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picholdings146-my.sharepoint.com/personal/pzroxas_mpic_com_ph/Documents/Files to Keep/Office Files/IT Budget Deck/2022/"/>
    </mc:Choice>
  </mc:AlternateContent>
  <xr:revisionPtr revIDLastSave="1" documentId="13_ncr:1_{007FCF1E-809D-42A2-BC9C-DBBB2E64B659}" xr6:coauthVersionLast="47" xr6:coauthVersionMax="47" xr10:uidLastSave="{5E8F9557-9C37-4348-967C-C6890691229C}"/>
  <bookViews>
    <workbookView xWindow="-120" yWindow="-120" windowWidth="38640" windowHeight="21120" activeTab="3" xr2:uid="{00000000-000D-0000-FFFF-FFFF00000000}"/>
  </bookViews>
  <sheets>
    <sheet name="Cover" sheetId="7" r:id="rId1"/>
    <sheet name="Assumptions" sheetId="6" r:id="rId2"/>
    <sheet name="Variance Analysis" sheetId="15" state="hidden" r:id="rId3"/>
    <sheet name="Inputs-Core" sheetId="3" r:id="rId4"/>
    <sheet name="Inputs-NRI" sheetId="18" r:id="rId5"/>
    <sheet name="Actual" sheetId="16" r:id="rId6"/>
    <sheet name="Transferred Costs from Finance" sheetId="19" r:id="rId7"/>
    <sheet name="Budget Tags" sheetId="17" state="hidden" r:id="rId8"/>
    <sheet name="Expenses B" sheetId="14" state="hidden" r:id="rId9"/>
    <sheet name="Summary" sheetId="1" state="hidden" r:id="rId10"/>
  </sheets>
  <definedNames>
    <definedName name="_xlnm._FilterDatabase" localSheetId="5" hidden="1">Actual!$A$3:$W$52</definedName>
    <definedName name="_xlnm._FilterDatabase" localSheetId="8" hidden="1">'Expenses B'!$E$7:$E$42</definedName>
    <definedName name="_xlnm._FilterDatabase" localSheetId="3" hidden="1">'Inputs-Core'!#REF!</definedName>
    <definedName name="_xlnm._FilterDatabase" localSheetId="4" hidden="1">'Inputs-NRI'!#REF!</definedName>
    <definedName name="_xlnm._FilterDatabase" localSheetId="9" hidden="1">Summary!$B$7:$B$193</definedName>
    <definedName name="_xlnm.Print_Area" localSheetId="0">Cover!$A$1:$H$16</definedName>
    <definedName name="_xlnm.Print_Area" localSheetId="8">'Expenses B'!$A$1:$AJ$48</definedName>
    <definedName name="_xlnm.Print_Area" localSheetId="3">'Inputs-Core'!$A$1:$AI$59</definedName>
    <definedName name="_xlnm.Print_Area" localSheetId="4">'Inputs-NRI'!$A$1:$AI$58</definedName>
    <definedName name="_xlnm.Print_Area" localSheetId="9">Summary!$A$1:$AH$220</definedName>
    <definedName name="_xlnm.Print_Area" localSheetId="2">'Variance Analysis'!$A$1:$K$46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H9" i="3" s="1"/>
  <c r="I9" i="3" s="1"/>
  <c r="F9" i="3"/>
  <c r="AH7" i="3" l="1"/>
  <c r="AG7" i="3"/>
  <c r="AF7" i="3"/>
  <c r="AE7" i="3"/>
  <c r="AD7" i="3"/>
  <c r="AC7" i="3"/>
  <c r="AB7" i="3"/>
  <c r="AA7" i="3"/>
  <c r="Z7" i="3"/>
  <c r="Y7" i="3"/>
  <c r="X7" i="3"/>
  <c r="W7" i="3"/>
  <c r="E9" i="3"/>
  <c r="D9" i="3"/>
  <c r="G21" i="3"/>
  <c r="G9" i="19" s="1"/>
  <c r="I17" i="19"/>
  <c r="H17" i="19"/>
  <c r="G17" i="19"/>
  <c r="F17" i="19"/>
  <c r="E17" i="19"/>
  <c r="I16" i="19"/>
  <c r="H16" i="19"/>
  <c r="H18" i="19" s="1"/>
  <c r="G16" i="19"/>
  <c r="F16" i="19"/>
  <c r="E16" i="19"/>
  <c r="D16" i="19"/>
  <c r="I15" i="19"/>
  <c r="H15" i="19"/>
  <c r="G15" i="19"/>
  <c r="G18" i="19" s="1"/>
  <c r="F15" i="19"/>
  <c r="F18" i="19" s="1"/>
  <c r="E15" i="19"/>
  <c r="D15" i="19"/>
  <c r="I10" i="19"/>
  <c r="H10" i="19"/>
  <c r="G10" i="19"/>
  <c r="F10" i="19"/>
  <c r="F9" i="19"/>
  <c r="I8" i="19"/>
  <c r="H8" i="19"/>
  <c r="G8" i="19"/>
  <c r="F8" i="19"/>
  <c r="I18" i="19"/>
  <c r="D5" i="19"/>
  <c r="E5" i="19" s="1"/>
  <c r="F5" i="19" s="1"/>
  <c r="G5" i="19" s="1"/>
  <c r="H5" i="19" s="1"/>
  <c r="I5" i="19" s="1"/>
  <c r="F4" i="19"/>
  <c r="AH8" i="18"/>
  <c r="AG8" i="18"/>
  <c r="AF8" i="18"/>
  <c r="AE8" i="18"/>
  <c r="AD8" i="18"/>
  <c r="AC8" i="18"/>
  <c r="AB8" i="18"/>
  <c r="AA8" i="18"/>
  <c r="Z8" i="18"/>
  <c r="Y8" i="18"/>
  <c r="X8" i="18"/>
  <c r="W8" i="18"/>
  <c r="U8" i="18"/>
  <c r="T8" i="18"/>
  <c r="S8" i="18"/>
  <c r="R8" i="18"/>
  <c r="Q8" i="18"/>
  <c r="P8" i="18"/>
  <c r="O8" i="18"/>
  <c r="N8" i="18"/>
  <c r="M8" i="18"/>
  <c r="L8" i="18"/>
  <c r="K8" i="18"/>
  <c r="I8" i="18"/>
  <c r="H8" i="18"/>
  <c r="G8" i="18"/>
  <c r="F8" i="18"/>
  <c r="E8" i="18"/>
  <c r="D8" i="18"/>
  <c r="E7" i="18"/>
  <c r="D7" i="18"/>
  <c r="AH23" i="3"/>
  <c r="AE23" i="3"/>
  <c r="AB23" i="3"/>
  <c r="Y23" i="3"/>
  <c r="V23" i="3"/>
  <c r="S23" i="3"/>
  <c r="H21" i="3" l="1"/>
  <c r="E18" i="19"/>
  <c r="H9" i="19" l="1"/>
  <c r="I21" i="3"/>
  <c r="I9" i="19" s="1"/>
  <c r="E22" i="3"/>
  <c r="E10" i="19" s="1"/>
  <c r="D22" i="3"/>
  <c r="D10" i="19" s="1"/>
  <c r="E21" i="3"/>
  <c r="E9" i="19" s="1"/>
  <c r="D21" i="3"/>
  <c r="D9" i="19" s="1"/>
  <c r="E20" i="3"/>
  <c r="E8" i="19" s="1"/>
  <c r="D20" i="3"/>
  <c r="D8" i="19" s="1"/>
  <c r="Q71" i="3"/>
  <c r="Y32" i="3"/>
  <c r="H32" i="3"/>
  <c r="I32" i="3"/>
  <c r="G32" i="3"/>
  <c r="F32" i="3"/>
  <c r="I28" i="3"/>
  <c r="H28" i="3"/>
  <c r="G28" i="3"/>
  <c r="F28" i="3"/>
  <c r="AH10" i="3" l="1"/>
  <c r="AG10" i="3"/>
  <c r="AF10" i="3"/>
  <c r="AE10" i="3"/>
  <c r="AD10" i="3"/>
  <c r="AC10" i="3"/>
  <c r="AB10" i="3"/>
  <c r="AA10" i="3"/>
  <c r="Z10" i="3"/>
  <c r="Y10" i="3"/>
  <c r="X10" i="3"/>
  <c r="W10" i="3"/>
  <c r="Q10" i="3" l="1"/>
  <c r="V10" i="3"/>
  <c r="U10" i="3"/>
  <c r="T10" i="3"/>
  <c r="S10" i="3"/>
  <c r="R10" i="3"/>
  <c r="Q8" i="3"/>
  <c r="V8" i="3"/>
  <c r="R52" i="16" l="1"/>
  <c r="R51" i="16"/>
  <c r="R50" i="16"/>
  <c r="R49" i="16"/>
  <c r="H28" i="16"/>
  <c r="H27" i="16"/>
  <c r="R28" i="16"/>
  <c r="AH126" i="18" l="1"/>
  <c r="AG126" i="18"/>
  <c r="AF126" i="18"/>
  <c r="AE126" i="18"/>
  <c r="AD126" i="18"/>
  <c r="AC126" i="18"/>
  <c r="AB126" i="18"/>
  <c r="AA126" i="18"/>
  <c r="Z126" i="18"/>
  <c r="Y126" i="18"/>
  <c r="X126" i="18"/>
  <c r="W126" i="18"/>
  <c r="V126" i="18"/>
  <c r="U126" i="18"/>
  <c r="T126" i="18"/>
  <c r="S126" i="18"/>
  <c r="R126" i="18"/>
  <c r="Q126" i="18"/>
  <c r="P126" i="18"/>
  <c r="O126" i="18"/>
  <c r="N126" i="18"/>
  <c r="M126" i="18"/>
  <c r="L126" i="18"/>
  <c r="K126" i="18"/>
  <c r="I126" i="18"/>
  <c r="H126" i="18"/>
  <c r="G126" i="18"/>
  <c r="F126" i="18"/>
  <c r="E125" i="18"/>
  <c r="D125" i="18"/>
  <c r="E124" i="18"/>
  <c r="D124" i="18"/>
  <c r="E123" i="18"/>
  <c r="D123" i="18"/>
  <c r="E122" i="18"/>
  <c r="E126" i="18" s="1"/>
  <c r="D122" i="18"/>
  <c r="E121" i="18"/>
  <c r="D121" i="18"/>
  <c r="D126" i="18" s="1"/>
  <c r="AG120" i="18"/>
  <c r="Y120" i="18"/>
  <c r="Q120" i="18"/>
  <c r="AH117" i="18"/>
  <c r="AG117" i="18"/>
  <c r="AF117" i="18"/>
  <c r="AE117" i="18"/>
  <c r="AD117" i="18"/>
  <c r="AC117" i="18"/>
  <c r="AB117" i="18"/>
  <c r="AA117" i="18"/>
  <c r="Z117" i="18"/>
  <c r="Y117" i="18"/>
  <c r="X117" i="18"/>
  <c r="W117" i="18"/>
  <c r="V117" i="18"/>
  <c r="U117" i="18"/>
  <c r="T117" i="18"/>
  <c r="S117" i="18"/>
  <c r="R117" i="18"/>
  <c r="Q117" i="18"/>
  <c r="P117" i="18"/>
  <c r="O117" i="18"/>
  <c r="N117" i="18"/>
  <c r="M117" i="18"/>
  <c r="L117" i="18"/>
  <c r="K117" i="18"/>
  <c r="I117" i="18"/>
  <c r="H117" i="18"/>
  <c r="G117" i="18"/>
  <c r="F117" i="18"/>
  <c r="E116" i="18"/>
  <c r="D116" i="18"/>
  <c r="E115" i="18"/>
  <c r="D115" i="18"/>
  <c r="E114" i="18"/>
  <c r="D114" i="18"/>
  <c r="E113" i="18"/>
  <c r="D113" i="18"/>
  <c r="E112" i="18"/>
  <c r="D112" i="18"/>
  <c r="E111" i="18"/>
  <c r="D111" i="18"/>
  <c r="E110" i="18"/>
  <c r="D110" i="18"/>
  <c r="E109" i="18"/>
  <c r="D109" i="18"/>
  <c r="E108" i="18"/>
  <c r="D108" i="18"/>
  <c r="E107" i="18"/>
  <c r="D107" i="18"/>
  <c r="E106" i="18"/>
  <c r="D106" i="18"/>
  <c r="E105" i="18"/>
  <c r="D105" i="18"/>
  <c r="E104" i="18"/>
  <c r="D104" i="18"/>
  <c r="E103" i="18"/>
  <c r="D103" i="18"/>
  <c r="E102" i="18"/>
  <c r="D102" i="18"/>
  <c r="E101" i="18"/>
  <c r="D101" i="18"/>
  <c r="E100" i="18"/>
  <c r="D100" i="18"/>
  <c r="E99" i="18"/>
  <c r="D99" i="18"/>
  <c r="E98" i="18"/>
  <c r="D98" i="18"/>
  <c r="E97" i="18"/>
  <c r="D97" i="18"/>
  <c r="E96" i="18"/>
  <c r="D96" i="18"/>
  <c r="E95" i="18"/>
  <c r="D95" i="18"/>
  <c r="E94" i="18"/>
  <c r="D94" i="18"/>
  <c r="E93" i="18"/>
  <c r="E117" i="18" s="1"/>
  <c r="D93" i="18"/>
  <c r="E92" i="18"/>
  <c r="D92" i="18"/>
  <c r="D117" i="18" s="1"/>
  <c r="AG91" i="18"/>
  <c r="Y91" i="18"/>
  <c r="Q91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I88" i="18"/>
  <c r="H88" i="18"/>
  <c r="G88" i="18"/>
  <c r="F88" i="18"/>
  <c r="E88" i="18"/>
  <c r="E87" i="18"/>
  <c r="D87" i="18"/>
  <c r="E86" i="18"/>
  <c r="D86" i="18"/>
  <c r="E85" i="18"/>
  <c r="D85" i="18"/>
  <c r="E84" i="18"/>
  <c r="D84" i="18"/>
  <c r="E83" i="18"/>
  <c r="D83" i="18"/>
  <c r="E82" i="18"/>
  <c r="D82" i="18"/>
  <c r="E81" i="18"/>
  <c r="D81" i="18"/>
  <c r="E80" i="18"/>
  <c r="D80" i="18"/>
  <c r="E79" i="18"/>
  <c r="D79" i="18"/>
  <c r="E78" i="18"/>
  <c r="D78" i="18"/>
  <c r="E77" i="18"/>
  <c r="D77" i="18"/>
  <c r="E76" i="18"/>
  <c r="D76" i="18"/>
  <c r="E75" i="18"/>
  <c r="D75" i="18"/>
  <c r="E74" i="18"/>
  <c r="D74" i="18"/>
  <c r="E73" i="18"/>
  <c r="D73" i="18"/>
  <c r="E72" i="18"/>
  <c r="D72" i="18"/>
  <c r="E71" i="18"/>
  <c r="D71" i="18"/>
  <c r="E70" i="18"/>
  <c r="D70" i="18"/>
  <c r="E69" i="18"/>
  <c r="D69" i="18"/>
  <c r="E68" i="18"/>
  <c r="D68" i="18"/>
  <c r="E67" i="18"/>
  <c r="D67" i="18"/>
  <c r="E66" i="18"/>
  <c r="D66" i="18"/>
  <c r="E65" i="18"/>
  <c r="D65" i="18"/>
  <c r="E64" i="18"/>
  <c r="D64" i="18"/>
  <c r="E63" i="18"/>
  <c r="D63" i="18"/>
  <c r="AG62" i="18"/>
  <c r="Y62" i="18"/>
  <c r="Q62" i="18"/>
  <c r="E56" i="18"/>
  <c r="AH54" i="18"/>
  <c r="AH57" i="18" s="1"/>
  <c r="AG54" i="18"/>
  <c r="AG57" i="18" s="1"/>
  <c r="AF54" i="18"/>
  <c r="AF57" i="18" s="1"/>
  <c r="AE54" i="18"/>
  <c r="AE57" i="18" s="1"/>
  <c r="AD54" i="18"/>
  <c r="AD57" i="18" s="1"/>
  <c r="AC54" i="18"/>
  <c r="AC57" i="18" s="1"/>
  <c r="AB54" i="18"/>
  <c r="AB57" i="18" s="1"/>
  <c r="AA54" i="18"/>
  <c r="AA57" i="18" s="1"/>
  <c r="Z54" i="18"/>
  <c r="Z57" i="18" s="1"/>
  <c r="Y54" i="18"/>
  <c r="Y57" i="18" s="1"/>
  <c r="X54" i="18"/>
  <c r="X57" i="18" s="1"/>
  <c r="W54" i="18"/>
  <c r="W57" i="18" s="1"/>
  <c r="V54" i="18"/>
  <c r="V57" i="18" s="1"/>
  <c r="U54" i="18"/>
  <c r="U57" i="18" s="1"/>
  <c r="T54" i="18"/>
  <c r="T57" i="18" s="1"/>
  <c r="S54" i="18"/>
  <c r="S57" i="18" s="1"/>
  <c r="R54" i="18"/>
  <c r="R57" i="18" s="1"/>
  <c r="Q54" i="18"/>
  <c r="Q57" i="18" s="1"/>
  <c r="I54" i="18"/>
  <c r="I57" i="18" s="1"/>
  <c r="H54" i="18"/>
  <c r="H57" i="18" s="1"/>
  <c r="G54" i="18"/>
  <c r="G57" i="18" s="1"/>
  <c r="F54" i="18"/>
  <c r="F57" i="18" s="1"/>
  <c r="E50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9" i="18"/>
  <c r="AH5" i="18"/>
  <c r="AG5" i="18"/>
  <c r="AF5" i="18"/>
  <c r="AF120" i="18" s="1"/>
  <c r="AE5" i="18"/>
  <c r="AD5" i="18"/>
  <c r="AD120" i="18" s="1"/>
  <c r="AC5" i="18"/>
  <c r="AB5" i="18"/>
  <c r="AB120" i="18" s="1"/>
  <c r="AA5" i="18"/>
  <c r="Z5" i="18"/>
  <c r="Y5" i="18"/>
  <c r="X5" i="18"/>
  <c r="X120" i="18" s="1"/>
  <c r="W5" i="18"/>
  <c r="V5" i="18"/>
  <c r="V91" i="18" s="1"/>
  <c r="U5" i="18"/>
  <c r="T5" i="18"/>
  <c r="T120" i="18" s="1"/>
  <c r="S5" i="18"/>
  <c r="R5" i="18"/>
  <c r="Q5" i="18"/>
  <c r="P5" i="18"/>
  <c r="P120" i="18" s="1"/>
  <c r="O5" i="18"/>
  <c r="N5" i="18"/>
  <c r="N91" i="18" s="1"/>
  <c r="M5" i="18"/>
  <c r="L5" i="18"/>
  <c r="L120" i="18" s="1"/>
  <c r="K5" i="18"/>
  <c r="D5" i="18"/>
  <c r="W4" i="18"/>
  <c r="W119" i="18" s="1"/>
  <c r="K4" i="18"/>
  <c r="F4" i="18"/>
  <c r="T3" i="18"/>
  <c r="S3" i="18"/>
  <c r="R3" i="18"/>
  <c r="Q3" i="18"/>
  <c r="P3" i="18"/>
  <c r="L3" i="18"/>
  <c r="K3" i="18"/>
  <c r="B3" i="18"/>
  <c r="B2" i="18"/>
  <c r="C4" i="17"/>
  <c r="C5" i="17"/>
  <c r="C6" i="17"/>
  <c r="C7" i="17"/>
  <c r="C8" i="17"/>
  <c r="C9" i="17"/>
  <c r="C10" i="17"/>
  <c r="C11" i="17"/>
  <c r="C12" i="17"/>
  <c r="C13" i="17"/>
  <c r="C14" i="17"/>
  <c r="C15" i="17"/>
  <c r="A6" i="17"/>
  <c r="A5" i="17"/>
  <c r="A4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4" i="17"/>
  <c r="B5" i="17"/>
  <c r="B6" i="17"/>
  <c r="B7" i="17"/>
  <c r="H2" i="16"/>
  <c r="G2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" i="16"/>
  <c r="P56" i="18" l="1"/>
  <c r="L27" i="18"/>
  <c r="L9" i="18"/>
  <c r="L12" i="18"/>
  <c r="L14" i="18"/>
  <c r="L16" i="18"/>
  <c r="P18" i="18"/>
  <c r="P20" i="18"/>
  <c r="K27" i="18"/>
  <c r="K29" i="18"/>
  <c r="P31" i="18"/>
  <c r="P33" i="18"/>
  <c r="L39" i="18"/>
  <c r="K44" i="18"/>
  <c r="L46" i="18"/>
  <c r="M12" i="18"/>
  <c r="L37" i="18"/>
  <c r="K42" i="18"/>
  <c r="L50" i="18"/>
  <c r="P12" i="18"/>
  <c r="K19" i="18"/>
  <c r="L21" i="18"/>
  <c r="L23" i="18"/>
  <c r="P25" i="18"/>
  <c r="P27" i="18"/>
  <c r="P29" i="18"/>
  <c r="K32" i="18"/>
  <c r="L34" i="18"/>
  <c r="P37" i="18"/>
  <c r="L42" i="18"/>
  <c r="P44" i="18"/>
  <c r="P50" i="18"/>
  <c r="K56" i="18"/>
  <c r="P9" i="18"/>
  <c r="L29" i="18"/>
  <c r="P39" i="18"/>
  <c r="L44" i="18"/>
  <c r="P46" i="18"/>
  <c r="K11" i="18"/>
  <c r="K15" i="18"/>
  <c r="L17" i="18"/>
  <c r="L19" i="18"/>
  <c r="P21" i="18"/>
  <c r="P23" i="18"/>
  <c r="L32" i="18"/>
  <c r="P34" i="18"/>
  <c r="L40" i="18"/>
  <c r="P42" i="18"/>
  <c r="L47" i="18"/>
  <c r="L56" i="18"/>
  <c r="P14" i="18"/>
  <c r="L11" i="18"/>
  <c r="L13" i="18"/>
  <c r="L15" i="18"/>
  <c r="P17" i="18"/>
  <c r="P19" i="18"/>
  <c r="K26" i="18"/>
  <c r="K28" i="18"/>
  <c r="L30" i="18"/>
  <c r="P32" i="18"/>
  <c r="K38" i="18"/>
  <c r="P40" i="18"/>
  <c r="L45" i="18"/>
  <c r="P47" i="18"/>
  <c r="M56" i="18"/>
  <c r="L25" i="18"/>
  <c r="P11" i="18"/>
  <c r="P13" i="18"/>
  <c r="P15" i="18"/>
  <c r="K22" i="18"/>
  <c r="K24" i="18"/>
  <c r="L26" i="18"/>
  <c r="L28" i="18"/>
  <c r="P30" i="18"/>
  <c r="K35" i="18"/>
  <c r="L38" i="18"/>
  <c r="L43" i="18"/>
  <c r="P45" i="18"/>
  <c r="N56" i="18"/>
  <c r="K23" i="18"/>
  <c r="K43" i="18"/>
  <c r="K18" i="18"/>
  <c r="K20" i="18"/>
  <c r="L22" i="18"/>
  <c r="L24" i="18"/>
  <c r="P26" i="18"/>
  <c r="P28" i="18"/>
  <c r="K33" i="18"/>
  <c r="L35" i="18"/>
  <c r="P38" i="18"/>
  <c r="L41" i="18"/>
  <c r="P43" i="18"/>
  <c r="L48" i="18"/>
  <c r="O56" i="18"/>
  <c r="P16" i="18"/>
  <c r="K9" i="18"/>
  <c r="K12" i="18"/>
  <c r="K14" i="18"/>
  <c r="K16" i="18"/>
  <c r="L18" i="18"/>
  <c r="L20" i="18"/>
  <c r="P22" i="18"/>
  <c r="P24" i="18"/>
  <c r="L31" i="18"/>
  <c r="L33" i="18"/>
  <c r="P35" i="18"/>
  <c r="P41" i="18"/>
  <c r="K46" i="18"/>
  <c r="P48" i="18"/>
  <c r="D120" i="18"/>
  <c r="E120" i="18" s="1"/>
  <c r="D91" i="18"/>
  <c r="E91" i="18" s="1"/>
  <c r="D62" i="18"/>
  <c r="E62" i="18" s="1"/>
  <c r="O120" i="18"/>
  <c r="O91" i="18"/>
  <c r="O50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9" i="18"/>
  <c r="W120" i="18"/>
  <c r="W91" i="18"/>
  <c r="AE120" i="18"/>
  <c r="AE91" i="18"/>
  <c r="M11" i="18"/>
  <c r="M19" i="18"/>
  <c r="R120" i="18"/>
  <c r="R91" i="18"/>
  <c r="Z120" i="18"/>
  <c r="Z91" i="18"/>
  <c r="AH120" i="18"/>
  <c r="AH91" i="18"/>
  <c r="K34" i="18"/>
  <c r="E54" i="18"/>
  <c r="R62" i="18"/>
  <c r="AH62" i="18"/>
  <c r="M15" i="18"/>
  <c r="M23" i="18"/>
  <c r="E57" i="18"/>
  <c r="K120" i="18"/>
  <c r="K91" i="18"/>
  <c r="K62" i="18"/>
  <c r="S120" i="18"/>
  <c r="S91" i="18"/>
  <c r="S62" i="18"/>
  <c r="AA91" i="18"/>
  <c r="AA62" i="18"/>
  <c r="AA120" i="18"/>
  <c r="M9" i="18"/>
  <c r="K13" i="18"/>
  <c r="M14" i="18"/>
  <c r="K17" i="18"/>
  <c r="M18" i="18"/>
  <c r="K21" i="18"/>
  <c r="M22" i="18"/>
  <c r="K25" i="18"/>
  <c r="M26" i="18"/>
  <c r="K31" i="18"/>
  <c r="K40" i="18"/>
  <c r="K48" i="18"/>
  <c r="V62" i="18"/>
  <c r="D88" i="18"/>
  <c r="K37" i="18"/>
  <c r="K45" i="18"/>
  <c r="W62" i="18"/>
  <c r="K119" i="18"/>
  <c r="K90" i="18"/>
  <c r="K61" i="18"/>
  <c r="M120" i="18"/>
  <c r="M91" i="18"/>
  <c r="M62" i="18"/>
  <c r="M50" i="18"/>
  <c r="M47" i="18"/>
  <c r="M45" i="18"/>
  <c r="M43" i="18"/>
  <c r="M40" i="18"/>
  <c r="M38" i="18"/>
  <c r="M35" i="18"/>
  <c r="M33" i="18"/>
  <c r="M32" i="18"/>
  <c r="M31" i="18"/>
  <c r="M30" i="18"/>
  <c r="M29" i="18"/>
  <c r="M28" i="18"/>
  <c r="M27" i="18"/>
  <c r="M3" i="18"/>
  <c r="M48" i="18"/>
  <c r="M46" i="18"/>
  <c r="M44" i="18"/>
  <c r="M42" i="18"/>
  <c r="M41" i="18"/>
  <c r="M39" i="18"/>
  <c r="M37" i="18"/>
  <c r="M34" i="18"/>
  <c r="U120" i="18"/>
  <c r="U91" i="18"/>
  <c r="U62" i="18"/>
  <c r="U3" i="18"/>
  <c r="AC120" i="18"/>
  <c r="AC91" i="18"/>
  <c r="AC62" i="18"/>
  <c r="M17" i="18"/>
  <c r="M21" i="18"/>
  <c r="M25" i="18"/>
  <c r="M13" i="18"/>
  <c r="O3" i="18"/>
  <c r="N120" i="18"/>
  <c r="N3" i="18"/>
  <c r="N50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N9" i="18"/>
  <c r="V120" i="18"/>
  <c r="V3" i="18"/>
  <c r="K30" i="18"/>
  <c r="K39" i="18"/>
  <c r="K47" i="18"/>
  <c r="Z62" i="18"/>
  <c r="M16" i="18"/>
  <c r="M20" i="18"/>
  <c r="M24" i="18"/>
  <c r="N62" i="18"/>
  <c r="AD62" i="18"/>
  <c r="AD91" i="18"/>
  <c r="E5" i="18"/>
  <c r="F5" i="18" s="1"/>
  <c r="K41" i="18"/>
  <c r="K50" i="18"/>
  <c r="O62" i="18"/>
  <c r="AE62" i="18"/>
  <c r="W61" i="18"/>
  <c r="L62" i="18"/>
  <c r="T62" i="18"/>
  <c r="AB62" i="18"/>
  <c r="W90" i="18"/>
  <c r="L91" i="18"/>
  <c r="T91" i="18"/>
  <c r="AB91" i="18"/>
  <c r="P62" i="18"/>
  <c r="X62" i="18"/>
  <c r="AF62" i="18"/>
  <c r="P91" i="18"/>
  <c r="X91" i="18"/>
  <c r="AF91" i="18"/>
  <c r="D42" i="18" l="1"/>
  <c r="D20" i="18"/>
  <c r="D12" i="18"/>
  <c r="D30" i="18"/>
  <c r="D56" i="18"/>
  <c r="L54" i="18"/>
  <c r="L58" i="18" s="1"/>
  <c r="D50" i="18"/>
  <c r="P54" i="18"/>
  <c r="P58" i="18" s="1"/>
  <c r="D46" i="18"/>
  <c r="D32" i="18"/>
  <c r="D24" i="18"/>
  <c r="D44" i="18"/>
  <c r="D26" i="18"/>
  <c r="D45" i="18"/>
  <c r="K54" i="18"/>
  <c r="K58" i="18" s="1"/>
  <c r="D19" i="18"/>
  <c r="D16" i="18"/>
  <c r="D33" i="18"/>
  <c r="D22" i="18"/>
  <c r="D11" i="18"/>
  <c r="M54" i="18"/>
  <c r="M58" i="18" s="1"/>
  <c r="D35" i="18"/>
  <c r="D41" i="18"/>
  <c r="D47" i="18"/>
  <c r="D27" i="18"/>
  <c r="D38" i="18"/>
  <c r="D18" i="18"/>
  <c r="D28" i="18"/>
  <c r="D48" i="18"/>
  <c r="D17" i="18"/>
  <c r="D23" i="18"/>
  <c r="D29" i="18"/>
  <c r="D43" i="18"/>
  <c r="D15" i="18"/>
  <c r="D40" i="18"/>
  <c r="D14" i="18"/>
  <c r="D31" i="18"/>
  <c r="D13" i="18"/>
  <c r="O54" i="18"/>
  <c r="O58" i="18" s="1"/>
  <c r="N54" i="18"/>
  <c r="N58" i="18" s="1"/>
  <c r="D9" i="18"/>
  <c r="D17" i="19" s="1"/>
  <c r="D18" i="19" s="1"/>
  <c r="D25" i="18"/>
  <c r="D37" i="18"/>
  <c r="D34" i="18"/>
  <c r="F120" i="18"/>
  <c r="F91" i="18"/>
  <c r="G5" i="18"/>
  <c r="F62" i="18"/>
  <c r="D21" i="18"/>
  <c r="D57" i="18"/>
  <c r="D39" i="18"/>
  <c r="G120" i="18" l="1"/>
  <c r="G91" i="18"/>
  <c r="G62" i="18"/>
  <c r="H5" i="18"/>
  <c r="D54" i="18"/>
  <c r="H120" i="18" l="1"/>
  <c r="H91" i="18"/>
  <c r="H62" i="18"/>
  <c r="I5" i="18"/>
  <c r="I120" i="18" l="1"/>
  <c r="I91" i="18"/>
  <c r="I62" i="18"/>
  <c r="E97" i="1" l="1"/>
  <c r="F97" i="1"/>
  <c r="G97" i="1"/>
  <c r="H97" i="1"/>
  <c r="I97" i="1"/>
  <c r="J97" i="1"/>
  <c r="K97" i="1"/>
  <c r="L97" i="1"/>
  <c r="M97" i="1"/>
  <c r="N97" i="1"/>
  <c r="O97" i="1"/>
  <c r="P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E98" i="1"/>
  <c r="F98" i="1"/>
  <c r="G98" i="1"/>
  <c r="H98" i="1"/>
  <c r="I98" i="1"/>
  <c r="J98" i="1"/>
  <c r="K98" i="1"/>
  <c r="L98" i="1"/>
  <c r="M98" i="1"/>
  <c r="N98" i="1"/>
  <c r="O98" i="1"/>
  <c r="P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E99" i="1"/>
  <c r="F99" i="1"/>
  <c r="G99" i="1"/>
  <c r="H99" i="1"/>
  <c r="I99" i="1"/>
  <c r="J99" i="1"/>
  <c r="K99" i="1"/>
  <c r="L99" i="1"/>
  <c r="M99" i="1"/>
  <c r="N99" i="1"/>
  <c r="O99" i="1"/>
  <c r="P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K137" i="1"/>
  <c r="L137" i="1"/>
  <c r="M137" i="1"/>
  <c r="N137" i="1"/>
  <c r="O137" i="1"/>
  <c r="P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K138" i="1"/>
  <c r="L138" i="1"/>
  <c r="M138" i="1"/>
  <c r="N138" i="1"/>
  <c r="O138" i="1"/>
  <c r="P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K153" i="1"/>
  <c r="L153" i="1"/>
  <c r="M153" i="1"/>
  <c r="N153" i="1"/>
  <c r="O153" i="1"/>
  <c r="P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K158" i="1"/>
  <c r="L158" i="1"/>
  <c r="M158" i="1"/>
  <c r="N158" i="1"/>
  <c r="O158" i="1"/>
  <c r="P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K159" i="1"/>
  <c r="L159" i="1"/>
  <c r="M159" i="1"/>
  <c r="N159" i="1"/>
  <c r="O159" i="1"/>
  <c r="P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K165" i="1"/>
  <c r="L165" i="1"/>
  <c r="M165" i="1"/>
  <c r="N165" i="1"/>
  <c r="O165" i="1"/>
  <c r="P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E26" i="3"/>
  <c r="E45" i="3"/>
  <c r="E30" i="3"/>
  <c r="E18" i="3"/>
  <c r="E19" i="3"/>
  <c r="E13" i="3"/>
  <c r="E14" i="3"/>
  <c r="E17" i="3"/>
  <c r="E16" i="3"/>
  <c r="E15" i="3"/>
  <c r="E12" i="3"/>
  <c r="E10" i="3"/>
  <c r="F5" i="1"/>
  <c r="G5" i="1"/>
  <c r="D5" i="6"/>
  <c r="E5" i="6"/>
  <c r="F5" i="6"/>
  <c r="G5" i="6"/>
  <c r="H5" i="6"/>
  <c r="S17" i="14"/>
  <c r="F17" i="14"/>
  <c r="I127" i="3"/>
  <c r="H127" i="3"/>
  <c r="G127" i="3"/>
  <c r="F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E126" i="3"/>
  <c r="D126" i="3"/>
  <c r="E125" i="3"/>
  <c r="E127" i="3" s="1"/>
  <c r="D125" i="3"/>
  <c r="E124" i="3"/>
  <c r="D124" i="3"/>
  <c r="E123" i="3"/>
  <c r="D123" i="3"/>
  <c r="E122" i="3"/>
  <c r="D122" i="3"/>
  <c r="D127" i="3" s="1"/>
  <c r="I118" i="3"/>
  <c r="H118" i="3"/>
  <c r="G118" i="3"/>
  <c r="F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D118" i="3" s="1"/>
  <c r="E93" i="3"/>
  <c r="D93" i="3"/>
  <c r="I89" i="3"/>
  <c r="H89" i="3"/>
  <c r="G89" i="3"/>
  <c r="F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57" i="3"/>
  <c r="I42" i="15"/>
  <c r="E42" i="15"/>
  <c r="J40" i="15"/>
  <c r="F40" i="15"/>
  <c r="F43" i="15"/>
  <c r="S44" i="14"/>
  <c r="F44" i="14"/>
  <c r="AG42" i="14"/>
  <c r="AG45" i="14"/>
  <c r="AF42" i="14"/>
  <c r="AF45" i="14"/>
  <c r="AC42" i="14"/>
  <c r="AC45" i="14"/>
  <c r="AB42" i="14"/>
  <c r="AB45" i="14"/>
  <c r="Y42" i="14"/>
  <c r="Y45" i="14"/>
  <c r="X42" i="14"/>
  <c r="X45" i="14"/>
  <c r="U42" i="14"/>
  <c r="U45" i="14"/>
  <c r="T42" i="14"/>
  <c r="Q42" i="14"/>
  <c r="Q45" i="14"/>
  <c r="P42" i="14"/>
  <c r="P45" i="14"/>
  <c r="M42" i="14"/>
  <c r="M45" i="14"/>
  <c r="AI42" i="14"/>
  <c r="AI45" i="14"/>
  <c r="AH42" i="14"/>
  <c r="AH45" i="14"/>
  <c r="AE42" i="14"/>
  <c r="AE45" i="14"/>
  <c r="AD42" i="14"/>
  <c r="AD45" i="14"/>
  <c r="AA42" i="14"/>
  <c r="AA45" i="14"/>
  <c r="Z42" i="14"/>
  <c r="Z45" i="14"/>
  <c r="W42" i="14"/>
  <c r="W45" i="14"/>
  <c r="V42" i="14"/>
  <c r="V45" i="14"/>
  <c r="R42" i="14"/>
  <c r="R45" i="14"/>
  <c r="O42" i="14"/>
  <c r="O45" i="14"/>
  <c r="N42" i="14"/>
  <c r="N45" i="14"/>
  <c r="F38" i="14"/>
  <c r="S36" i="14"/>
  <c r="F36" i="14"/>
  <c r="S35" i="14"/>
  <c r="F35" i="14"/>
  <c r="S34" i="14"/>
  <c r="F34" i="14"/>
  <c r="S33" i="14"/>
  <c r="F33" i="14"/>
  <c r="S32" i="14"/>
  <c r="F32" i="14"/>
  <c r="S31" i="14"/>
  <c r="F31" i="14"/>
  <c r="S30" i="14"/>
  <c r="F30" i="14"/>
  <c r="S29" i="14"/>
  <c r="F29" i="14"/>
  <c r="S28" i="14"/>
  <c r="F28" i="14"/>
  <c r="S27" i="14"/>
  <c r="F27" i="14"/>
  <c r="S26" i="14"/>
  <c r="F26" i="14"/>
  <c r="S24" i="14"/>
  <c r="F24" i="14"/>
  <c r="S23" i="14"/>
  <c r="F23" i="14"/>
  <c r="S22" i="14"/>
  <c r="F22" i="14"/>
  <c r="S21" i="14"/>
  <c r="F21" i="14"/>
  <c r="S20" i="14"/>
  <c r="L42" i="14"/>
  <c r="L45" i="14"/>
  <c r="F20" i="14"/>
  <c r="S19" i="14"/>
  <c r="F19" i="14"/>
  <c r="S18" i="14"/>
  <c r="F18" i="14"/>
  <c r="S16" i="14"/>
  <c r="F16" i="14"/>
  <c r="S15" i="14"/>
  <c r="F15" i="14"/>
  <c r="S14" i="14"/>
  <c r="F14" i="14"/>
  <c r="S13" i="14"/>
  <c r="F13" i="14"/>
  <c r="S12" i="14"/>
  <c r="F12" i="14"/>
  <c r="S11" i="14"/>
  <c r="I42" i="14"/>
  <c r="I45" i="14"/>
  <c r="F11" i="14"/>
  <c r="S10" i="14"/>
  <c r="F10" i="14"/>
  <c r="S9" i="14"/>
  <c r="F9" i="14"/>
  <c r="S8" i="14"/>
  <c r="K42" i="14"/>
  <c r="K45" i="14"/>
  <c r="J42" i="14"/>
  <c r="J45" i="14"/>
  <c r="G42" i="14"/>
  <c r="S7" i="14"/>
  <c r="F7" i="14"/>
  <c r="H5" i="14"/>
  <c r="G5" i="14"/>
  <c r="B5" i="14"/>
  <c r="AF4" i="14"/>
  <c r="T4" i="14"/>
  <c r="G4" i="14"/>
  <c r="S42" i="14"/>
  <c r="G45" i="14"/>
  <c r="H42" i="14"/>
  <c r="H45" i="14"/>
  <c r="S38" i="14"/>
  <c r="T45" i="14"/>
  <c r="S45" i="14"/>
  <c r="F8" i="14"/>
  <c r="F45" i="14"/>
  <c r="F42" i="14"/>
  <c r="E49" i="3"/>
  <c r="E48" i="3"/>
  <c r="E47" i="3"/>
  <c r="E46" i="3"/>
  <c r="E44" i="3"/>
  <c r="E43" i="3"/>
  <c r="E42" i="3"/>
  <c r="E41" i="3"/>
  <c r="E40" i="3"/>
  <c r="E39" i="3"/>
  <c r="E38" i="3"/>
  <c r="E36" i="3"/>
  <c r="E35" i="3"/>
  <c r="E34" i="3"/>
  <c r="E33" i="3"/>
  <c r="E32" i="3"/>
  <c r="E31" i="3"/>
  <c r="E29" i="3"/>
  <c r="E28" i="3"/>
  <c r="E27" i="3"/>
  <c r="E25" i="3"/>
  <c r="E24" i="3"/>
  <c r="E23" i="3"/>
  <c r="E8" i="3"/>
  <c r="E7" i="3"/>
  <c r="D5" i="1"/>
  <c r="Q5" i="1" s="1"/>
  <c r="AD5" i="1" s="1"/>
  <c r="AE5" i="1" s="1"/>
  <c r="AF5" i="1" s="1"/>
  <c r="AG5" i="1" s="1"/>
  <c r="F4" i="3"/>
  <c r="W4" i="3"/>
  <c r="W91" i="3" s="1"/>
  <c r="K4" i="3"/>
  <c r="K120" i="3" s="1"/>
  <c r="L5" i="3"/>
  <c r="K5" i="3"/>
  <c r="AD192" i="1"/>
  <c r="AD96" i="1"/>
  <c r="AD95" i="1"/>
  <c r="AD94" i="1"/>
  <c r="AD93" i="1"/>
  <c r="AD92" i="1"/>
  <c r="AD91" i="1"/>
  <c r="AD90" i="1"/>
  <c r="AD210" i="1"/>
  <c r="AD88" i="1"/>
  <c r="AD87" i="1"/>
  <c r="AD86" i="1"/>
  <c r="AD85" i="1"/>
  <c r="AD84" i="1"/>
  <c r="AD83" i="1"/>
  <c r="AD82" i="1"/>
  <c r="AD80" i="1"/>
  <c r="AD78" i="1"/>
  <c r="AD199" i="1"/>
  <c r="AD76" i="1"/>
  <c r="AD75" i="1"/>
  <c r="AD74" i="1"/>
  <c r="AD73" i="1"/>
  <c r="AD72" i="1"/>
  <c r="AD71" i="1"/>
  <c r="AD70" i="1"/>
  <c r="AD209" i="1"/>
  <c r="AD69" i="1"/>
  <c r="AD208" i="1"/>
  <c r="AD68" i="1"/>
  <c r="AD67" i="1"/>
  <c r="AD66" i="1"/>
  <c r="AD65" i="1"/>
  <c r="AD64" i="1"/>
  <c r="AD63" i="1"/>
  <c r="AD62" i="1"/>
  <c r="AD59" i="1"/>
  <c r="AD57" i="1"/>
  <c r="AD55" i="1"/>
  <c r="AD54" i="1"/>
  <c r="AD51" i="1"/>
  <c r="AD49" i="1"/>
  <c r="AD48" i="1"/>
  <c r="AD47" i="1"/>
  <c r="AD46" i="1"/>
  <c r="AD44" i="1"/>
  <c r="AD43" i="1"/>
  <c r="AD42" i="1"/>
  <c r="AD41" i="1"/>
  <c r="AD40" i="1"/>
  <c r="AD38" i="1"/>
  <c r="AD37" i="1"/>
  <c r="AD36" i="1"/>
  <c r="AD34" i="1"/>
  <c r="AD33" i="1"/>
  <c r="AD32" i="1"/>
  <c r="AD31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97" i="1"/>
  <c r="AD10" i="1"/>
  <c r="AD9" i="1"/>
  <c r="AD8" i="1"/>
  <c r="AD7" i="1"/>
  <c r="K121" i="3"/>
  <c r="K92" i="3"/>
  <c r="K63" i="3"/>
  <c r="L121" i="3"/>
  <c r="L92" i="3"/>
  <c r="L63" i="3"/>
  <c r="F5" i="14"/>
  <c r="S5" i="14" s="1"/>
  <c r="AF5" i="14" s="1"/>
  <c r="AG5" i="14" s="1"/>
  <c r="AH5" i="14" s="1"/>
  <c r="AI5" i="14" s="1"/>
  <c r="K3" i="3"/>
  <c r="L3" i="3"/>
  <c r="H3" i="14" s="1"/>
  <c r="E51" i="3"/>
  <c r="AD212" i="1"/>
  <c r="AD211" i="1"/>
  <c r="D5" i="3"/>
  <c r="AD202" i="1"/>
  <c r="AD203" i="1"/>
  <c r="G3" i="14"/>
  <c r="AH55" i="3"/>
  <c r="AH58" i="3" s="1"/>
  <c r="AG55" i="3"/>
  <c r="AG58" i="3" s="1"/>
  <c r="AF55" i="3"/>
  <c r="AF58" i="3" s="1"/>
  <c r="AE55" i="3"/>
  <c r="AE58" i="3" s="1"/>
  <c r="AD55" i="3"/>
  <c r="AD58" i="3" s="1"/>
  <c r="AC55" i="3"/>
  <c r="AC58" i="3" s="1"/>
  <c r="AB55" i="3"/>
  <c r="AB58" i="3" s="1"/>
  <c r="AA55" i="3"/>
  <c r="AA58" i="3" s="1"/>
  <c r="Z55" i="3"/>
  <c r="Z58" i="3" s="1"/>
  <c r="Y55" i="3"/>
  <c r="Y58" i="3" s="1"/>
  <c r="X55" i="3"/>
  <c r="X58" i="3" s="1"/>
  <c r="W55" i="3"/>
  <c r="AD30" i="1"/>
  <c r="AD60" i="1"/>
  <c r="AD58" i="1"/>
  <c r="AD45" i="1"/>
  <c r="AD81" i="1"/>
  <c r="AD53" i="1"/>
  <c r="AD52" i="1"/>
  <c r="AD29" i="1"/>
  <c r="AD77" i="1"/>
  <c r="AD61" i="1"/>
  <c r="AD79" i="1"/>
  <c r="AD56" i="1"/>
  <c r="AD200" i="1"/>
  <c r="AD50" i="1"/>
  <c r="AD35" i="1"/>
  <c r="AD204" i="1"/>
  <c r="AD201" i="1"/>
  <c r="AD39" i="1"/>
  <c r="AD205" i="1"/>
  <c r="AD198" i="1"/>
  <c r="AG39" i="1"/>
  <c r="AF39" i="1"/>
  <c r="AE39" i="1"/>
  <c r="Y39" i="1"/>
  <c r="X39" i="1"/>
  <c r="V39" i="1"/>
  <c r="R39" i="1"/>
  <c r="B3" i="1"/>
  <c r="B2" i="1"/>
  <c r="E93" i="1"/>
  <c r="E20" i="1"/>
  <c r="AE8" i="1"/>
  <c r="AF8" i="1"/>
  <c r="AG8" i="1"/>
  <c r="AE9" i="1"/>
  <c r="AF9" i="1"/>
  <c r="AG9" i="1"/>
  <c r="AE10" i="1"/>
  <c r="AF10" i="1"/>
  <c r="AG10" i="1"/>
  <c r="AE11" i="1"/>
  <c r="AE197" i="1"/>
  <c r="AF11" i="1"/>
  <c r="AF197" i="1"/>
  <c r="AG11" i="1"/>
  <c r="AG197" i="1"/>
  <c r="AE12" i="1"/>
  <c r="AF12" i="1"/>
  <c r="AG12" i="1"/>
  <c r="AE13" i="1"/>
  <c r="AF13" i="1"/>
  <c r="AG13" i="1"/>
  <c r="AE14" i="1"/>
  <c r="AF14" i="1"/>
  <c r="AG14" i="1"/>
  <c r="AE15" i="1"/>
  <c r="AF15" i="1"/>
  <c r="AG15" i="1"/>
  <c r="AE16" i="1"/>
  <c r="AF16" i="1"/>
  <c r="AG16" i="1"/>
  <c r="AE17" i="1"/>
  <c r="AF17" i="1"/>
  <c r="AG17" i="1"/>
  <c r="AE18" i="1"/>
  <c r="AF18" i="1"/>
  <c r="AG18" i="1"/>
  <c r="AE19" i="1"/>
  <c r="AF19" i="1"/>
  <c r="AG19" i="1"/>
  <c r="AE20" i="1"/>
  <c r="AF20" i="1"/>
  <c r="AG20" i="1"/>
  <c r="AE21" i="1"/>
  <c r="AF21" i="1"/>
  <c r="AG21" i="1"/>
  <c r="AE22" i="1"/>
  <c r="AF22" i="1"/>
  <c r="AG22" i="1"/>
  <c r="AE23" i="1"/>
  <c r="AF23" i="1"/>
  <c r="AG23" i="1"/>
  <c r="AE24" i="1"/>
  <c r="AF24" i="1"/>
  <c r="AG24" i="1"/>
  <c r="AE25" i="1"/>
  <c r="AF25" i="1"/>
  <c r="AG25" i="1"/>
  <c r="AE26" i="1"/>
  <c r="AF26" i="1"/>
  <c r="AG26" i="1"/>
  <c r="AE27" i="1"/>
  <c r="AF27" i="1"/>
  <c r="AG27" i="1"/>
  <c r="AE28" i="1"/>
  <c r="AF28" i="1"/>
  <c r="AG28" i="1"/>
  <c r="AE29" i="1"/>
  <c r="AF29" i="1"/>
  <c r="AG29" i="1"/>
  <c r="AE30" i="1"/>
  <c r="AF30" i="1"/>
  <c r="AG30" i="1"/>
  <c r="AE31" i="1"/>
  <c r="AF31" i="1"/>
  <c r="AG31" i="1"/>
  <c r="AE32" i="1"/>
  <c r="AF32" i="1"/>
  <c r="AG32" i="1"/>
  <c r="AE33" i="1"/>
  <c r="AF33" i="1"/>
  <c r="AG33" i="1"/>
  <c r="AE34" i="1"/>
  <c r="AF34" i="1"/>
  <c r="AG34" i="1"/>
  <c r="AE35" i="1"/>
  <c r="AF35" i="1"/>
  <c r="AG35" i="1"/>
  <c r="AE36" i="1"/>
  <c r="AF36" i="1"/>
  <c r="AG36" i="1"/>
  <c r="AE37" i="1"/>
  <c r="AF37" i="1"/>
  <c r="AG37" i="1"/>
  <c r="AE38" i="1"/>
  <c r="AF38" i="1"/>
  <c r="AG38" i="1"/>
  <c r="AE40" i="1"/>
  <c r="AF40" i="1"/>
  <c r="AG40" i="1"/>
  <c r="AE41" i="1"/>
  <c r="AF41" i="1"/>
  <c r="AG41" i="1"/>
  <c r="AE42" i="1"/>
  <c r="AF42" i="1"/>
  <c r="AG42" i="1"/>
  <c r="AE43" i="1"/>
  <c r="AF43" i="1"/>
  <c r="AG43" i="1"/>
  <c r="AE44" i="1"/>
  <c r="AF44" i="1"/>
  <c r="AG44" i="1"/>
  <c r="AE45" i="1"/>
  <c r="AF45" i="1"/>
  <c r="AG45" i="1"/>
  <c r="AE46" i="1"/>
  <c r="AF46" i="1"/>
  <c r="AG46" i="1"/>
  <c r="AE47" i="1"/>
  <c r="AF47" i="1"/>
  <c r="AG47" i="1"/>
  <c r="AE48" i="1"/>
  <c r="AF48" i="1"/>
  <c r="AG48" i="1"/>
  <c r="AE49" i="1"/>
  <c r="AF49" i="1"/>
  <c r="AG49" i="1"/>
  <c r="AE50" i="1"/>
  <c r="AF50" i="1"/>
  <c r="AG50" i="1"/>
  <c r="AE51" i="1"/>
  <c r="AF51" i="1"/>
  <c r="AG51" i="1"/>
  <c r="AE52" i="1"/>
  <c r="AF52" i="1"/>
  <c r="AG52" i="1"/>
  <c r="AE53" i="1"/>
  <c r="AF53" i="1"/>
  <c r="AG53" i="1"/>
  <c r="AE54" i="1"/>
  <c r="AF54" i="1"/>
  <c r="AG54" i="1"/>
  <c r="AE55" i="1"/>
  <c r="AF55" i="1"/>
  <c r="AG55" i="1"/>
  <c r="AE56" i="1"/>
  <c r="AF56" i="1"/>
  <c r="AG56" i="1"/>
  <c r="AE57" i="1"/>
  <c r="AF57" i="1"/>
  <c r="AG57" i="1"/>
  <c r="AE58" i="1"/>
  <c r="AF58" i="1"/>
  <c r="AG58" i="1"/>
  <c r="AE59" i="1"/>
  <c r="AF59" i="1"/>
  <c r="AG59" i="1"/>
  <c r="AE60" i="1"/>
  <c r="AF60" i="1"/>
  <c r="AG60" i="1"/>
  <c r="AE61" i="1"/>
  <c r="AF61" i="1"/>
  <c r="AG61" i="1"/>
  <c r="AE62" i="1"/>
  <c r="AF62" i="1"/>
  <c r="AG62" i="1"/>
  <c r="AE63" i="1"/>
  <c r="AF63" i="1"/>
  <c r="AG63" i="1"/>
  <c r="AE64" i="1"/>
  <c r="AF64" i="1"/>
  <c r="AG64" i="1"/>
  <c r="AE65" i="1"/>
  <c r="AF65" i="1"/>
  <c r="AG65" i="1"/>
  <c r="AE66" i="1"/>
  <c r="AF66" i="1"/>
  <c r="AG66" i="1"/>
  <c r="AE67" i="1"/>
  <c r="AF67" i="1"/>
  <c r="AG67" i="1"/>
  <c r="AE68" i="1"/>
  <c r="AF68" i="1"/>
  <c r="AG68" i="1"/>
  <c r="AE69" i="1"/>
  <c r="AE208" i="1"/>
  <c r="AF69" i="1"/>
  <c r="AF208" i="1"/>
  <c r="AG69" i="1"/>
  <c r="AG208" i="1"/>
  <c r="AE70" i="1"/>
  <c r="AF70" i="1"/>
  <c r="AF209" i="1"/>
  <c r="AG70" i="1"/>
  <c r="AG209" i="1"/>
  <c r="AE71" i="1"/>
  <c r="AF71" i="1"/>
  <c r="AG71" i="1"/>
  <c r="AE72" i="1"/>
  <c r="AF72" i="1"/>
  <c r="AG72" i="1"/>
  <c r="AE73" i="1"/>
  <c r="AF73" i="1"/>
  <c r="AG73" i="1"/>
  <c r="AE74" i="1"/>
  <c r="AF74" i="1"/>
  <c r="AG74" i="1"/>
  <c r="AE75" i="1"/>
  <c r="AF75" i="1"/>
  <c r="AG75" i="1"/>
  <c r="AE76" i="1"/>
  <c r="AF76" i="1"/>
  <c r="AG76" i="1"/>
  <c r="AE77" i="1"/>
  <c r="AF77" i="1"/>
  <c r="AG77" i="1"/>
  <c r="AE78" i="1"/>
  <c r="AE199" i="1"/>
  <c r="AF78" i="1"/>
  <c r="AF199" i="1"/>
  <c r="AG78" i="1"/>
  <c r="AG199" i="1"/>
  <c r="AE79" i="1"/>
  <c r="AF79" i="1"/>
  <c r="AG79" i="1"/>
  <c r="AE80" i="1"/>
  <c r="AF80" i="1"/>
  <c r="AG80" i="1"/>
  <c r="AE81" i="1"/>
  <c r="AF81" i="1"/>
  <c r="AG81" i="1"/>
  <c r="AE82" i="1"/>
  <c r="AF82" i="1"/>
  <c r="AG82" i="1"/>
  <c r="AE83" i="1"/>
  <c r="AF83" i="1"/>
  <c r="AG83" i="1"/>
  <c r="AE84" i="1"/>
  <c r="AF84" i="1"/>
  <c r="AG84" i="1"/>
  <c r="AE85" i="1"/>
  <c r="AF85" i="1"/>
  <c r="AG85" i="1"/>
  <c r="AE86" i="1"/>
  <c r="AF86" i="1"/>
  <c r="AG86" i="1"/>
  <c r="AE87" i="1"/>
  <c r="AF87" i="1"/>
  <c r="AG87" i="1"/>
  <c r="AE88" i="1"/>
  <c r="AF88" i="1"/>
  <c r="AG88" i="1"/>
  <c r="AE90" i="1"/>
  <c r="AE210" i="1"/>
  <c r="AF90" i="1"/>
  <c r="AF210" i="1"/>
  <c r="AG90" i="1"/>
  <c r="AG210" i="1"/>
  <c r="AE91" i="1"/>
  <c r="AF91" i="1"/>
  <c r="AG91" i="1"/>
  <c r="AE92" i="1"/>
  <c r="AF92" i="1"/>
  <c r="AG92" i="1"/>
  <c r="AE93" i="1"/>
  <c r="AF93" i="1"/>
  <c r="AG93" i="1"/>
  <c r="AE94" i="1"/>
  <c r="AF94" i="1"/>
  <c r="AG94" i="1"/>
  <c r="AE95" i="1"/>
  <c r="AF95" i="1"/>
  <c r="AG95" i="1"/>
  <c r="AE96" i="1"/>
  <c r="AF96" i="1"/>
  <c r="AG96" i="1"/>
  <c r="AE192" i="1"/>
  <c r="AF192" i="1"/>
  <c r="AG192" i="1"/>
  <c r="R8" i="1"/>
  <c r="S8" i="1"/>
  <c r="T8" i="1"/>
  <c r="U8" i="1"/>
  <c r="V8" i="1"/>
  <c r="W8" i="1"/>
  <c r="X8" i="1"/>
  <c r="Y8" i="1"/>
  <c r="Z8" i="1"/>
  <c r="AA8" i="1"/>
  <c r="AB8" i="1"/>
  <c r="AC8" i="1"/>
  <c r="R9" i="1"/>
  <c r="S9" i="1"/>
  <c r="T9" i="1"/>
  <c r="U9" i="1"/>
  <c r="V9" i="1"/>
  <c r="W9" i="1"/>
  <c r="X9" i="1"/>
  <c r="Y9" i="1"/>
  <c r="Z9" i="1"/>
  <c r="AA9" i="1"/>
  <c r="AB9" i="1"/>
  <c r="AC9" i="1"/>
  <c r="R10" i="1"/>
  <c r="S10" i="1"/>
  <c r="T10" i="1"/>
  <c r="U10" i="1"/>
  <c r="V10" i="1"/>
  <c r="W10" i="1"/>
  <c r="X10" i="1"/>
  <c r="Y10" i="1"/>
  <c r="Z10" i="1"/>
  <c r="AA10" i="1"/>
  <c r="AB10" i="1"/>
  <c r="AC10" i="1"/>
  <c r="R11" i="1"/>
  <c r="R197" i="1"/>
  <c r="S11" i="1"/>
  <c r="S197" i="1"/>
  <c r="T11" i="1"/>
  <c r="T197" i="1"/>
  <c r="U11" i="1"/>
  <c r="U197" i="1"/>
  <c r="V11" i="1"/>
  <c r="V197" i="1"/>
  <c r="W11" i="1"/>
  <c r="W197" i="1"/>
  <c r="X11" i="1"/>
  <c r="X197" i="1"/>
  <c r="Y11" i="1"/>
  <c r="Y197" i="1"/>
  <c r="Z11" i="1"/>
  <c r="Z197" i="1"/>
  <c r="AA11" i="1"/>
  <c r="AA197" i="1"/>
  <c r="AB11" i="1"/>
  <c r="AB197" i="1"/>
  <c r="AC11" i="1"/>
  <c r="AC197" i="1"/>
  <c r="R12" i="1"/>
  <c r="S12" i="1"/>
  <c r="T12" i="1"/>
  <c r="U12" i="1"/>
  <c r="V12" i="1"/>
  <c r="W12" i="1"/>
  <c r="X12" i="1"/>
  <c r="Y12" i="1"/>
  <c r="Z12" i="1"/>
  <c r="AA12" i="1"/>
  <c r="AB12" i="1"/>
  <c r="AC12" i="1"/>
  <c r="R13" i="1"/>
  <c r="S13" i="1"/>
  <c r="T13" i="1"/>
  <c r="U13" i="1"/>
  <c r="V13" i="1"/>
  <c r="W13" i="1"/>
  <c r="X13" i="1"/>
  <c r="Y13" i="1"/>
  <c r="Z13" i="1"/>
  <c r="AA13" i="1"/>
  <c r="AB13" i="1"/>
  <c r="AC13" i="1"/>
  <c r="R14" i="1"/>
  <c r="S14" i="1"/>
  <c r="T14" i="1"/>
  <c r="U14" i="1"/>
  <c r="V14" i="1"/>
  <c r="W14" i="1"/>
  <c r="X14" i="1"/>
  <c r="Y14" i="1"/>
  <c r="Z14" i="1"/>
  <c r="AA14" i="1"/>
  <c r="AB14" i="1"/>
  <c r="AC14" i="1"/>
  <c r="R15" i="1"/>
  <c r="S15" i="1"/>
  <c r="T15" i="1"/>
  <c r="U15" i="1"/>
  <c r="V15" i="1"/>
  <c r="W15" i="1"/>
  <c r="X15" i="1"/>
  <c r="Y15" i="1"/>
  <c r="Z15" i="1"/>
  <c r="AA15" i="1"/>
  <c r="AB15" i="1"/>
  <c r="AC15" i="1"/>
  <c r="R16" i="1"/>
  <c r="S16" i="1"/>
  <c r="T16" i="1"/>
  <c r="U16" i="1"/>
  <c r="V16" i="1"/>
  <c r="W16" i="1"/>
  <c r="X16" i="1"/>
  <c r="Y16" i="1"/>
  <c r="Z16" i="1"/>
  <c r="AA16" i="1"/>
  <c r="AB16" i="1"/>
  <c r="AC16" i="1"/>
  <c r="R17" i="1"/>
  <c r="S17" i="1"/>
  <c r="T17" i="1"/>
  <c r="U17" i="1"/>
  <c r="V17" i="1"/>
  <c r="W17" i="1"/>
  <c r="X17" i="1"/>
  <c r="Y17" i="1"/>
  <c r="Z17" i="1"/>
  <c r="AA17" i="1"/>
  <c r="AB17" i="1"/>
  <c r="AC17" i="1"/>
  <c r="R18" i="1"/>
  <c r="S18" i="1"/>
  <c r="T18" i="1"/>
  <c r="U18" i="1"/>
  <c r="V18" i="1"/>
  <c r="W18" i="1"/>
  <c r="X18" i="1"/>
  <c r="Y18" i="1"/>
  <c r="Z18" i="1"/>
  <c r="AA18" i="1"/>
  <c r="AB18" i="1"/>
  <c r="AC18" i="1"/>
  <c r="R19" i="1"/>
  <c r="S19" i="1"/>
  <c r="T19" i="1"/>
  <c r="U19" i="1"/>
  <c r="V19" i="1"/>
  <c r="W19" i="1"/>
  <c r="X19" i="1"/>
  <c r="Y19" i="1"/>
  <c r="Z19" i="1"/>
  <c r="AA19" i="1"/>
  <c r="AB19" i="1"/>
  <c r="AC19" i="1"/>
  <c r="R20" i="1"/>
  <c r="S20" i="1"/>
  <c r="T20" i="1"/>
  <c r="U20" i="1"/>
  <c r="V20" i="1"/>
  <c r="W20" i="1"/>
  <c r="X20" i="1"/>
  <c r="Y20" i="1"/>
  <c r="Z20" i="1"/>
  <c r="AA20" i="1"/>
  <c r="AB20" i="1"/>
  <c r="AC20" i="1"/>
  <c r="R21" i="1"/>
  <c r="S21" i="1"/>
  <c r="T21" i="1"/>
  <c r="U21" i="1"/>
  <c r="V21" i="1"/>
  <c r="W21" i="1"/>
  <c r="X21" i="1"/>
  <c r="Y21" i="1"/>
  <c r="Z21" i="1"/>
  <c r="AA21" i="1"/>
  <c r="AB21" i="1"/>
  <c r="AC21" i="1"/>
  <c r="R22" i="1"/>
  <c r="S22" i="1"/>
  <c r="T22" i="1"/>
  <c r="U22" i="1"/>
  <c r="V22" i="1"/>
  <c r="W22" i="1"/>
  <c r="X22" i="1"/>
  <c r="Y22" i="1"/>
  <c r="Z22" i="1"/>
  <c r="AA22" i="1"/>
  <c r="AB22" i="1"/>
  <c r="AC22" i="1"/>
  <c r="R23" i="1"/>
  <c r="S23" i="1"/>
  <c r="T23" i="1"/>
  <c r="U23" i="1"/>
  <c r="V23" i="1"/>
  <c r="W23" i="1"/>
  <c r="X23" i="1"/>
  <c r="Y23" i="1"/>
  <c r="Z23" i="1"/>
  <c r="AA23" i="1"/>
  <c r="AB23" i="1"/>
  <c r="AC23" i="1"/>
  <c r="R24" i="1"/>
  <c r="S24" i="1"/>
  <c r="T24" i="1"/>
  <c r="U24" i="1"/>
  <c r="V24" i="1"/>
  <c r="W24" i="1"/>
  <c r="X24" i="1"/>
  <c r="Y24" i="1"/>
  <c r="Z24" i="1"/>
  <c r="AA24" i="1"/>
  <c r="AB24" i="1"/>
  <c r="AC24" i="1"/>
  <c r="R25" i="1"/>
  <c r="S25" i="1"/>
  <c r="T25" i="1"/>
  <c r="U25" i="1"/>
  <c r="V25" i="1"/>
  <c r="W25" i="1"/>
  <c r="X25" i="1"/>
  <c r="Y25" i="1"/>
  <c r="Z25" i="1"/>
  <c r="AA25" i="1"/>
  <c r="AB25" i="1"/>
  <c r="AC25" i="1"/>
  <c r="R26" i="1"/>
  <c r="S26" i="1"/>
  <c r="T26" i="1"/>
  <c r="U26" i="1"/>
  <c r="V26" i="1"/>
  <c r="W26" i="1"/>
  <c r="X26" i="1"/>
  <c r="Y26" i="1"/>
  <c r="Z26" i="1"/>
  <c r="AA26" i="1"/>
  <c r="AB26" i="1"/>
  <c r="AC26" i="1"/>
  <c r="R27" i="1"/>
  <c r="S27" i="1"/>
  <c r="T27" i="1"/>
  <c r="U27" i="1"/>
  <c r="V27" i="1"/>
  <c r="W27" i="1"/>
  <c r="X27" i="1"/>
  <c r="Y27" i="1"/>
  <c r="Z27" i="1"/>
  <c r="AA27" i="1"/>
  <c r="AB27" i="1"/>
  <c r="AC27" i="1"/>
  <c r="R28" i="1"/>
  <c r="S28" i="1"/>
  <c r="T28" i="1"/>
  <c r="U28" i="1"/>
  <c r="V28" i="1"/>
  <c r="W28" i="1"/>
  <c r="X28" i="1"/>
  <c r="Y28" i="1"/>
  <c r="Z28" i="1"/>
  <c r="AA28" i="1"/>
  <c r="AB28" i="1"/>
  <c r="AC28" i="1"/>
  <c r="R29" i="1"/>
  <c r="S29" i="1"/>
  <c r="T29" i="1"/>
  <c r="U29" i="1"/>
  <c r="V29" i="1"/>
  <c r="W29" i="1"/>
  <c r="X29" i="1"/>
  <c r="Y29" i="1"/>
  <c r="Z29" i="1"/>
  <c r="AA29" i="1"/>
  <c r="AB29" i="1"/>
  <c r="AC29" i="1"/>
  <c r="R30" i="1"/>
  <c r="S30" i="1"/>
  <c r="T30" i="1"/>
  <c r="U30" i="1"/>
  <c r="V30" i="1"/>
  <c r="W30" i="1"/>
  <c r="X30" i="1"/>
  <c r="Y30" i="1"/>
  <c r="Z30" i="1"/>
  <c r="AA30" i="1"/>
  <c r="AB30" i="1"/>
  <c r="AC30" i="1"/>
  <c r="R31" i="1"/>
  <c r="S31" i="1"/>
  <c r="T31" i="1"/>
  <c r="U31" i="1"/>
  <c r="V31" i="1"/>
  <c r="W31" i="1"/>
  <c r="X31" i="1"/>
  <c r="Y31" i="1"/>
  <c r="Z31" i="1"/>
  <c r="AA31" i="1"/>
  <c r="AB31" i="1"/>
  <c r="AC31" i="1"/>
  <c r="R32" i="1"/>
  <c r="S32" i="1"/>
  <c r="T32" i="1"/>
  <c r="U32" i="1"/>
  <c r="V32" i="1"/>
  <c r="W32" i="1"/>
  <c r="X32" i="1"/>
  <c r="Y32" i="1"/>
  <c r="Z32" i="1"/>
  <c r="AA32" i="1"/>
  <c r="AB32" i="1"/>
  <c r="AC32" i="1"/>
  <c r="R33" i="1"/>
  <c r="S33" i="1"/>
  <c r="T33" i="1"/>
  <c r="U33" i="1"/>
  <c r="V33" i="1"/>
  <c r="W33" i="1"/>
  <c r="X33" i="1"/>
  <c r="Y33" i="1"/>
  <c r="Z33" i="1"/>
  <c r="AA33" i="1"/>
  <c r="AB33" i="1"/>
  <c r="AC33" i="1"/>
  <c r="R34" i="1"/>
  <c r="S34" i="1"/>
  <c r="T34" i="1"/>
  <c r="U34" i="1"/>
  <c r="V34" i="1"/>
  <c r="W34" i="1"/>
  <c r="X34" i="1"/>
  <c r="Y34" i="1"/>
  <c r="Z34" i="1"/>
  <c r="AA34" i="1"/>
  <c r="AB34" i="1"/>
  <c r="AC34" i="1"/>
  <c r="R35" i="1"/>
  <c r="S35" i="1"/>
  <c r="T35" i="1"/>
  <c r="U35" i="1"/>
  <c r="V35" i="1"/>
  <c r="W35" i="1"/>
  <c r="X35" i="1"/>
  <c r="Y35" i="1"/>
  <c r="Z35" i="1"/>
  <c r="AA35" i="1"/>
  <c r="AB35" i="1"/>
  <c r="AC35" i="1"/>
  <c r="R36" i="1"/>
  <c r="S36" i="1"/>
  <c r="T36" i="1"/>
  <c r="U36" i="1"/>
  <c r="V36" i="1"/>
  <c r="W36" i="1"/>
  <c r="X36" i="1"/>
  <c r="Y36" i="1"/>
  <c r="Z36" i="1"/>
  <c r="AA36" i="1"/>
  <c r="AB36" i="1"/>
  <c r="AC36" i="1"/>
  <c r="R37" i="1"/>
  <c r="S37" i="1"/>
  <c r="T37" i="1"/>
  <c r="U37" i="1"/>
  <c r="V37" i="1"/>
  <c r="W37" i="1"/>
  <c r="X37" i="1"/>
  <c r="Y37" i="1"/>
  <c r="Z37" i="1"/>
  <c r="AA37" i="1"/>
  <c r="AB37" i="1"/>
  <c r="AC37" i="1"/>
  <c r="R38" i="1"/>
  <c r="S38" i="1"/>
  <c r="T38" i="1"/>
  <c r="U38" i="1"/>
  <c r="V38" i="1"/>
  <c r="W38" i="1"/>
  <c r="X38" i="1"/>
  <c r="Y38" i="1"/>
  <c r="Z38" i="1"/>
  <c r="AA38" i="1"/>
  <c r="AB38" i="1"/>
  <c r="AC38" i="1"/>
  <c r="S39" i="1"/>
  <c r="T39" i="1"/>
  <c r="W39" i="1"/>
  <c r="Z39" i="1"/>
  <c r="AA39" i="1"/>
  <c r="AB39" i="1"/>
  <c r="AC39" i="1"/>
  <c r="R40" i="1"/>
  <c r="S40" i="1"/>
  <c r="T40" i="1"/>
  <c r="U40" i="1"/>
  <c r="V40" i="1"/>
  <c r="W40" i="1"/>
  <c r="X40" i="1"/>
  <c r="Y40" i="1"/>
  <c r="Z40" i="1"/>
  <c r="AA40" i="1"/>
  <c r="AB40" i="1"/>
  <c r="AC40" i="1"/>
  <c r="R41" i="1"/>
  <c r="S41" i="1"/>
  <c r="T41" i="1"/>
  <c r="U41" i="1"/>
  <c r="V41" i="1"/>
  <c r="W41" i="1"/>
  <c r="X41" i="1"/>
  <c r="Y41" i="1"/>
  <c r="Z41" i="1"/>
  <c r="AA41" i="1"/>
  <c r="AB41" i="1"/>
  <c r="AC41" i="1"/>
  <c r="R42" i="1"/>
  <c r="S42" i="1"/>
  <c r="T42" i="1"/>
  <c r="U42" i="1"/>
  <c r="V42" i="1"/>
  <c r="W42" i="1"/>
  <c r="X42" i="1"/>
  <c r="Y42" i="1"/>
  <c r="Z42" i="1"/>
  <c r="AA42" i="1"/>
  <c r="AB42" i="1"/>
  <c r="AC42" i="1"/>
  <c r="R43" i="1"/>
  <c r="S43" i="1"/>
  <c r="T43" i="1"/>
  <c r="U43" i="1"/>
  <c r="V43" i="1"/>
  <c r="W43" i="1"/>
  <c r="X43" i="1"/>
  <c r="Y43" i="1"/>
  <c r="Z43" i="1"/>
  <c r="AA43" i="1"/>
  <c r="AB43" i="1"/>
  <c r="AC43" i="1"/>
  <c r="R44" i="1"/>
  <c r="S44" i="1"/>
  <c r="T44" i="1"/>
  <c r="U44" i="1"/>
  <c r="V44" i="1"/>
  <c r="W44" i="1"/>
  <c r="X44" i="1"/>
  <c r="Y44" i="1"/>
  <c r="Z44" i="1"/>
  <c r="AA44" i="1"/>
  <c r="AB44" i="1"/>
  <c r="AC44" i="1"/>
  <c r="R45" i="1"/>
  <c r="S45" i="1"/>
  <c r="T45" i="1"/>
  <c r="U45" i="1"/>
  <c r="V45" i="1"/>
  <c r="W45" i="1"/>
  <c r="X45" i="1"/>
  <c r="Y45" i="1"/>
  <c r="Z45" i="1"/>
  <c r="AA45" i="1"/>
  <c r="AB45" i="1"/>
  <c r="AC45" i="1"/>
  <c r="R46" i="1"/>
  <c r="S46" i="1"/>
  <c r="T46" i="1"/>
  <c r="U46" i="1"/>
  <c r="V46" i="1"/>
  <c r="W46" i="1"/>
  <c r="X46" i="1"/>
  <c r="Y46" i="1"/>
  <c r="Z46" i="1"/>
  <c r="AA46" i="1"/>
  <c r="AB46" i="1"/>
  <c r="AC46" i="1"/>
  <c r="R47" i="1"/>
  <c r="S47" i="1"/>
  <c r="T47" i="1"/>
  <c r="U47" i="1"/>
  <c r="V47" i="1"/>
  <c r="W47" i="1"/>
  <c r="X47" i="1"/>
  <c r="Y47" i="1"/>
  <c r="Z47" i="1"/>
  <c r="AA47" i="1"/>
  <c r="AB47" i="1"/>
  <c r="AC47" i="1"/>
  <c r="R48" i="1"/>
  <c r="S48" i="1"/>
  <c r="T48" i="1"/>
  <c r="U48" i="1"/>
  <c r="V48" i="1"/>
  <c r="W48" i="1"/>
  <c r="X48" i="1"/>
  <c r="Y48" i="1"/>
  <c r="Z48" i="1"/>
  <c r="AA48" i="1"/>
  <c r="AB48" i="1"/>
  <c r="AC48" i="1"/>
  <c r="R49" i="1"/>
  <c r="S49" i="1"/>
  <c r="T49" i="1"/>
  <c r="U49" i="1"/>
  <c r="V49" i="1"/>
  <c r="W49" i="1"/>
  <c r="X49" i="1"/>
  <c r="Y49" i="1"/>
  <c r="Z49" i="1"/>
  <c r="AA49" i="1"/>
  <c r="AB49" i="1"/>
  <c r="AC49" i="1"/>
  <c r="R50" i="1"/>
  <c r="S50" i="1"/>
  <c r="T50" i="1"/>
  <c r="U50" i="1"/>
  <c r="V50" i="1"/>
  <c r="W50" i="1"/>
  <c r="X50" i="1"/>
  <c r="Y50" i="1"/>
  <c r="Z50" i="1"/>
  <c r="AA50" i="1"/>
  <c r="AB50" i="1"/>
  <c r="AC50" i="1"/>
  <c r="R51" i="1"/>
  <c r="S51" i="1"/>
  <c r="T51" i="1"/>
  <c r="U51" i="1"/>
  <c r="V51" i="1"/>
  <c r="W51" i="1"/>
  <c r="X51" i="1"/>
  <c r="Y51" i="1"/>
  <c r="Z51" i="1"/>
  <c r="AA51" i="1"/>
  <c r="AB51" i="1"/>
  <c r="AC51" i="1"/>
  <c r="R52" i="1"/>
  <c r="S52" i="1"/>
  <c r="T52" i="1"/>
  <c r="U52" i="1"/>
  <c r="V52" i="1"/>
  <c r="W52" i="1"/>
  <c r="X52" i="1"/>
  <c r="Y52" i="1"/>
  <c r="Z52" i="1"/>
  <c r="AA52" i="1"/>
  <c r="AB52" i="1"/>
  <c r="AC52" i="1"/>
  <c r="R53" i="1"/>
  <c r="S53" i="1"/>
  <c r="T53" i="1"/>
  <c r="U53" i="1"/>
  <c r="V53" i="1"/>
  <c r="W53" i="1"/>
  <c r="X53" i="1"/>
  <c r="Y53" i="1"/>
  <c r="Z53" i="1"/>
  <c r="AA53" i="1"/>
  <c r="AB53" i="1"/>
  <c r="AC53" i="1"/>
  <c r="R54" i="1"/>
  <c r="S54" i="1"/>
  <c r="T54" i="1"/>
  <c r="U54" i="1"/>
  <c r="V54" i="1"/>
  <c r="W54" i="1"/>
  <c r="X54" i="1"/>
  <c r="Y54" i="1"/>
  <c r="Z54" i="1"/>
  <c r="AA54" i="1"/>
  <c r="AB54" i="1"/>
  <c r="AC54" i="1"/>
  <c r="R55" i="1"/>
  <c r="S55" i="1"/>
  <c r="T55" i="1"/>
  <c r="U55" i="1"/>
  <c r="V55" i="1"/>
  <c r="W55" i="1"/>
  <c r="X55" i="1"/>
  <c r="Y55" i="1"/>
  <c r="Z55" i="1"/>
  <c r="AA55" i="1"/>
  <c r="AB55" i="1"/>
  <c r="AC55" i="1"/>
  <c r="R56" i="1"/>
  <c r="S56" i="1"/>
  <c r="T56" i="1"/>
  <c r="U56" i="1"/>
  <c r="V56" i="1"/>
  <c r="W56" i="1"/>
  <c r="X56" i="1"/>
  <c r="Y56" i="1"/>
  <c r="Z56" i="1"/>
  <c r="AA56" i="1"/>
  <c r="AB56" i="1"/>
  <c r="AC56" i="1"/>
  <c r="R57" i="1"/>
  <c r="S57" i="1"/>
  <c r="T57" i="1"/>
  <c r="U57" i="1"/>
  <c r="V57" i="1"/>
  <c r="W57" i="1"/>
  <c r="X57" i="1"/>
  <c r="Y57" i="1"/>
  <c r="Z57" i="1"/>
  <c r="AA57" i="1"/>
  <c r="AB57" i="1"/>
  <c r="AC57" i="1"/>
  <c r="R58" i="1"/>
  <c r="S58" i="1"/>
  <c r="T58" i="1"/>
  <c r="U58" i="1"/>
  <c r="V58" i="1"/>
  <c r="W58" i="1"/>
  <c r="X58" i="1"/>
  <c r="Y58" i="1"/>
  <c r="Z58" i="1"/>
  <c r="AA58" i="1"/>
  <c r="AB58" i="1"/>
  <c r="AC58" i="1"/>
  <c r="R59" i="1"/>
  <c r="S59" i="1"/>
  <c r="T59" i="1"/>
  <c r="U59" i="1"/>
  <c r="V59" i="1"/>
  <c r="W59" i="1"/>
  <c r="X59" i="1"/>
  <c r="Y59" i="1"/>
  <c r="Z59" i="1"/>
  <c r="AA59" i="1"/>
  <c r="AB59" i="1"/>
  <c r="AC59" i="1"/>
  <c r="R60" i="1"/>
  <c r="S60" i="1"/>
  <c r="T60" i="1"/>
  <c r="U60" i="1"/>
  <c r="V60" i="1"/>
  <c r="W60" i="1"/>
  <c r="X60" i="1"/>
  <c r="Y60" i="1"/>
  <c r="Z60" i="1"/>
  <c r="AA60" i="1"/>
  <c r="AB60" i="1"/>
  <c r="AC60" i="1"/>
  <c r="R61" i="1"/>
  <c r="S61" i="1"/>
  <c r="T61" i="1"/>
  <c r="U61" i="1"/>
  <c r="V61" i="1"/>
  <c r="W61" i="1"/>
  <c r="X61" i="1"/>
  <c r="Y61" i="1"/>
  <c r="Z61" i="1"/>
  <c r="AA61" i="1"/>
  <c r="AB61" i="1"/>
  <c r="AC61" i="1"/>
  <c r="R62" i="1"/>
  <c r="S62" i="1"/>
  <c r="T62" i="1"/>
  <c r="U62" i="1"/>
  <c r="V62" i="1"/>
  <c r="W62" i="1"/>
  <c r="X62" i="1"/>
  <c r="Y62" i="1"/>
  <c r="Z62" i="1"/>
  <c r="AA62" i="1"/>
  <c r="AB62" i="1"/>
  <c r="AC62" i="1"/>
  <c r="R63" i="1"/>
  <c r="S63" i="1"/>
  <c r="T63" i="1"/>
  <c r="U63" i="1"/>
  <c r="V63" i="1"/>
  <c r="W63" i="1"/>
  <c r="X63" i="1"/>
  <c r="Y63" i="1"/>
  <c r="Z63" i="1"/>
  <c r="AA63" i="1"/>
  <c r="AB63" i="1"/>
  <c r="AC63" i="1"/>
  <c r="R64" i="1"/>
  <c r="S64" i="1"/>
  <c r="T64" i="1"/>
  <c r="U64" i="1"/>
  <c r="V64" i="1"/>
  <c r="W64" i="1"/>
  <c r="X64" i="1"/>
  <c r="Y64" i="1"/>
  <c r="Z64" i="1"/>
  <c r="AA64" i="1"/>
  <c r="AB64" i="1"/>
  <c r="AC64" i="1"/>
  <c r="R65" i="1"/>
  <c r="S65" i="1"/>
  <c r="T65" i="1"/>
  <c r="U65" i="1"/>
  <c r="V65" i="1"/>
  <c r="W65" i="1"/>
  <c r="X65" i="1"/>
  <c r="Y65" i="1"/>
  <c r="Z65" i="1"/>
  <c r="AA65" i="1"/>
  <c r="AB65" i="1"/>
  <c r="AC65" i="1"/>
  <c r="R66" i="1"/>
  <c r="S66" i="1"/>
  <c r="T66" i="1"/>
  <c r="U66" i="1"/>
  <c r="V66" i="1"/>
  <c r="W66" i="1"/>
  <c r="X66" i="1"/>
  <c r="Y66" i="1"/>
  <c r="Z66" i="1"/>
  <c r="AA66" i="1"/>
  <c r="AB66" i="1"/>
  <c r="AC66" i="1"/>
  <c r="R67" i="1"/>
  <c r="S67" i="1"/>
  <c r="T67" i="1"/>
  <c r="U67" i="1"/>
  <c r="V67" i="1"/>
  <c r="W67" i="1"/>
  <c r="X67" i="1"/>
  <c r="Y67" i="1"/>
  <c r="Z67" i="1"/>
  <c r="AA67" i="1"/>
  <c r="AB67" i="1"/>
  <c r="AC67" i="1"/>
  <c r="R68" i="1"/>
  <c r="S68" i="1"/>
  <c r="T68" i="1"/>
  <c r="U68" i="1"/>
  <c r="V68" i="1"/>
  <c r="W68" i="1"/>
  <c r="X68" i="1"/>
  <c r="Y68" i="1"/>
  <c r="Z68" i="1"/>
  <c r="AA68" i="1"/>
  <c r="AB68" i="1"/>
  <c r="AC68" i="1"/>
  <c r="R69" i="1"/>
  <c r="R208" i="1"/>
  <c r="S69" i="1"/>
  <c r="S208" i="1"/>
  <c r="T69" i="1"/>
  <c r="T208" i="1"/>
  <c r="U69" i="1"/>
  <c r="U208" i="1"/>
  <c r="V69" i="1"/>
  <c r="V208" i="1"/>
  <c r="W69" i="1"/>
  <c r="W208" i="1"/>
  <c r="X69" i="1"/>
  <c r="X208" i="1"/>
  <c r="Y69" i="1"/>
  <c r="Y208" i="1"/>
  <c r="Z69" i="1"/>
  <c r="Z208" i="1"/>
  <c r="AA69" i="1"/>
  <c r="AA208" i="1"/>
  <c r="AB69" i="1"/>
  <c r="AB208" i="1"/>
  <c r="AC69" i="1"/>
  <c r="AC208" i="1"/>
  <c r="R70" i="1"/>
  <c r="R209" i="1"/>
  <c r="S70" i="1"/>
  <c r="S209" i="1"/>
  <c r="T70" i="1"/>
  <c r="T209" i="1"/>
  <c r="U70" i="1"/>
  <c r="U209" i="1"/>
  <c r="V70" i="1"/>
  <c r="V209" i="1"/>
  <c r="W70" i="1"/>
  <c r="W209" i="1"/>
  <c r="X70" i="1"/>
  <c r="X209" i="1"/>
  <c r="Y70" i="1"/>
  <c r="Y209" i="1"/>
  <c r="Z70" i="1"/>
  <c r="Z209" i="1"/>
  <c r="AA70" i="1"/>
  <c r="AA209" i="1"/>
  <c r="AB70" i="1"/>
  <c r="AB209" i="1"/>
  <c r="AC70" i="1"/>
  <c r="AC209" i="1"/>
  <c r="R71" i="1"/>
  <c r="S71" i="1"/>
  <c r="T71" i="1"/>
  <c r="U71" i="1"/>
  <c r="V71" i="1"/>
  <c r="W71" i="1"/>
  <c r="X71" i="1"/>
  <c r="Y71" i="1"/>
  <c r="Z71" i="1"/>
  <c r="AA71" i="1"/>
  <c r="AB71" i="1"/>
  <c r="AC71" i="1"/>
  <c r="R72" i="1"/>
  <c r="S72" i="1"/>
  <c r="T72" i="1"/>
  <c r="U72" i="1"/>
  <c r="V72" i="1"/>
  <c r="W72" i="1"/>
  <c r="X72" i="1"/>
  <c r="Y72" i="1"/>
  <c r="Z72" i="1"/>
  <c r="AA72" i="1"/>
  <c r="AB72" i="1"/>
  <c r="AC72" i="1"/>
  <c r="R73" i="1"/>
  <c r="S73" i="1"/>
  <c r="T73" i="1"/>
  <c r="U73" i="1"/>
  <c r="V73" i="1"/>
  <c r="W73" i="1"/>
  <c r="X73" i="1"/>
  <c r="Y73" i="1"/>
  <c r="Z73" i="1"/>
  <c r="AA73" i="1"/>
  <c r="AB73" i="1"/>
  <c r="AC73" i="1"/>
  <c r="R74" i="1"/>
  <c r="S74" i="1"/>
  <c r="T74" i="1"/>
  <c r="U74" i="1"/>
  <c r="V74" i="1"/>
  <c r="W74" i="1"/>
  <c r="X74" i="1"/>
  <c r="Y74" i="1"/>
  <c r="Z74" i="1"/>
  <c r="AA74" i="1"/>
  <c r="AB74" i="1"/>
  <c r="AC74" i="1"/>
  <c r="R75" i="1"/>
  <c r="S75" i="1"/>
  <c r="T75" i="1"/>
  <c r="U75" i="1"/>
  <c r="V75" i="1"/>
  <c r="W75" i="1"/>
  <c r="X75" i="1"/>
  <c r="Y75" i="1"/>
  <c r="Z75" i="1"/>
  <c r="AA75" i="1"/>
  <c r="AB75" i="1"/>
  <c r="AC75" i="1"/>
  <c r="R76" i="1"/>
  <c r="S76" i="1"/>
  <c r="T76" i="1"/>
  <c r="U76" i="1"/>
  <c r="V76" i="1"/>
  <c r="W76" i="1"/>
  <c r="X76" i="1"/>
  <c r="Y76" i="1"/>
  <c r="Z76" i="1"/>
  <c r="AA76" i="1"/>
  <c r="AB76" i="1"/>
  <c r="AC76" i="1"/>
  <c r="R77" i="1"/>
  <c r="S77" i="1"/>
  <c r="T77" i="1"/>
  <c r="U77" i="1"/>
  <c r="V77" i="1"/>
  <c r="W77" i="1"/>
  <c r="X77" i="1"/>
  <c r="Y77" i="1"/>
  <c r="Z77" i="1"/>
  <c r="AA77" i="1"/>
  <c r="AB77" i="1"/>
  <c r="AC77" i="1"/>
  <c r="R78" i="1"/>
  <c r="R199" i="1"/>
  <c r="S78" i="1"/>
  <c r="S199" i="1"/>
  <c r="T78" i="1"/>
  <c r="T199" i="1"/>
  <c r="U78" i="1"/>
  <c r="U199" i="1"/>
  <c r="V78" i="1"/>
  <c r="V199" i="1"/>
  <c r="W78" i="1"/>
  <c r="W199" i="1"/>
  <c r="X78" i="1"/>
  <c r="X199" i="1"/>
  <c r="Y78" i="1"/>
  <c r="Y199" i="1"/>
  <c r="Z78" i="1"/>
  <c r="Z199" i="1"/>
  <c r="AA78" i="1"/>
  <c r="AA199" i="1"/>
  <c r="AB78" i="1"/>
  <c r="AB199" i="1"/>
  <c r="AC78" i="1"/>
  <c r="AC199" i="1"/>
  <c r="R79" i="1"/>
  <c r="S79" i="1"/>
  <c r="T79" i="1"/>
  <c r="U79" i="1"/>
  <c r="V79" i="1"/>
  <c r="W79" i="1"/>
  <c r="X79" i="1"/>
  <c r="Y79" i="1"/>
  <c r="Z79" i="1"/>
  <c r="AA79" i="1"/>
  <c r="AB79" i="1"/>
  <c r="AC79" i="1"/>
  <c r="R80" i="1"/>
  <c r="S80" i="1"/>
  <c r="T80" i="1"/>
  <c r="U80" i="1"/>
  <c r="V80" i="1"/>
  <c r="W80" i="1"/>
  <c r="X80" i="1"/>
  <c r="Y80" i="1"/>
  <c r="Z80" i="1"/>
  <c r="AA80" i="1"/>
  <c r="AB80" i="1"/>
  <c r="AC80" i="1"/>
  <c r="R81" i="1"/>
  <c r="S81" i="1"/>
  <c r="T81" i="1"/>
  <c r="U81" i="1"/>
  <c r="V81" i="1"/>
  <c r="W81" i="1"/>
  <c r="X81" i="1"/>
  <c r="Y81" i="1"/>
  <c r="Z81" i="1"/>
  <c r="AA81" i="1"/>
  <c r="AB81" i="1"/>
  <c r="AC81" i="1"/>
  <c r="R82" i="1"/>
  <c r="S82" i="1"/>
  <c r="T82" i="1"/>
  <c r="U82" i="1"/>
  <c r="V82" i="1"/>
  <c r="W82" i="1"/>
  <c r="X82" i="1"/>
  <c r="Y82" i="1"/>
  <c r="Z82" i="1"/>
  <c r="AA82" i="1"/>
  <c r="AB82" i="1"/>
  <c r="AC82" i="1"/>
  <c r="R83" i="1"/>
  <c r="S83" i="1"/>
  <c r="T83" i="1"/>
  <c r="U83" i="1"/>
  <c r="V83" i="1"/>
  <c r="W83" i="1"/>
  <c r="X83" i="1"/>
  <c r="Y83" i="1"/>
  <c r="Z83" i="1"/>
  <c r="AA83" i="1"/>
  <c r="AB83" i="1"/>
  <c r="AC83" i="1"/>
  <c r="R84" i="1"/>
  <c r="S84" i="1"/>
  <c r="T84" i="1"/>
  <c r="U84" i="1"/>
  <c r="V84" i="1"/>
  <c r="W84" i="1"/>
  <c r="X84" i="1"/>
  <c r="Y84" i="1"/>
  <c r="Z84" i="1"/>
  <c r="AA84" i="1"/>
  <c r="AB84" i="1"/>
  <c r="AC84" i="1"/>
  <c r="R85" i="1"/>
  <c r="S85" i="1"/>
  <c r="T85" i="1"/>
  <c r="U85" i="1"/>
  <c r="V85" i="1"/>
  <c r="W85" i="1"/>
  <c r="X85" i="1"/>
  <c r="Y85" i="1"/>
  <c r="Z85" i="1"/>
  <c r="AA85" i="1"/>
  <c r="AB85" i="1"/>
  <c r="AC85" i="1"/>
  <c r="R86" i="1"/>
  <c r="S86" i="1"/>
  <c r="T86" i="1"/>
  <c r="U86" i="1"/>
  <c r="V86" i="1"/>
  <c r="W86" i="1"/>
  <c r="X86" i="1"/>
  <c r="Y86" i="1"/>
  <c r="Z86" i="1"/>
  <c r="AA86" i="1"/>
  <c r="AB86" i="1"/>
  <c r="AC86" i="1"/>
  <c r="R87" i="1"/>
  <c r="S87" i="1"/>
  <c r="T87" i="1"/>
  <c r="U87" i="1"/>
  <c r="V87" i="1"/>
  <c r="W87" i="1"/>
  <c r="X87" i="1"/>
  <c r="Y87" i="1"/>
  <c r="Z87" i="1"/>
  <c r="AA87" i="1"/>
  <c r="AB87" i="1"/>
  <c r="AC87" i="1"/>
  <c r="R88" i="1"/>
  <c r="S88" i="1"/>
  <c r="T88" i="1"/>
  <c r="U88" i="1"/>
  <c r="V88" i="1"/>
  <c r="W88" i="1"/>
  <c r="X88" i="1"/>
  <c r="Y88" i="1"/>
  <c r="Z88" i="1"/>
  <c r="AA88" i="1"/>
  <c r="AB88" i="1"/>
  <c r="AC88" i="1"/>
  <c r="R89" i="1"/>
  <c r="S89" i="1"/>
  <c r="T89" i="1"/>
  <c r="U89" i="1"/>
  <c r="V89" i="1"/>
  <c r="W89" i="1"/>
  <c r="X89" i="1"/>
  <c r="Y89" i="1"/>
  <c r="Z89" i="1"/>
  <c r="AA89" i="1"/>
  <c r="AB89" i="1"/>
  <c r="AC89" i="1"/>
  <c r="R90" i="1"/>
  <c r="S90" i="1"/>
  <c r="S210" i="1"/>
  <c r="T90" i="1"/>
  <c r="T210" i="1"/>
  <c r="U90" i="1"/>
  <c r="U210" i="1"/>
  <c r="V90" i="1"/>
  <c r="V210" i="1"/>
  <c r="W90" i="1"/>
  <c r="W210" i="1"/>
  <c r="X90" i="1"/>
  <c r="X210" i="1"/>
  <c r="Y90" i="1"/>
  <c r="Y210" i="1"/>
  <c r="Z90" i="1"/>
  <c r="Z210" i="1"/>
  <c r="AA90" i="1"/>
  <c r="AA210" i="1"/>
  <c r="AB90" i="1"/>
  <c r="AB210" i="1"/>
  <c r="AC90" i="1"/>
  <c r="AC210" i="1"/>
  <c r="R91" i="1"/>
  <c r="S91" i="1"/>
  <c r="T91" i="1"/>
  <c r="U91" i="1"/>
  <c r="V91" i="1"/>
  <c r="W91" i="1"/>
  <c r="X91" i="1"/>
  <c r="X211" i="1"/>
  <c r="Y91" i="1"/>
  <c r="Z91" i="1"/>
  <c r="Z211" i="1"/>
  <c r="AA91" i="1"/>
  <c r="AB91" i="1"/>
  <c r="AB211" i="1"/>
  <c r="AC91" i="1"/>
  <c r="R92" i="1"/>
  <c r="S92" i="1"/>
  <c r="T92" i="1"/>
  <c r="U92" i="1"/>
  <c r="V92" i="1"/>
  <c r="W92" i="1"/>
  <c r="X92" i="1"/>
  <c r="Y92" i="1"/>
  <c r="Z92" i="1"/>
  <c r="AA92" i="1"/>
  <c r="AB92" i="1"/>
  <c r="AC92" i="1"/>
  <c r="R93" i="1"/>
  <c r="S93" i="1"/>
  <c r="T93" i="1"/>
  <c r="U93" i="1"/>
  <c r="V93" i="1"/>
  <c r="W93" i="1"/>
  <c r="X93" i="1"/>
  <c r="Y93" i="1"/>
  <c r="Z93" i="1"/>
  <c r="AA93" i="1"/>
  <c r="AB93" i="1"/>
  <c r="AC93" i="1"/>
  <c r="R94" i="1"/>
  <c r="S94" i="1"/>
  <c r="T94" i="1"/>
  <c r="U94" i="1"/>
  <c r="V94" i="1"/>
  <c r="W94" i="1"/>
  <c r="X94" i="1"/>
  <c r="Y94" i="1"/>
  <c r="Z94" i="1"/>
  <c r="AA94" i="1"/>
  <c r="AB94" i="1"/>
  <c r="AC94" i="1"/>
  <c r="R95" i="1"/>
  <c r="S95" i="1"/>
  <c r="T95" i="1"/>
  <c r="U95" i="1"/>
  <c r="V95" i="1"/>
  <c r="W95" i="1"/>
  <c r="X95" i="1"/>
  <c r="Y95" i="1"/>
  <c r="Z95" i="1"/>
  <c r="AA95" i="1"/>
  <c r="AB95" i="1"/>
  <c r="AC95" i="1"/>
  <c r="R96" i="1"/>
  <c r="S96" i="1"/>
  <c r="T96" i="1"/>
  <c r="U96" i="1"/>
  <c r="V96" i="1"/>
  <c r="W96" i="1"/>
  <c r="X96" i="1"/>
  <c r="Y96" i="1"/>
  <c r="Z96" i="1"/>
  <c r="AA96" i="1"/>
  <c r="AB96" i="1"/>
  <c r="AC96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G7" i="1"/>
  <c r="AF7" i="1"/>
  <c r="AE7" i="1"/>
  <c r="AC7" i="1"/>
  <c r="AB7" i="1"/>
  <c r="AA7" i="1"/>
  <c r="Z7" i="1"/>
  <c r="Y7" i="1"/>
  <c r="X7" i="1"/>
  <c r="W7" i="1"/>
  <c r="V7" i="1"/>
  <c r="U7" i="1"/>
  <c r="T7" i="1"/>
  <c r="S7" i="1"/>
  <c r="R7" i="1"/>
  <c r="E8" i="1"/>
  <c r="F8" i="1"/>
  <c r="G8" i="1"/>
  <c r="H8" i="1"/>
  <c r="I8" i="1"/>
  <c r="J8" i="1"/>
  <c r="K8" i="1"/>
  <c r="L8" i="1"/>
  <c r="M8" i="1"/>
  <c r="N8" i="1"/>
  <c r="O8" i="1"/>
  <c r="P8" i="1"/>
  <c r="E9" i="1"/>
  <c r="F9" i="1"/>
  <c r="G9" i="1"/>
  <c r="H9" i="1"/>
  <c r="I9" i="1"/>
  <c r="J9" i="1"/>
  <c r="K9" i="1"/>
  <c r="L9" i="1"/>
  <c r="M9" i="1"/>
  <c r="N9" i="1"/>
  <c r="O9" i="1"/>
  <c r="P9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E197" i="1"/>
  <c r="F11" i="1"/>
  <c r="F197" i="1"/>
  <c r="G11" i="1"/>
  <c r="G197" i="1"/>
  <c r="H11" i="1"/>
  <c r="H197" i="1"/>
  <c r="I11" i="1"/>
  <c r="I197" i="1"/>
  <c r="J11" i="1"/>
  <c r="J197" i="1"/>
  <c r="K11" i="1"/>
  <c r="K197" i="1"/>
  <c r="L11" i="1"/>
  <c r="L197" i="1"/>
  <c r="M11" i="1"/>
  <c r="M197" i="1"/>
  <c r="N11" i="1"/>
  <c r="N197" i="1"/>
  <c r="O11" i="1"/>
  <c r="O197" i="1"/>
  <c r="P11" i="1"/>
  <c r="P197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F20" i="1"/>
  <c r="G20" i="1"/>
  <c r="H20" i="1"/>
  <c r="I20" i="1"/>
  <c r="J20" i="1"/>
  <c r="K20" i="1"/>
  <c r="L20" i="1"/>
  <c r="M20" i="1"/>
  <c r="N20" i="1"/>
  <c r="O20" i="1"/>
  <c r="P20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5" i="1"/>
  <c r="F25" i="1"/>
  <c r="G25" i="1"/>
  <c r="H25" i="1"/>
  <c r="I25" i="1"/>
  <c r="J25" i="1"/>
  <c r="K25" i="1"/>
  <c r="L25" i="1"/>
  <c r="M25" i="1"/>
  <c r="N25" i="1"/>
  <c r="O25" i="1"/>
  <c r="P25" i="1"/>
  <c r="E26" i="1"/>
  <c r="F26" i="1"/>
  <c r="G26" i="1"/>
  <c r="H26" i="1"/>
  <c r="I26" i="1"/>
  <c r="J26" i="1"/>
  <c r="K26" i="1"/>
  <c r="L26" i="1"/>
  <c r="M26" i="1"/>
  <c r="N26" i="1"/>
  <c r="O26" i="1"/>
  <c r="P26" i="1"/>
  <c r="E27" i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31" i="1"/>
  <c r="F31" i="1"/>
  <c r="G31" i="1"/>
  <c r="H31" i="1"/>
  <c r="I31" i="1"/>
  <c r="J31" i="1"/>
  <c r="K31" i="1"/>
  <c r="L31" i="1"/>
  <c r="M31" i="1"/>
  <c r="N31" i="1"/>
  <c r="O31" i="1"/>
  <c r="P31" i="1"/>
  <c r="E32" i="1"/>
  <c r="F32" i="1"/>
  <c r="G32" i="1"/>
  <c r="H32" i="1"/>
  <c r="I32" i="1"/>
  <c r="J32" i="1"/>
  <c r="K32" i="1"/>
  <c r="L32" i="1"/>
  <c r="M32" i="1"/>
  <c r="N32" i="1"/>
  <c r="O32" i="1"/>
  <c r="P32" i="1"/>
  <c r="E33" i="1"/>
  <c r="F33" i="1"/>
  <c r="G33" i="1"/>
  <c r="H33" i="1"/>
  <c r="I33" i="1"/>
  <c r="J33" i="1"/>
  <c r="K33" i="1"/>
  <c r="L33" i="1"/>
  <c r="M33" i="1"/>
  <c r="N33" i="1"/>
  <c r="O33" i="1"/>
  <c r="P33" i="1"/>
  <c r="E34" i="1"/>
  <c r="F34" i="1"/>
  <c r="G34" i="1"/>
  <c r="H34" i="1"/>
  <c r="I34" i="1"/>
  <c r="J34" i="1"/>
  <c r="K34" i="1"/>
  <c r="L34" i="1"/>
  <c r="M34" i="1"/>
  <c r="N34" i="1"/>
  <c r="O34" i="1"/>
  <c r="P34" i="1"/>
  <c r="E36" i="1"/>
  <c r="F36" i="1"/>
  <c r="G36" i="1"/>
  <c r="H36" i="1"/>
  <c r="I36" i="1"/>
  <c r="J36" i="1"/>
  <c r="K36" i="1"/>
  <c r="L36" i="1"/>
  <c r="M36" i="1"/>
  <c r="N36" i="1"/>
  <c r="O36" i="1"/>
  <c r="P36" i="1"/>
  <c r="E37" i="1"/>
  <c r="F37" i="1"/>
  <c r="G37" i="1"/>
  <c r="H37" i="1"/>
  <c r="I37" i="1"/>
  <c r="J37" i="1"/>
  <c r="K37" i="1"/>
  <c r="L37" i="1"/>
  <c r="M37" i="1"/>
  <c r="N37" i="1"/>
  <c r="O37" i="1"/>
  <c r="P37" i="1"/>
  <c r="E38" i="1"/>
  <c r="F38" i="1"/>
  <c r="G38" i="1"/>
  <c r="H38" i="1"/>
  <c r="I38" i="1"/>
  <c r="J38" i="1"/>
  <c r="K38" i="1"/>
  <c r="L38" i="1"/>
  <c r="M38" i="1"/>
  <c r="N38" i="1"/>
  <c r="O38" i="1"/>
  <c r="P38" i="1"/>
  <c r="E40" i="1"/>
  <c r="F40" i="1"/>
  <c r="G40" i="1"/>
  <c r="H40" i="1"/>
  <c r="I40" i="1"/>
  <c r="J40" i="1"/>
  <c r="K40" i="1"/>
  <c r="L40" i="1"/>
  <c r="M40" i="1"/>
  <c r="N40" i="1"/>
  <c r="O40" i="1"/>
  <c r="P40" i="1"/>
  <c r="E41" i="1"/>
  <c r="F41" i="1"/>
  <c r="G41" i="1"/>
  <c r="H41" i="1"/>
  <c r="I41" i="1"/>
  <c r="J41" i="1"/>
  <c r="K41" i="1"/>
  <c r="L41" i="1"/>
  <c r="M41" i="1"/>
  <c r="N41" i="1"/>
  <c r="O41" i="1"/>
  <c r="P41" i="1"/>
  <c r="E42" i="1"/>
  <c r="F42" i="1"/>
  <c r="G42" i="1"/>
  <c r="H42" i="1"/>
  <c r="I42" i="1"/>
  <c r="J42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E46" i="1"/>
  <c r="F46" i="1"/>
  <c r="G46" i="1"/>
  <c r="H46" i="1"/>
  <c r="I46" i="1"/>
  <c r="J46" i="1"/>
  <c r="K46" i="1"/>
  <c r="L46" i="1"/>
  <c r="M46" i="1"/>
  <c r="N46" i="1"/>
  <c r="O46" i="1"/>
  <c r="P46" i="1"/>
  <c r="E47" i="1"/>
  <c r="F47" i="1"/>
  <c r="G47" i="1"/>
  <c r="H47" i="1"/>
  <c r="I47" i="1"/>
  <c r="J47" i="1"/>
  <c r="K47" i="1"/>
  <c r="L47" i="1"/>
  <c r="M47" i="1"/>
  <c r="N47" i="1"/>
  <c r="O47" i="1"/>
  <c r="P47" i="1"/>
  <c r="E48" i="1"/>
  <c r="F48" i="1"/>
  <c r="G48" i="1"/>
  <c r="H48" i="1"/>
  <c r="I48" i="1"/>
  <c r="J48" i="1"/>
  <c r="K48" i="1"/>
  <c r="L48" i="1"/>
  <c r="M48" i="1"/>
  <c r="N48" i="1"/>
  <c r="O48" i="1"/>
  <c r="P48" i="1"/>
  <c r="E49" i="1"/>
  <c r="F49" i="1"/>
  <c r="G49" i="1"/>
  <c r="H49" i="1"/>
  <c r="I49" i="1"/>
  <c r="J49" i="1"/>
  <c r="K49" i="1"/>
  <c r="L49" i="1"/>
  <c r="M49" i="1"/>
  <c r="N49" i="1"/>
  <c r="O49" i="1"/>
  <c r="P49" i="1"/>
  <c r="E51" i="1"/>
  <c r="F51" i="1"/>
  <c r="G51" i="1"/>
  <c r="H51" i="1"/>
  <c r="I51" i="1"/>
  <c r="J51" i="1"/>
  <c r="K51" i="1"/>
  <c r="L51" i="1"/>
  <c r="M51" i="1"/>
  <c r="N51" i="1"/>
  <c r="O51" i="1"/>
  <c r="P51" i="1"/>
  <c r="E54" i="1"/>
  <c r="F54" i="1"/>
  <c r="G54" i="1"/>
  <c r="H54" i="1"/>
  <c r="I54" i="1"/>
  <c r="J54" i="1"/>
  <c r="K54" i="1"/>
  <c r="L54" i="1"/>
  <c r="M54" i="1"/>
  <c r="N54" i="1"/>
  <c r="O54" i="1"/>
  <c r="P54" i="1"/>
  <c r="E55" i="1"/>
  <c r="F55" i="1"/>
  <c r="G55" i="1"/>
  <c r="H55" i="1"/>
  <c r="I55" i="1"/>
  <c r="J55" i="1"/>
  <c r="K55" i="1"/>
  <c r="L55" i="1"/>
  <c r="M55" i="1"/>
  <c r="N55" i="1"/>
  <c r="O55" i="1"/>
  <c r="P55" i="1"/>
  <c r="E57" i="1"/>
  <c r="F57" i="1"/>
  <c r="G57" i="1"/>
  <c r="H57" i="1"/>
  <c r="I57" i="1"/>
  <c r="J57" i="1"/>
  <c r="K57" i="1"/>
  <c r="L57" i="1"/>
  <c r="M57" i="1"/>
  <c r="N57" i="1"/>
  <c r="O57" i="1"/>
  <c r="P57" i="1"/>
  <c r="E59" i="1"/>
  <c r="F59" i="1"/>
  <c r="G59" i="1"/>
  <c r="H59" i="1"/>
  <c r="I59" i="1"/>
  <c r="J59" i="1"/>
  <c r="K59" i="1"/>
  <c r="L59" i="1"/>
  <c r="M59" i="1"/>
  <c r="N59" i="1"/>
  <c r="O59" i="1"/>
  <c r="P59" i="1"/>
  <c r="E62" i="1"/>
  <c r="F62" i="1"/>
  <c r="G62" i="1"/>
  <c r="H62" i="1"/>
  <c r="I62" i="1"/>
  <c r="J62" i="1"/>
  <c r="K62" i="1"/>
  <c r="L62" i="1"/>
  <c r="M62" i="1"/>
  <c r="N62" i="1"/>
  <c r="O62" i="1"/>
  <c r="P62" i="1"/>
  <c r="E63" i="1"/>
  <c r="F63" i="1"/>
  <c r="G63" i="1"/>
  <c r="H63" i="1"/>
  <c r="I63" i="1"/>
  <c r="J63" i="1"/>
  <c r="K63" i="1"/>
  <c r="L63" i="1"/>
  <c r="M63" i="1"/>
  <c r="N63" i="1"/>
  <c r="O63" i="1"/>
  <c r="P63" i="1"/>
  <c r="E64" i="1"/>
  <c r="F64" i="1"/>
  <c r="G64" i="1"/>
  <c r="H64" i="1"/>
  <c r="I64" i="1"/>
  <c r="J64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E67" i="1"/>
  <c r="F67" i="1"/>
  <c r="G67" i="1"/>
  <c r="H67" i="1"/>
  <c r="I67" i="1"/>
  <c r="J67" i="1"/>
  <c r="K67" i="1"/>
  <c r="L67" i="1"/>
  <c r="M67" i="1"/>
  <c r="N67" i="1"/>
  <c r="O67" i="1"/>
  <c r="P67" i="1"/>
  <c r="E68" i="1"/>
  <c r="F68" i="1"/>
  <c r="G68" i="1"/>
  <c r="H68" i="1"/>
  <c r="I68" i="1"/>
  <c r="J68" i="1"/>
  <c r="K68" i="1"/>
  <c r="L68" i="1"/>
  <c r="M68" i="1"/>
  <c r="N68" i="1"/>
  <c r="O68" i="1"/>
  <c r="P68" i="1"/>
  <c r="E69" i="1"/>
  <c r="E208" i="1"/>
  <c r="F69" i="1"/>
  <c r="F208" i="1"/>
  <c r="G69" i="1"/>
  <c r="G208" i="1"/>
  <c r="H69" i="1"/>
  <c r="H208" i="1"/>
  <c r="I69" i="1"/>
  <c r="I208" i="1"/>
  <c r="J69" i="1"/>
  <c r="J208" i="1"/>
  <c r="K69" i="1"/>
  <c r="K208" i="1"/>
  <c r="L69" i="1"/>
  <c r="L208" i="1"/>
  <c r="M69" i="1"/>
  <c r="M208" i="1"/>
  <c r="N69" i="1"/>
  <c r="N208" i="1"/>
  <c r="O69" i="1"/>
  <c r="O208" i="1"/>
  <c r="P69" i="1"/>
  <c r="P208" i="1"/>
  <c r="E209" i="1"/>
  <c r="F209" i="1"/>
  <c r="G209" i="1"/>
  <c r="H209" i="1"/>
  <c r="I209" i="1"/>
  <c r="J209" i="1"/>
  <c r="K70" i="1"/>
  <c r="K209" i="1"/>
  <c r="L70" i="1"/>
  <c r="L209" i="1"/>
  <c r="M70" i="1"/>
  <c r="M209" i="1"/>
  <c r="N70" i="1"/>
  <c r="N209" i="1"/>
  <c r="O70" i="1"/>
  <c r="O209" i="1"/>
  <c r="P70" i="1"/>
  <c r="P209" i="1"/>
  <c r="E71" i="1"/>
  <c r="F71" i="1"/>
  <c r="G71" i="1"/>
  <c r="H71" i="1"/>
  <c r="I71" i="1"/>
  <c r="J71" i="1"/>
  <c r="K71" i="1"/>
  <c r="L71" i="1"/>
  <c r="M71" i="1"/>
  <c r="N71" i="1"/>
  <c r="O71" i="1"/>
  <c r="P71" i="1"/>
  <c r="E72" i="1"/>
  <c r="F72" i="1"/>
  <c r="G72" i="1"/>
  <c r="H72" i="1"/>
  <c r="I72" i="1"/>
  <c r="J72" i="1"/>
  <c r="K72" i="1"/>
  <c r="L72" i="1"/>
  <c r="M72" i="1"/>
  <c r="N72" i="1"/>
  <c r="O72" i="1"/>
  <c r="P72" i="1"/>
  <c r="E73" i="1"/>
  <c r="F73" i="1"/>
  <c r="G73" i="1"/>
  <c r="H73" i="1"/>
  <c r="I73" i="1"/>
  <c r="J73" i="1"/>
  <c r="K73" i="1"/>
  <c r="L73" i="1"/>
  <c r="M73" i="1"/>
  <c r="N73" i="1"/>
  <c r="O73" i="1"/>
  <c r="P73" i="1"/>
  <c r="E74" i="1"/>
  <c r="F74" i="1"/>
  <c r="G74" i="1"/>
  <c r="H74" i="1"/>
  <c r="I74" i="1"/>
  <c r="J74" i="1"/>
  <c r="K74" i="1"/>
  <c r="L74" i="1"/>
  <c r="M74" i="1"/>
  <c r="N74" i="1"/>
  <c r="O74" i="1"/>
  <c r="P74" i="1"/>
  <c r="E75" i="1"/>
  <c r="F75" i="1"/>
  <c r="G75" i="1"/>
  <c r="H75" i="1"/>
  <c r="I75" i="1"/>
  <c r="J75" i="1"/>
  <c r="K75" i="1"/>
  <c r="L75" i="1"/>
  <c r="M75" i="1"/>
  <c r="N75" i="1"/>
  <c r="O75" i="1"/>
  <c r="P75" i="1"/>
  <c r="E76" i="1"/>
  <c r="F76" i="1"/>
  <c r="G76" i="1"/>
  <c r="H76" i="1"/>
  <c r="I76" i="1"/>
  <c r="J76" i="1"/>
  <c r="K76" i="1"/>
  <c r="L76" i="1"/>
  <c r="M76" i="1"/>
  <c r="N76" i="1"/>
  <c r="O76" i="1"/>
  <c r="P76" i="1"/>
  <c r="E78" i="1"/>
  <c r="E199" i="1"/>
  <c r="F78" i="1"/>
  <c r="F199" i="1"/>
  <c r="G78" i="1"/>
  <c r="G199" i="1"/>
  <c r="H78" i="1"/>
  <c r="H199" i="1"/>
  <c r="I78" i="1"/>
  <c r="I199" i="1"/>
  <c r="J78" i="1"/>
  <c r="J199" i="1"/>
  <c r="K78" i="1"/>
  <c r="K199" i="1"/>
  <c r="L78" i="1"/>
  <c r="L199" i="1"/>
  <c r="M78" i="1"/>
  <c r="M199" i="1"/>
  <c r="N78" i="1"/>
  <c r="N199" i="1"/>
  <c r="O78" i="1"/>
  <c r="O199" i="1"/>
  <c r="P78" i="1"/>
  <c r="P199" i="1"/>
  <c r="E80" i="1"/>
  <c r="F80" i="1"/>
  <c r="G80" i="1"/>
  <c r="H80" i="1"/>
  <c r="I80" i="1"/>
  <c r="J80" i="1"/>
  <c r="K80" i="1"/>
  <c r="L80" i="1"/>
  <c r="M80" i="1"/>
  <c r="N80" i="1"/>
  <c r="O80" i="1"/>
  <c r="P80" i="1"/>
  <c r="E82" i="1"/>
  <c r="F82" i="1"/>
  <c r="G82" i="1"/>
  <c r="H82" i="1"/>
  <c r="I82" i="1"/>
  <c r="J82" i="1"/>
  <c r="K82" i="1"/>
  <c r="L82" i="1"/>
  <c r="M82" i="1"/>
  <c r="N82" i="1"/>
  <c r="O82" i="1"/>
  <c r="P82" i="1"/>
  <c r="E83" i="1"/>
  <c r="F83" i="1"/>
  <c r="G83" i="1"/>
  <c r="H83" i="1"/>
  <c r="I83" i="1"/>
  <c r="J83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E88" i="1"/>
  <c r="F88" i="1"/>
  <c r="G88" i="1"/>
  <c r="H88" i="1"/>
  <c r="I88" i="1"/>
  <c r="J88" i="1"/>
  <c r="K88" i="1"/>
  <c r="L88" i="1"/>
  <c r="M88" i="1"/>
  <c r="N88" i="1"/>
  <c r="O88" i="1"/>
  <c r="P88" i="1"/>
  <c r="K89" i="1"/>
  <c r="L89" i="1"/>
  <c r="M89" i="1"/>
  <c r="N89" i="1"/>
  <c r="O89" i="1"/>
  <c r="P89" i="1"/>
  <c r="E90" i="1"/>
  <c r="E210" i="1"/>
  <c r="F90" i="1"/>
  <c r="F210" i="1"/>
  <c r="G90" i="1"/>
  <c r="G210" i="1"/>
  <c r="H90" i="1"/>
  <c r="H210" i="1"/>
  <c r="I90" i="1"/>
  <c r="I210" i="1"/>
  <c r="J90" i="1"/>
  <c r="J210" i="1"/>
  <c r="K90" i="1"/>
  <c r="K210" i="1"/>
  <c r="L90" i="1"/>
  <c r="L210" i="1"/>
  <c r="M90" i="1"/>
  <c r="M210" i="1"/>
  <c r="N90" i="1"/>
  <c r="N210" i="1"/>
  <c r="O90" i="1"/>
  <c r="O210" i="1"/>
  <c r="P90" i="1"/>
  <c r="P210" i="1"/>
  <c r="E91" i="1"/>
  <c r="F91" i="1"/>
  <c r="G91" i="1"/>
  <c r="H91" i="1"/>
  <c r="I91" i="1"/>
  <c r="J91" i="1"/>
  <c r="K91" i="1"/>
  <c r="L91" i="1"/>
  <c r="M91" i="1"/>
  <c r="N91" i="1"/>
  <c r="O91" i="1"/>
  <c r="P91" i="1"/>
  <c r="K92" i="1"/>
  <c r="L92" i="1"/>
  <c r="M92" i="1"/>
  <c r="N92" i="1"/>
  <c r="O92" i="1"/>
  <c r="P92" i="1"/>
  <c r="F93" i="1"/>
  <c r="G93" i="1"/>
  <c r="H93" i="1"/>
  <c r="I93" i="1"/>
  <c r="J93" i="1"/>
  <c r="K93" i="1"/>
  <c r="L93" i="1"/>
  <c r="M93" i="1"/>
  <c r="N93" i="1"/>
  <c r="O93" i="1"/>
  <c r="P93" i="1"/>
  <c r="E94" i="1"/>
  <c r="F94" i="1"/>
  <c r="G94" i="1"/>
  <c r="H94" i="1"/>
  <c r="I94" i="1"/>
  <c r="J94" i="1"/>
  <c r="K94" i="1"/>
  <c r="L94" i="1"/>
  <c r="M94" i="1"/>
  <c r="N94" i="1"/>
  <c r="O94" i="1"/>
  <c r="P94" i="1"/>
  <c r="E95" i="1"/>
  <c r="F95" i="1"/>
  <c r="G95" i="1"/>
  <c r="H95" i="1"/>
  <c r="I95" i="1"/>
  <c r="J95" i="1"/>
  <c r="K95" i="1"/>
  <c r="L95" i="1"/>
  <c r="M95" i="1"/>
  <c r="N95" i="1"/>
  <c r="O95" i="1"/>
  <c r="P95" i="1"/>
  <c r="E96" i="1"/>
  <c r="F96" i="1"/>
  <c r="G96" i="1"/>
  <c r="H96" i="1"/>
  <c r="I96" i="1"/>
  <c r="J96" i="1"/>
  <c r="K96" i="1"/>
  <c r="L96" i="1"/>
  <c r="M96" i="1"/>
  <c r="N96" i="1"/>
  <c r="O96" i="1"/>
  <c r="P96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P7" i="1"/>
  <c r="O7" i="1"/>
  <c r="N7" i="1"/>
  <c r="M7" i="1"/>
  <c r="L7" i="1"/>
  <c r="K7" i="1"/>
  <c r="J7" i="1"/>
  <c r="I7" i="1"/>
  <c r="H7" i="1"/>
  <c r="G7" i="1"/>
  <c r="F7" i="1"/>
  <c r="E7" i="1"/>
  <c r="K211" i="1"/>
  <c r="B3" i="3"/>
  <c r="B3" i="15"/>
  <c r="B3" i="14"/>
  <c r="B2" i="14"/>
  <c r="B2" i="15"/>
  <c r="U39" i="1"/>
  <c r="K212" i="1"/>
  <c r="G212" i="1"/>
  <c r="U204" i="1"/>
  <c r="B2" i="3"/>
  <c r="E202" i="1"/>
  <c r="AG201" i="1"/>
  <c r="E203" i="1"/>
  <c r="G211" i="1"/>
  <c r="G203" i="1"/>
  <c r="AA212" i="1"/>
  <c r="S212" i="1"/>
  <c r="S203" i="1"/>
  <c r="AA204" i="1"/>
  <c r="S204" i="1"/>
  <c r="AF200" i="1"/>
  <c r="AF202" i="1"/>
  <c r="H211" i="1"/>
  <c r="P212" i="1"/>
  <c r="H212" i="1"/>
  <c r="H202" i="1"/>
  <c r="AB200" i="1"/>
  <c r="T204" i="1"/>
  <c r="AG212" i="1"/>
  <c r="AG203" i="1"/>
  <c r="AG200" i="1"/>
  <c r="AG204" i="1"/>
  <c r="AG202" i="1"/>
  <c r="I202" i="1"/>
  <c r="O202" i="1"/>
  <c r="AA202" i="1"/>
  <c r="AF203" i="1"/>
  <c r="F211" i="1"/>
  <c r="F212" i="1"/>
  <c r="F203" i="1"/>
  <c r="J202" i="1"/>
  <c r="AE212" i="1"/>
  <c r="AE204" i="1"/>
  <c r="G202" i="1"/>
  <c r="S201" i="1"/>
  <c r="AB203" i="1"/>
  <c r="AF198" i="1"/>
  <c r="S202" i="1"/>
  <c r="AF201" i="1"/>
  <c r="H203" i="1"/>
  <c r="E211" i="1"/>
  <c r="E212" i="1"/>
  <c r="V198" i="1"/>
  <c r="AA203" i="1"/>
  <c r="AA198" i="1"/>
  <c r="AE209" i="1"/>
  <c r="X202" i="1"/>
  <c r="J203" i="1"/>
  <c r="AE211" i="1"/>
  <c r="AG198" i="1"/>
  <c r="J211" i="1"/>
  <c r="J212" i="1"/>
  <c r="L203" i="1"/>
  <c r="L202" i="1"/>
  <c r="T211" i="1"/>
  <c r="T212" i="1"/>
  <c r="AG211" i="1"/>
  <c r="F202" i="1"/>
  <c r="AA201" i="1"/>
  <c r="AB201" i="1"/>
  <c r="L211" i="1"/>
  <c r="L212" i="1"/>
  <c r="V205" i="1"/>
  <c r="Y203" i="1"/>
  <c r="U203" i="1"/>
  <c r="Y204" i="1"/>
  <c r="U201" i="1"/>
  <c r="U202" i="1"/>
  <c r="Y198" i="1"/>
  <c r="Z201" i="1"/>
  <c r="X200" i="1"/>
  <c r="AB202" i="1"/>
  <c r="P203" i="1"/>
  <c r="N202" i="1"/>
  <c r="AB212" i="1"/>
  <c r="AB204" i="1"/>
  <c r="AB198" i="1"/>
  <c r="P202" i="1"/>
  <c r="X201" i="1"/>
  <c r="X205" i="1"/>
  <c r="AG205" i="1"/>
  <c r="AC211" i="1"/>
  <c r="AA200" i="1"/>
  <c r="Y200" i="1"/>
  <c r="W200" i="1"/>
  <c r="Y201" i="1"/>
  <c r="Y202" i="1"/>
  <c r="AF204" i="1"/>
  <c r="AF212" i="1"/>
  <c r="AE203" i="1"/>
  <c r="AE200" i="1"/>
  <c r="AE201" i="1"/>
  <c r="AE202" i="1"/>
  <c r="AE198" i="1"/>
  <c r="Y212" i="1"/>
  <c r="X203" i="1"/>
  <c r="X198" i="1"/>
  <c r="X204" i="1"/>
  <c r="V201" i="1"/>
  <c r="U212" i="1"/>
  <c r="U200" i="1"/>
  <c r="U198" i="1"/>
  <c r="S198" i="1"/>
  <c r="S200" i="1"/>
  <c r="R202" i="1"/>
  <c r="R198" i="1"/>
  <c r="R201" i="1"/>
  <c r="O203" i="1"/>
  <c r="K203" i="1"/>
  <c r="K202" i="1"/>
  <c r="I212" i="1"/>
  <c r="W211" i="1"/>
  <c r="AC201" i="1"/>
  <c r="W202" i="1"/>
  <c r="V212" i="1"/>
  <c r="V200" i="1"/>
  <c r="O211" i="1"/>
  <c r="V203" i="1"/>
  <c r="V211" i="1"/>
  <c r="V204" i="1"/>
  <c r="V202" i="1"/>
  <c r="N211" i="1"/>
  <c r="N212" i="1"/>
  <c r="P211" i="1"/>
  <c r="N203" i="1"/>
  <c r="O212" i="1"/>
  <c r="Z212" i="1"/>
  <c r="X212" i="1"/>
  <c r="T200" i="1"/>
  <c r="Z198" i="1"/>
  <c r="Z202" i="1"/>
  <c r="T202" i="1"/>
  <c r="AC212" i="1"/>
  <c r="AC203" i="1"/>
  <c r="AC200" i="1"/>
  <c r="AC198" i="1"/>
  <c r="AC204" i="1"/>
  <c r="W201" i="1"/>
  <c r="AC202" i="1"/>
  <c r="W198" i="1"/>
  <c r="M212" i="1"/>
  <c r="M202" i="1"/>
  <c r="M203" i="1"/>
  <c r="M211" i="1"/>
  <c r="I203" i="1"/>
  <c r="I211" i="1"/>
  <c r="AF205" i="1"/>
  <c r="AF211" i="1"/>
  <c r="AC205" i="1"/>
  <c r="Z200" i="1"/>
  <c r="Z204" i="1"/>
  <c r="W203" i="1"/>
  <c r="W204" i="1"/>
  <c r="W205" i="1"/>
  <c r="T203" i="1"/>
  <c r="T201" i="1"/>
  <c r="Z203" i="1"/>
  <c r="T198" i="1"/>
  <c r="R205" i="1"/>
  <c r="AB205" i="1"/>
  <c r="S211" i="1"/>
  <c r="W212" i="1"/>
  <c r="S205" i="1"/>
  <c r="Y205" i="1"/>
  <c r="AA205" i="1"/>
  <c r="T205" i="1"/>
  <c r="Z205" i="1"/>
  <c r="R211" i="1"/>
  <c r="R203" i="1"/>
  <c r="R200" i="1"/>
  <c r="AA211" i="1"/>
  <c r="Y211" i="1"/>
  <c r="U211" i="1"/>
  <c r="AE205" i="1"/>
  <c r="R212" i="1"/>
  <c r="R210" i="1"/>
  <c r="R204" i="1"/>
  <c r="U205" i="1"/>
  <c r="Q216" i="1"/>
  <c r="D216" i="1"/>
  <c r="H50" i="1"/>
  <c r="L60" i="1"/>
  <c r="P60" i="1"/>
  <c r="L50" i="1"/>
  <c r="O50" i="1"/>
  <c r="F56" i="1"/>
  <c r="F200" i="1"/>
  <c r="J50" i="1"/>
  <c r="J56" i="1"/>
  <c r="J200" i="1"/>
  <c r="G56" i="1"/>
  <c r="G200" i="1"/>
  <c r="O60" i="1"/>
  <c r="H56" i="1"/>
  <c r="H200" i="1"/>
  <c r="N50" i="1"/>
  <c r="P50" i="1"/>
  <c r="I50" i="1"/>
  <c r="M56" i="1"/>
  <c r="M200" i="1"/>
  <c r="O56" i="1"/>
  <c r="O200" i="1"/>
  <c r="N56" i="1"/>
  <c r="N200" i="1"/>
  <c r="F60" i="1"/>
  <c r="H60" i="1"/>
  <c r="P56" i="1"/>
  <c r="P200" i="1"/>
  <c r="M60" i="1"/>
  <c r="F50" i="1"/>
  <c r="G60" i="1"/>
  <c r="I60" i="1"/>
  <c r="M50" i="1"/>
  <c r="N60" i="1"/>
  <c r="L56" i="1"/>
  <c r="L200" i="1"/>
  <c r="G50" i="1"/>
  <c r="I56" i="1"/>
  <c r="I200" i="1"/>
  <c r="J60" i="1"/>
  <c r="K60" i="1"/>
  <c r="E50" i="1"/>
  <c r="E56" i="1"/>
  <c r="K50" i="1"/>
  <c r="K56" i="1"/>
  <c r="K200" i="1"/>
  <c r="E60" i="1"/>
  <c r="E200" i="1"/>
  <c r="G11" i="15"/>
  <c r="G18" i="15"/>
  <c r="G21" i="15"/>
  <c r="G17" i="15"/>
  <c r="C11" i="15"/>
  <c r="C17" i="15"/>
  <c r="C21" i="15"/>
  <c r="C18" i="15"/>
  <c r="F77" i="1"/>
  <c r="N81" i="1"/>
  <c r="H30" i="1"/>
  <c r="P30" i="1"/>
  <c r="F53" i="1"/>
  <c r="H29" i="1"/>
  <c r="K45" i="1"/>
  <c r="G53" i="1"/>
  <c r="G81" i="1"/>
  <c r="L52" i="1"/>
  <c r="O45" i="1"/>
  <c r="F58" i="1"/>
  <c r="J61" i="1"/>
  <c r="N58" i="1"/>
  <c r="F52" i="1"/>
  <c r="J79" i="1"/>
  <c r="P45" i="1"/>
  <c r="O35" i="1"/>
  <c r="P81" i="1"/>
  <c r="F45" i="1"/>
  <c r="H79" i="1"/>
  <c r="M29" i="1"/>
  <c r="L79" i="1"/>
  <c r="G45" i="1"/>
  <c r="H77" i="1"/>
  <c r="I77" i="1"/>
  <c r="J81" i="1"/>
  <c r="I52" i="1"/>
  <c r="G52" i="1"/>
  <c r="F35" i="1"/>
  <c r="I81" i="1"/>
  <c r="H81" i="1"/>
  <c r="K77" i="1"/>
  <c r="M58" i="1"/>
  <c r="J77" i="1"/>
  <c r="K79" i="1"/>
  <c r="I61" i="1"/>
  <c r="I53" i="1"/>
  <c r="P61" i="1"/>
  <c r="H52" i="1"/>
  <c r="F29" i="1"/>
  <c r="H53" i="1"/>
  <c r="M77" i="1"/>
  <c r="N35" i="1"/>
  <c r="M53" i="1"/>
  <c r="M35" i="1"/>
  <c r="G77" i="1"/>
  <c r="N53" i="1"/>
  <c r="F61" i="1"/>
  <c r="H61" i="1"/>
  <c r="P79" i="1"/>
  <c r="L53" i="1"/>
  <c r="F30" i="1"/>
  <c r="N52" i="1"/>
  <c r="L30" i="1"/>
  <c r="O61" i="1"/>
  <c r="J29" i="1"/>
  <c r="N30" i="1"/>
  <c r="P29" i="1"/>
  <c r="L61" i="1"/>
  <c r="I79" i="1"/>
  <c r="G58" i="1"/>
  <c r="J58" i="1"/>
  <c r="J53" i="1"/>
  <c r="L29" i="1"/>
  <c r="I35" i="1"/>
  <c r="O79" i="1"/>
  <c r="K58" i="1"/>
  <c r="L45" i="1"/>
  <c r="K35" i="1"/>
  <c r="O52" i="1"/>
  <c r="N79" i="1"/>
  <c r="I58" i="1"/>
  <c r="P77" i="1"/>
  <c r="N45" i="1"/>
  <c r="N201" i="1"/>
  <c r="M61" i="1"/>
  <c r="N29" i="1"/>
  <c r="L58" i="1"/>
  <c r="G30" i="1"/>
  <c r="F79" i="1"/>
  <c r="K61" i="1"/>
  <c r="O81" i="1"/>
  <c r="P52" i="1"/>
  <c r="O29" i="1"/>
  <c r="P58" i="1"/>
  <c r="H35" i="1"/>
  <c r="M81" i="1"/>
  <c r="H45" i="1"/>
  <c r="J45" i="1"/>
  <c r="I29" i="1"/>
  <c r="K81" i="1"/>
  <c r="H58" i="1"/>
  <c r="M45" i="1"/>
  <c r="I30" i="1"/>
  <c r="O58" i="1"/>
  <c r="K30" i="1"/>
  <c r="M79" i="1"/>
  <c r="J35" i="1"/>
  <c r="K52" i="1"/>
  <c r="J52" i="1"/>
  <c r="L77" i="1"/>
  <c r="L35" i="1"/>
  <c r="G35" i="1"/>
  <c r="P53" i="1"/>
  <c r="F81" i="1"/>
  <c r="K53" i="1"/>
  <c r="M30" i="1"/>
  <c r="I45" i="1"/>
  <c r="G29" i="1"/>
  <c r="N77" i="1"/>
  <c r="O77" i="1"/>
  <c r="G79" i="1"/>
  <c r="G61" i="1"/>
  <c r="M52" i="1"/>
  <c r="N61" i="1"/>
  <c r="J30" i="1"/>
  <c r="P35" i="1"/>
  <c r="K29" i="1"/>
  <c r="O30" i="1"/>
  <c r="O53" i="1"/>
  <c r="L81" i="1"/>
  <c r="M201" i="1"/>
  <c r="J201" i="1"/>
  <c r="I201" i="1"/>
  <c r="K198" i="1"/>
  <c r="J204" i="1"/>
  <c r="G204" i="1"/>
  <c r="H198" i="1"/>
  <c r="M204" i="1"/>
  <c r="L198" i="1"/>
  <c r="F201" i="1"/>
  <c r="N198" i="1"/>
  <c r="N204" i="1"/>
  <c r="H201" i="1"/>
  <c r="S55" i="3"/>
  <c r="S58" i="3" s="1"/>
  <c r="M39" i="1"/>
  <c r="J39" i="1"/>
  <c r="J205" i="1"/>
  <c r="I39" i="1"/>
  <c r="I205" i="1"/>
  <c r="E39" i="1"/>
  <c r="M198" i="1"/>
  <c r="E81" i="1"/>
  <c r="I198" i="1"/>
  <c r="L39" i="1"/>
  <c r="R55" i="3"/>
  <c r="R58" i="3" s="1"/>
  <c r="E35" i="1"/>
  <c r="F198" i="1"/>
  <c r="P201" i="1"/>
  <c r="O201" i="1"/>
  <c r="O198" i="1"/>
  <c r="Q55" i="3"/>
  <c r="Q58" i="3" s="1"/>
  <c r="K39" i="1"/>
  <c r="J198" i="1"/>
  <c r="E30" i="1"/>
  <c r="K201" i="1"/>
  <c r="L201" i="1"/>
  <c r="H204" i="1"/>
  <c r="L204" i="1"/>
  <c r="G198" i="1"/>
  <c r="E77" i="1"/>
  <c r="G201" i="1"/>
  <c r="E29" i="1"/>
  <c r="F39" i="1"/>
  <c r="N39" i="1"/>
  <c r="T55" i="3"/>
  <c r="T58" i="3" s="1"/>
  <c r="H39" i="1"/>
  <c r="E45" i="1"/>
  <c r="I204" i="1"/>
  <c r="E61" i="1"/>
  <c r="F204" i="1"/>
  <c r="E79" i="1"/>
  <c r="V55" i="3"/>
  <c r="V58" i="3" s="1"/>
  <c r="P39" i="1"/>
  <c r="P205" i="1"/>
  <c r="K204" i="1"/>
  <c r="E52" i="1"/>
  <c r="P204" i="1"/>
  <c r="D57" i="3"/>
  <c r="O204" i="1"/>
  <c r="P198" i="1"/>
  <c r="O39" i="1"/>
  <c r="O205" i="1"/>
  <c r="U55" i="3"/>
  <c r="U58" i="3" s="1"/>
  <c r="E53" i="1"/>
  <c r="E58" i="1"/>
  <c r="G39" i="1"/>
  <c r="G205" i="1"/>
  <c r="M205" i="1"/>
  <c r="N205" i="1"/>
  <c r="L205" i="1"/>
  <c r="E201" i="1"/>
  <c r="E198" i="1"/>
  <c r="H205" i="1"/>
  <c r="E204" i="1"/>
  <c r="K205" i="1"/>
  <c r="F205" i="1"/>
  <c r="E205" i="1"/>
  <c r="E89" i="3" l="1"/>
  <c r="W120" i="3"/>
  <c r="K62" i="3"/>
  <c r="K91" i="3"/>
  <c r="K32" i="3"/>
  <c r="K26" i="3"/>
  <c r="K12" i="3"/>
  <c r="K30" i="3"/>
  <c r="K47" i="3"/>
  <c r="K42" i="3"/>
  <c r="K48" i="3"/>
  <c r="K43" i="3"/>
  <c r="K29" i="3"/>
  <c r="K38" i="3"/>
  <c r="K51" i="3"/>
  <c r="K17" i="3"/>
  <c r="K35" i="3"/>
  <c r="K40" i="3"/>
  <c r="K10" i="3"/>
  <c r="K36" i="3"/>
  <c r="K8" i="3"/>
  <c r="K46" i="3"/>
  <c r="K41" i="3"/>
  <c r="K34" i="3"/>
  <c r="K49" i="3"/>
  <c r="K39" i="3"/>
  <c r="K16" i="3"/>
  <c r="K19" i="3"/>
  <c r="K45" i="3"/>
  <c r="K44" i="3"/>
  <c r="K31" i="3"/>
  <c r="K23" i="3"/>
  <c r="K24" i="3"/>
  <c r="K27" i="3"/>
  <c r="K33" i="3"/>
  <c r="K28" i="3"/>
  <c r="K14" i="3"/>
  <c r="K13" i="3"/>
  <c r="K25" i="3"/>
  <c r="K18" i="3"/>
  <c r="K15" i="3"/>
  <c r="K7" i="3"/>
  <c r="K58" i="3"/>
  <c r="L24" i="3"/>
  <c r="L25" i="3"/>
  <c r="L18" i="3"/>
  <c r="L19" i="3"/>
  <c r="L41" i="3"/>
  <c r="F43" i="1" s="1"/>
  <c r="L23" i="3"/>
  <c r="L47" i="3"/>
  <c r="F66" i="1" s="1"/>
  <c r="L30" i="3"/>
  <c r="L48" i="3"/>
  <c r="F70" i="1" s="1"/>
  <c r="L32" i="3"/>
  <c r="L27" i="3"/>
  <c r="L8" i="3"/>
  <c r="L34" i="3"/>
  <c r="F138" i="1" s="1"/>
  <c r="L17" i="3"/>
  <c r="L31" i="3"/>
  <c r="L14" i="3"/>
  <c r="L51" i="3"/>
  <c r="F44" i="1" s="1"/>
  <c r="L58" i="3"/>
  <c r="L33" i="3"/>
  <c r="L13" i="3"/>
  <c r="L16" i="3"/>
  <c r="L43" i="3"/>
  <c r="F85" i="1" s="1"/>
  <c r="L12" i="3"/>
  <c r="L49" i="3"/>
  <c r="F65" i="1" s="1"/>
  <c r="L28" i="3"/>
  <c r="L10" i="3"/>
  <c r="L42" i="3"/>
  <c r="F84" i="1" s="1"/>
  <c r="L29" i="3"/>
  <c r="L26" i="3"/>
  <c r="L35" i="3"/>
  <c r="L44" i="3"/>
  <c r="F86" i="1" s="1"/>
  <c r="L15" i="3"/>
  <c r="L7" i="3"/>
  <c r="L39" i="3"/>
  <c r="F165" i="1" s="1"/>
  <c r="L45" i="3"/>
  <c r="F153" i="1" s="1"/>
  <c r="L40" i="3"/>
  <c r="F158" i="1" s="1"/>
  <c r="L38" i="3"/>
  <c r="F159" i="1" s="1"/>
  <c r="L46" i="3"/>
  <c r="F87" i="1" s="1"/>
  <c r="L36" i="3"/>
  <c r="E11" i="19"/>
  <c r="E12" i="19" s="1"/>
  <c r="E20" i="19" s="1"/>
  <c r="F23" i="3"/>
  <c r="E118" i="3"/>
  <c r="D89" i="3"/>
  <c r="E55" i="3"/>
  <c r="W58" i="3"/>
  <c r="E58" i="3" s="1"/>
  <c r="Y213" i="1"/>
  <c r="Z213" i="1"/>
  <c r="Q90" i="1"/>
  <c r="O213" i="1"/>
  <c r="D69" i="1"/>
  <c r="AB213" i="1"/>
  <c r="T213" i="1"/>
  <c r="T193" i="1"/>
  <c r="G213" i="1"/>
  <c r="X213" i="1"/>
  <c r="AF213" i="1"/>
  <c r="AE206" i="1"/>
  <c r="AB206" i="1"/>
  <c r="U206" i="1"/>
  <c r="H213" i="1"/>
  <c r="V213" i="1"/>
  <c r="Q198" i="1"/>
  <c r="N193" i="1"/>
  <c r="I213" i="1"/>
  <c r="E213" i="1"/>
  <c r="D11" i="1"/>
  <c r="Q17" i="1"/>
  <c r="Q12" i="1"/>
  <c r="Q188" i="1"/>
  <c r="Q184" i="1"/>
  <c r="D30" i="1"/>
  <c r="D203" i="1"/>
  <c r="Q50" i="1"/>
  <c r="Q48" i="1"/>
  <c r="Q32" i="1"/>
  <c r="D53" i="1"/>
  <c r="X206" i="1"/>
  <c r="D188" i="1"/>
  <c r="D184" i="1"/>
  <c r="D192" i="1"/>
  <c r="D72" i="1"/>
  <c r="D49" i="1"/>
  <c r="D12" i="1"/>
  <c r="Q192" i="1"/>
  <c r="Q191" i="1"/>
  <c r="D190" i="1"/>
  <c r="Q189" i="1"/>
  <c r="Q187" i="1"/>
  <c r="D186" i="1"/>
  <c r="Q185" i="1"/>
  <c r="Q183" i="1"/>
  <c r="D189" i="1"/>
  <c r="D185" i="1"/>
  <c r="D191" i="1"/>
  <c r="D187" i="1"/>
  <c r="D183" i="1"/>
  <c r="D52" i="1"/>
  <c r="AE213" i="1"/>
  <c r="Q11" i="1"/>
  <c r="AG213" i="1"/>
  <c r="Q190" i="1"/>
  <c r="Q186" i="1"/>
  <c r="D133" i="1"/>
  <c r="J213" i="1"/>
  <c r="D29" i="1"/>
  <c r="D205" i="1"/>
  <c r="Q205" i="1"/>
  <c r="D199" i="1"/>
  <c r="F213" i="1"/>
  <c r="D60" i="1"/>
  <c r="W213" i="1"/>
  <c r="D95" i="1"/>
  <c r="D83" i="1"/>
  <c r="D80" i="1"/>
  <c r="D78" i="1"/>
  <c r="D75" i="1"/>
  <c r="D73" i="1"/>
  <c r="D71" i="1"/>
  <c r="D68" i="1"/>
  <c r="D64" i="1"/>
  <c r="D54" i="1"/>
  <c r="D48" i="1"/>
  <c r="D47" i="1"/>
  <c r="D46" i="1"/>
  <c r="D42" i="1"/>
  <c r="D41" i="1"/>
  <c r="D38" i="1"/>
  <c r="D36" i="1"/>
  <c r="D34" i="1"/>
  <c r="D33" i="1"/>
  <c r="D32" i="1"/>
  <c r="D31" i="1"/>
  <c r="D28" i="1"/>
  <c r="D27" i="1"/>
  <c r="D26" i="1"/>
  <c r="D25" i="1"/>
  <c r="D23" i="1"/>
  <c r="D22" i="1"/>
  <c r="D19" i="1"/>
  <c r="D17" i="1"/>
  <c r="D16" i="1"/>
  <c r="D15" i="1"/>
  <c r="D14" i="1"/>
  <c r="D13" i="1"/>
  <c r="D10" i="1"/>
  <c r="D8" i="1"/>
  <c r="Q7" i="1"/>
  <c r="AB193" i="1"/>
  <c r="Q96" i="1"/>
  <c r="Q95" i="1"/>
  <c r="Q94" i="1"/>
  <c r="Q93" i="1"/>
  <c r="Q92" i="1"/>
  <c r="Q91" i="1"/>
  <c r="Q89" i="1"/>
  <c r="Q88" i="1"/>
  <c r="Q87" i="1"/>
  <c r="Q86" i="1"/>
  <c r="Q85" i="1"/>
  <c r="Q83" i="1"/>
  <c r="Q81" i="1"/>
  <c r="Q80" i="1"/>
  <c r="Q79" i="1"/>
  <c r="Q77" i="1"/>
  <c r="Q76" i="1"/>
  <c r="Q75" i="1"/>
  <c r="Q74" i="1"/>
  <c r="Q72" i="1"/>
  <c r="Q71" i="1"/>
  <c r="Q70" i="1"/>
  <c r="Q69" i="1"/>
  <c r="Q68" i="1"/>
  <c r="Q66" i="1"/>
  <c r="Q65" i="1"/>
  <c r="Q64" i="1"/>
  <c r="Q62" i="1"/>
  <c r="Q60" i="1"/>
  <c r="Q59" i="1"/>
  <c r="Q58" i="1"/>
  <c r="Q57" i="1"/>
  <c r="Q56" i="1"/>
  <c r="Q54" i="1"/>
  <c r="Q52" i="1"/>
  <c r="Q51" i="1"/>
  <c r="Q47" i="1"/>
  <c r="Q46" i="1"/>
  <c r="Q44" i="1"/>
  <c r="Q42" i="1"/>
  <c r="Q41" i="1"/>
  <c r="X193" i="1"/>
  <c r="Q39" i="1"/>
  <c r="Q38" i="1"/>
  <c r="P193" i="1"/>
  <c r="D90" i="1"/>
  <c r="D88" i="1"/>
  <c r="D82" i="1"/>
  <c r="D67" i="1"/>
  <c r="D63" i="1"/>
  <c r="D59" i="1"/>
  <c r="D55" i="1"/>
  <c r="D51" i="1"/>
  <c r="L193" i="1"/>
  <c r="D79" i="1"/>
  <c r="D61" i="1"/>
  <c r="L213" i="1"/>
  <c r="D35" i="1"/>
  <c r="D56" i="1"/>
  <c r="AF206" i="1"/>
  <c r="D57" i="1"/>
  <c r="D45" i="1"/>
  <c r="D201" i="1"/>
  <c r="D58" i="1"/>
  <c r="D50" i="1"/>
  <c r="Q211" i="1"/>
  <c r="AA206" i="1"/>
  <c r="Q199" i="1"/>
  <c r="Q209" i="1"/>
  <c r="U213" i="1"/>
  <c r="D81" i="1"/>
  <c r="D209" i="1"/>
  <c r="W206" i="1"/>
  <c r="D39" i="1"/>
  <c r="D77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Q37" i="1"/>
  <c r="Q35" i="1"/>
  <c r="Q33" i="1"/>
  <c r="Q31" i="1"/>
  <c r="Q30" i="1"/>
  <c r="Q29" i="1"/>
  <c r="Q28" i="1"/>
  <c r="Q27" i="1"/>
  <c r="Q25" i="1"/>
  <c r="Q24" i="1"/>
  <c r="Q23" i="1"/>
  <c r="Q21" i="1"/>
  <c r="Q19" i="1"/>
  <c r="Q18" i="1"/>
  <c r="Q15" i="1"/>
  <c r="Q14" i="1"/>
  <c r="Q13" i="1"/>
  <c r="Q10" i="1"/>
  <c r="Q8" i="1"/>
  <c r="D182" i="1"/>
  <c r="Q181" i="1"/>
  <c r="Q179" i="1"/>
  <c r="D178" i="1"/>
  <c r="Q177" i="1"/>
  <c r="Q175" i="1"/>
  <c r="D174" i="1"/>
  <c r="Q173" i="1"/>
  <c r="Q171" i="1"/>
  <c r="D170" i="1"/>
  <c r="Q169" i="1"/>
  <c r="Q167" i="1"/>
  <c r="D166" i="1"/>
  <c r="Q165" i="1"/>
  <c r="Q163" i="1"/>
  <c r="D162" i="1"/>
  <c r="Q161" i="1"/>
  <c r="Q159" i="1"/>
  <c r="Q157" i="1"/>
  <c r="Q155" i="1"/>
  <c r="D154" i="1"/>
  <c r="Q153" i="1"/>
  <c r="Q151" i="1"/>
  <c r="D150" i="1"/>
  <c r="Q149" i="1"/>
  <c r="Q147" i="1"/>
  <c r="D146" i="1"/>
  <c r="Q145" i="1"/>
  <c r="Q143" i="1"/>
  <c r="D142" i="1"/>
  <c r="Q141" i="1"/>
  <c r="Q139" i="1"/>
  <c r="Q137" i="1"/>
  <c r="Q135" i="1"/>
  <c r="D134" i="1"/>
  <c r="Q133" i="1"/>
  <c r="Q131" i="1"/>
  <c r="D130" i="1"/>
  <c r="Q129" i="1"/>
  <c r="Q127" i="1"/>
  <c r="D126" i="1"/>
  <c r="Q125" i="1"/>
  <c r="Q123" i="1"/>
  <c r="D122" i="1"/>
  <c r="Q121" i="1"/>
  <c r="Q119" i="1"/>
  <c r="D118" i="1"/>
  <c r="Q117" i="1"/>
  <c r="Q115" i="1"/>
  <c r="D114" i="1"/>
  <c r="Q113" i="1"/>
  <c r="Q111" i="1"/>
  <c r="D110" i="1"/>
  <c r="Q109" i="1"/>
  <c r="Q107" i="1"/>
  <c r="D106" i="1"/>
  <c r="Q105" i="1"/>
  <c r="Q103" i="1"/>
  <c r="D102" i="1"/>
  <c r="Q101" i="1"/>
  <c r="Q99" i="1"/>
  <c r="D98" i="1"/>
  <c r="Q97" i="1"/>
  <c r="D181" i="1"/>
  <c r="D177" i="1"/>
  <c r="D173" i="1"/>
  <c r="D169" i="1"/>
  <c r="D161" i="1"/>
  <c r="D157" i="1"/>
  <c r="D149" i="1"/>
  <c r="D145" i="1"/>
  <c r="D141" i="1"/>
  <c r="D129" i="1"/>
  <c r="D125" i="1"/>
  <c r="D121" i="1"/>
  <c r="D117" i="1"/>
  <c r="D113" i="1"/>
  <c r="D109" i="1"/>
  <c r="D105" i="1"/>
  <c r="D101" i="1"/>
  <c r="D97" i="1"/>
  <c r="D179" i="1"/>
  <c r="D175" i="1"/>
  <c r="D171" i="1"/>
  <c r="D167" i="1"/>
  <c r="D163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W193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208" i="1"/>
  <c r="Q203" i="1"/>
  <c r="D208" i="1"/>
  <c r="AC206" i="1"/>
  <c r="D211" i="1"/>
  <c r="K213" i="1"/>
  <c r="Q201" i="1"/>
  <c r="N213" i="1"/>
  <c r="F206" i="1"/>
  <c r="D198" i="1"/>
  <c r="L206" i="1"/>
  <c r="D210" i="1"/>
  <c r="H206" i="1"/>
  <c r="G206" i="1"/>
  <c r="AC213" i="1"/>
  <c r="S206" i="1"/>
  <c r="K193" i="1"/>
  <c r="O193" i="1"/>
  <c r="M206" i="1"/>
  <c r="I206" i="1"/>
  <c r="E206" i="1"/>
  <c r="AA213" i="1"/>
  <c r="S213" i="1"/>
  <c r="AC193" i="1"/>
  <c r="Y193" i="1"/>
  <c r="Z206" i="1"/>
  <c r="V206" i="1"/>
  <c r="Q197" i="1"/>
  <c r="S193" i="1"/>
  <c r="AD213" i="1"/>
  <c r="N206" i="1"/>
  <c r="M193" i="1"/>
  <c r="P206" i="1"/>
  <c r="O206" i="1"/>
  <c r="D204" i="1"/>
  <c r="J206" i="1"/>
  <c r="D212" i="1"/>
  <c r="D202" i="1"/>
  <c r="D197" i="1"/>
  <c r="D7" i="1"/>
  <c r="D92" i="3"/>
  <c r="E92" i="3" s="1"/>
  <c r="E5" i="3"/>
  <c r="F5" i="3" s="1"/>
  <c r="D63" i="3"/>
  <c r="E63" i="3" s="1"/>
  <c r="P213" i="1"/>
  <c r="D40" i="1"/>
  <c r="D20" i="1"/>
  <c r="D9" i="1"/>
  <c r="Z193" i="1"/>
  <c r="Q84" i="1"/>
  <c r="Q78" i="1"/>
  <c r="U193" i="1"/>
  <c r="D200" i="1"/>
  <c r="Q200" i="1"/>
  <c r="R193" i="1"/>
  <c r="T206" i="1"/>
  <c r="M213" i="1"/>
  <c r="Q82" i="1"/>
  <c r="Q67" i="1"/>
  <c r="Y206" i="1"/>
  <c r="AD206" i="1"/>
  <c r="D18" i="1"/>
  <c r="Q204" i="1"/>
  <c r="V193" i="1"/>
  <c r="D21" i="1"/>
  <c r="D121" i="3"/>
  <c r="E121" i="3" s="1"/>
  <c r="D74" i="1"/>
  <c r="D37" i="1"/>
  <c r="K206" i="1"/>
  <c r="Q210" i="1"/>
  <c r="R213" i="1"/>
  <c r="Q40" i="1"/>
  <c r="Q202" i="1"/>
  <c r="D91" i="1"/>
  <c r="Q212" i="1"/>
  <c r="D96" i="1"/>
  <c r="D94" i="1"/>
  <c r="D76" i="1"/>
  <c r="D62" i="1"/>
  <c r="D24" i="1"/>
  <c r="Q73" i="1"/>
  <c r="Q63" i="1"/>
  <c r="Q61" i="1"/>
  <c r="Q55" i="1"/>
  <c r="Q53" i="1"/>
  <c r="Q49" i="1"/>
  <c r="Q45" i="1"/>
  <c r="Q43" i="1"/>
  <c r="Q36" i="1"/>
  <c r="Q34" i="1"/>
  <c r="Q26" i="1"/>
  <c r="Q22" i="1"/>
  <c r="Q20" i="1"/>
  <c r="Q16" i="1"/>
  <c r="R206" i="1"/>
  <c r="AA193" i="1"/>
  <c r="Q9" i="1"/>
  <c r="AG206" i="1"/>
  <c r="D93" i="1"/>
  <c r="H5" i="1"/>
  <c r="M5" i="3"/>
  <c r="I5" i="14"/>
  <c r="W62" i="3"/>
  <c r="F89" i="1" l="1"/>
  <c r="K55" i="3"/>
  <c r="E92" i="1"/>
  <c r="E158" i="1"/>
  <c r="E138" i="1"/>
  <c r="E165" i="1"/>
  <c r="E137" i="1"/>
  <c r="E43" i="1"/>
  <c r="E44" i="1"/>
  <c r="E89" i="1"/>
  <c r="E86" i="1"/>
  <c r="E87" i="1"/>
  <c r="E159" i="1"/>
  <c r="F137" i="1"/>
  <c r="E153" i="1"/>
  <c r="F11" i="19"/>
  <c r="F12" i="19" s="1"/>
  <c r="F20" i="19" s="1"/>
  <c r="G23" i="3"/>
  <c r="AD89" i="1"/>
  <c r="AD193" i="1" s="1"/>
  <c r="AD214" i="1" s="1"/>
  <c r="F55" i="3"/>
  <c r="F58" i="3" s="1"/>
  <c r="F92" i="1"/>
  <c r="L55" i="3"/>
  <c r="L59" i="3" s="1"/>
  <c r="E85" i="1"/>
  <c r="M51" i="3"/>
  <c r="G44" i="1" s="1"/>
  <c r="M38" i="3"/>
  <c r="G159" i="1" s="1"/>
  <c r="M35" i="3"/>
  <c r="M30" i="3"/>
  <c r="M39" i="3"/>
  <c r="G165" i="1" s="1"/>
  <c r="M34" i="3"/>
  <c r="G138" i="1" s="1"/>
  <c r="M17" i="3"/>
  <c r="M36" i="3"/>
  <c r="M13" i="3"/>
  <c r="M40" i="3"/>
  <c r="G158" i="1" s="1"/>
  <c r="M16" i="3"/>
  <c r="M46" i="3"/>
  <c r="G87" i="1" s="1"/>
  <c r="M41" i="3"/>
  <c r="G43" i="1" s="1"/>
  <c r="M25" i="3"/>
  <c r="M31" i="3"/>
  <c r="M12" i="3"/>
  <c r="M45" i="3"/>
  <c r="G153" i="1" s="1"/>
  <c r="M32" i="3"/>
  <c r="M48" i="3"/>
  <c r="G70" i="1" s="1"/>
  <c r="M23" i="3"/>
  <c r="M29" i="3"/>
  <c r="M47" i="3"/>
  <c r="G66" i="1" s="1"/>
  <c r="M18" i="3"/>
  <c r="M24" i="3"/>
  <c r="M10" i="3"/>
  <c r="M19" i="3"/>
  <c r="M14" i="3"/>
  <c r="M58" i="3"/>
  <c r="M42" i="3"/>
  <c r="G84" i="1" s="1"/>
  <c r="M43" i="3"/>
  <c r="G85" i="1" s="1"/>
  <c r="M27" i="3"/>
  <c r="M8" i="3"/>
  <c r="M49" i="3"/>
  <c r="G65" i="1" s="1"/>
  <c r="M33" i="3"/>
  <c r="M7" i="3"/>
  <c r="M26" i="3"/>
  <c r="M15" i="3"/>
  <c r="M28" i="3"/>
  <c r="M44" i="3"/>
  <c r="G86" i="1" s="1"/>
  <c r="E70" i="1"/>
  <c r="E84" i="1"/>
  <c r="E65" i="1"/>
  <c r="E66" i="1"/>
  <c r="AB214" i="1"/>
  <c r="T214" i="1"/>
  <c r="Z214" i="1"/>
  <c r="K214" i="1"/>
  <c r="X214" i="1"/>
  <c r="AC214" i="1"/>
  <c r="L214" i="1"/>
  <c r="S214" i="1"/>
  <c r="N214" i="1"/>
  <c r="W214" i="1"/>
  <c r="U214" i="1"/>
  <c r="V214" i="1"/>
  <c r="M214" i="1"/>
  <c r="D213" i="1"/>
  <c r="Q193" i="1"/>
  <c r="AA214" i="1"/>
  <c r="Y214" i="1"/>
  <c r="P214" i="1"/>
  <c r="O214" i="1"/>
  <c r="Q206" i="1"/>
  <c r="M3" i="3"/>
  <c r="M63" i="3"/>
  <c r="M121" i="3"/>
  <c r="M92" i="3"/>
  <c r="Q213" i="1"/>
  <c r="N5" i="3"/>
  <c r="I5" i="1"/>
  <c r="J5" i="14"/>
  <c r="D206" i="1"/>
  <c r="F92" i="3"/>
  <c r="G5" i="3"/>
  <c r="F63" i="3"/>
  <c r="F121" i="3"/>
  <c r="R214" i="1"/>
  <c r="F193" i="1" l="1"/>
  <c r="F214" i="1" s="1"/>
  <c r="G92" i="1"/>
  <c r="M55" i="3"/>
  <c r="M59" i="3" s="1"/>
  <c r="E193" i="1"/>
  <c r="E214" i="1" s="1"/>
  <c r="K59" i="3"/>
  <c r="N19" i="3"/>
  <c r="N32" i="3"/>
  <c r="N49" i="3"/>
  <c r="H65" i="1" s="1"/>
  <c r="N44" i="3"/>
  <c r="H86" i="1" s="1"/>
  <c r="N28" i="3"/>
  <c r="N10" i="3"/>
  <c r="N7" i="3"/>
  <c r="N51" i="3"/>
  <c r="H44" i="1" s="1"/>
  <c r="N34" i="3"/>
  <c r="H138" i="1" s="1"/>
  <c r="N48" i="3"/>
  <c r="N35" i="3"/>
  <c r="N16" i="3"/>
  <c r="N27" i="3"/>
  <c r="N58" i="3"/>
  <c r="N15" i="3"/>
  <c r="N43" i="3"/>
  <c r="H85" i="1" s="1"/>
  <c r="N17" i="3"/>
  <c r="N39" i="3"/>
  <c r="H165" i="1" s="1"/>
  <c r="N45" i="3"/>
  <c r="H153" i="1" s="1"/>
  <c r="N14" i="3"/>
  <c r="N46" i="3"/>
  <c r="N30" i="3"/>
  <c r="N25" i="3"/>
  <c r="N36" i="3"/>
  <c r="N41" i="3"/>
  <c r="H43" i="1" s="1"/>
  <c r="N26" i="3"/>
  <c r="N40" i="3"/>
  <c r="H158" i="1" s="1"/>
  <c r="N8" i="3"/>
  <c r="N29" i="3"/>
  <c r="N38" i="3"/>
  <c r="H159" i="1" s="1"/>
  <c r="N23" i="3"/>
  <c r="N18" i="3"/>
  <c r="N12" i="3"/>
  <c r="N31" i="3"/>
  <c r="N47" i="3"/>
  <c r="H66" i="1" s="1"/>
  <c r="N33" i="3"/>
  <c r="N42" i="3"/>
  <c r="N24" i="3"/>
  <c r="N13" i="3"/>
  <c r="G89" i="1"/>
  <c r="G193" i="1" s="1"/>
  <c r="G214" i="1" s="1"/>
  <c r="G11" i="19"/>
  <c r="G12" i="19" s="1"/>
  <c r="G20" i="19" s="1"/>
  <c r="H23" i="3"/>
  <c r="AE89" i="1"/>
  <c r="AE193" i="1" s="1"/>
  <c r="AE214" i="1" s="1"/>
  <c r="G55" i="3"/>
  <c r="G58" i="3" s="1"/>
  <c r="G137" i="1"/>
  <c r="Q214" i="1"/>
  <c r="I3" i="14"/>
  <c r="G121" i="3"/>
  <c r="G92" i="3"/>
  <c r="G63" i="3"/>
  <c r="H5" i="3"/>
  <c r="J5" i="1"/>
  <c r="K5" i="14"/>
  <c r="O5" i="3"/>
  <c r="N92" i="3"/>
  <c r="N63" i="3"/>
  <c r="N121" i="3"/>
  <c r="N3" i="3"/>
  <c r="J3" i="14" s="1"/>
  <c r="H89" i="1" l="1"/>
  <c r="H84" i="1"/>
  <c r="H87" i="1"/>
  <c r="I23" i="3"/>
  <c r="H11" i="19"/>
  <c r="H12" i="19" s="1"/>
  <c r="H20" i="19" s="1"/>
  <c r="H55" i="3"/>
  <c r="H58" i="3" s="1"/>
  <c r="AF89" i="1"/>
  <c r="AF193" i="1" s="1"/>
  <c r="AF214" i="1" s="1"/>
  <c r="H70" i="1"/>
  <c r="H137" i="1"/>
  <c r="H92" i="1"/>
  <c r="N55" i="3"/>
  <c r="O58" i="3"/>
  <c r="O13" i="3"/>
  <c r="O42" i="3"/>
  <c r="I84" i="1" s="1"/>
  <c r="O17" i="3"/>
  <c r="O49" i="3"/>
  <c r="O33" i="3"/>
  <c r="O28" i="3"/>
  <c r="O10" i="3"/>
  <c r="O7" i="3"/>
  <c r="O51" i="3"/>
  <c r="I44" i="1" s="1"/>
  <c r="O46" i="3"/>
  <c r="I87" i="1" s="1"/>
  <c r="O24" i="3"/>
  <c r="O23" i="3"/>
  <c r="O19" i="3"/>
  <c r="O48" i="3"/>
  <c r="I70" i="1" s="1"/>
  <c r="O32" i="3"/>
  <c r="O15" i="3"/>
  <c r="O34" i="3"/>
  <c r="O40" i="3"/>
  <c r="I158" i="1" s="1"/>
  <c r="O41" i="3"/>
  <c r="I43" i="1" s="1"/>
  <c r="O25" i="3"/>
  <c r="I137" i="1" s="1"/>
  <c r="O27" i="3"/>
  <c r="O14" i="3"/>
  <c r="O44" i="3"/>
  <c r="I86" i="1" s="1"/>
  <c r="O39" i="3"/>
  <c r="I165" i="1" s="1"/>
  <c r="O8" i="3"/>
  <c r="O29" i="3"/>
  <c r="O47" i="3"/>
  <c r="I66" i="1" s="1"/>
  <c r="O38" i="3"/>
  <c r="I159" i="1" s="1"/>
  <c r="O43" i="3"/>
  <c r="O12" i="3"/>
  <c r="O30" i="3"/>
  <c r="O36" i="3"/>
  <c r="O35" i="3"/>
  <c r="O45" i="3"/>
  <c r="I153" i="1" s="1"/>
  <c r="O16" i="3"/>
  <c r="O18" i="3"/>
  <c r="O31" i="3"/>
  <c r="O26" i="3"/>
  <c r="O63" i="3"/>
  <c r="O121" i="3"/>
  <c r="O3" i="3"/>
  <c r="O92" i="3"/>
  <c r="I5" i="3"/>
  <c r="H92" i="3"/>
  <c r="H121" i="3"/>
  <c r="H63" i="3"/>
  <c r="L5" i="14"/>
  <c r="K5" i="1"/>
  <c r="P5" i="3"/>
  <c r="I65" i="1" l="1"/>
  <c r="I138" i="1"/>
  <c r="I92" i="1"/>
  <c r="O55" i="3"/>
  <c r="O59" i="3" s="1"/>
  <c r="H193" i="1"/>
  <c r="H214" i="1" s="1"/>
  <c r="N59" i="3"/>
  <c r="P35" i="3"/>
  <c r="D35" i="3" s="1"/>
  <c r="P58" i="3"/>
  <c r="D58" i="3" s="1"/>
  <c r="P30" i="3"/>
  <c r="D30" i="3" s="1"/>
  <c r="P18" i="3"/>
  <c r="D18" i="3" s="1"/>
  <c r="P17" i="3"/>
  <c r="D17" i="3" s="1"/>
  <c r="P23" i="3"/>
  <c r="D23" i="3" s="1"/>
  <c r="D11" i="19" s="1"/>
  <c r="D12" i="19" s="1"/>
  <c r="D20" i="19" s="1"/>
  <c r="P47" i="3"/>
  <c r="J66" i="1" s="1"/>
  <c r="D66" i="1" s="1"/>
  <c r="P42" i="3"/>
  <c r="J84" i="1" s="1"/>
  <c r="D84" i="1" s="1"/>
  <c r="P26" i="3"/>
  <c r="D26" i="3" s="1"/>
  <c r="P10" i="3"/>
  <c r="D10" i="3" s="1"/>
  <c r="P32" i="3"/>
  <c r="D32" i="3" s="1"/>
  <c r="P45" i="3"/>
  <c r="J153" i="1" s="1"/>
  <c r="D153" i="1" s="1"/>
  <c r="P12" i="3"/>
  <c r="P25" i="3"/>
  <c r="P40" i="3"/>
  <c r="P46" i="3"/>
  <c r="J87" i="1" s="1"/>
  <c r="D87" i="1" s="1"/>
  <c r="P33" i="3"/>
  <c r="D33" i="3" s="1"/>
  <c r="P7" i="3"/>
  <c r="P41" i="3"/>
  <c r="J43" i="1" s="1"/>
  <c r="D43" i="1" s="1"/>
  <c r="P48" i="3"/>
  <c r="P19" i="3"/>
  <c r="D19" i="3" s="1"/>
  <c r="P51" i="3"/>
  <c r="J44" i="1" s="1"/>
  <c r="D44" i="1" s="1"/>
  <c r="P14" i="3"/>
  <c r="D14" i="3" s="1"/>
  <c r="P16" i="3"/>
  <c r="D16" i="3" s="1"/>
  <c r="P13" i="3"/>
  <c r="D13" i="3" s="1"/>
  <c r="P31" i="3"/>
  <c r="D31" i="3" s="1"/>
  <c r="P15" i="3"/>
  <c r="D15" i="3" s="1"/>
  <c r="P38" i="3"/>
  <c r="J159" i="1" s="1"/>
  <c r="D159" i="1" s="1"/>
  <c r="P49" i="3"/>
  <c r="J65" i="1" s="1"/>
  <c r="P43" i="3"/>
  <c r="J85" i="1" s="1"/>
  <c r="P29" i="3"/>
  <c r="D29" i="3" s="1"/>
  <c r="P36" i="3"/>
  <c r="D36" i="3" s="1"/>
  <c r="P44" i="3"/>
  <c r="J86" i="1" s="1"/>
  <c r="D86" i="1" s="1"/>
  <c r="P28" i="3"/>
  <c r="D28" i="3" s="1"/>
  <c r="P34" i="3"/>
  <c r="J138" i="1" s="1"/>
  <c r="P27" i="3"/>
  <c r="D27" i="3" s="1"/>
  <c r="P8" i="3"/>
  <c r="D8" i="3" s="1"/>
  <c r="P39" i="3"/>
  <c r="P24" i="3"/>
  <c r="D24" i="3" s="1"/>
  <c r="D25" i="3"/>
  <c r="I89" i="1"/>
  <c r="D12" i="3"/>
  <c r="I11" i="19"/>
  <c r="I12" i="19" s="1"/>
  <c r="I20" i="19" s="1"/>
  <c r="AG89" i="1"/>
  <c r="AG193" i="1" s="1"/>
  <c r="AG214" i="1" s="1"/>
  <c r="I55" i="3"/>
  <c r="I58" i="3" s="1"/>
  <c r="I85" i="1"/>
  <c r="D45" i="3"/>
  <c r="D44" i="3"/>
  <c r="K3" i="14"/>
  <c r="I63" i="3"/>
  <c r="I92" i="3"/>
  <c r="I121" i="3"/>
  <c r="M5" i="14"/>
  <c r="L5" i="1"/>
  <c r="Q5" i="3"/>
  <c r="P121" i="3"/>
  <c r="P92" i="3"/>
  <c r="P3" i="3"/>
  <c r="P63" i="3"/>
  <c r="D47" i="3" l="1"/>
  <c r="D85" i="1"/>
  <c r="D65" i="1"/>
  <c r="D43" i="3"/>
  <c r="D38" i="3"/>
  <c r="J92" i="1"/>
  <c r="D92" i="1" s="1"/>
  <c r="P55" i="3"/>
  <c r="D7" i="3"/>
  <c r="D41" i="3"/>
  <c r="D51" i="3"/>
  <c r="J158" i="1"/>
  <c r="D158" i="1" s="1"/>
  <c r="D40" i="3"/>
  <c r="D46" i="3"/>
  <c r="J165" i="1"/>
  <c r="D165" i="1" s="1"/>
  <c r="D39" i="3"/>
  <c r="J137" i="1"/>
  <c r="D137" i="1" s="1"/>
  <c r="D42" i="3"/>
  <c r="D34" i="3"/>
  <c r="I193" i="1"/>
  <c r="I214" i="1" s="1"/>
  <c r="J89" i="1"/>
  <c r="D89" i="1" s="1"/>
  <c r="D138" i="1"/>
  <c r="J70" i="1"/>
  <c r="D70" i="1" s="1"/>
  <c r="D48" i="3"/>
  <c r="D49" i="3"/>
  <c r="L3" i="14"/>
  <c r="N5" i="14"/>
  <c r="R5" i="3"/>
  <c r="M5" i="1"/>
  <c r="Q3" i="3"/>
  <c r="Q121" i="3"/>
  <c r="Q92" i="3"/>
  <c r="Q63" i="3"/>
  <c r="D193" i="1" l="1"/>
  <c r="D214" i="1" s="1"/>
  <c r="P59" i="3"/>
  <c r="D55" i="3"/>
  <c r="J193" i="1"/>
  <c r="J214" i="1" s="1"/>
  <c r="M3" i="14"/>
  <c r="R3" i="3"/>
  <c r="R121" i="3"/>
  <c r="R92" i="3"/>
  <c r="R63" i="3"/>
  <c r="S5" i="3"/>
  <c r="N5" i="1"/>
  <c r="O5" i="14"/>
  <c r="T5" i="3" l="1"/>
  <c r="P5" i="14"/>
  <c r="O5" i="1"/>
  <c r="S3" i="3"/>
  <c r="S121" i="3"/>
  <c r="S92" i="3"/>
  <c r="S63" i="3"/>
  <c r="N3" i="14"/>
  <c r="O3" i="14" l="1"/>
  <c r="P5" i="1"/>
  <c r="U5" i="3"/>
  <c r="Q5" i="14"/>
  <c r="T63" i="3"/>
  <c r="T121" i="3"/>
  <c r="T3" i="3"/>
  <c r="T92" i="3"/>
  <c r="P3" i="14" l="1"/>
  <c r="U3" i="3"/>
  <c r="Q3" i="14" s="1"/>
  <c r="U63" i="3"/>
  <c r="U121" i="3"/>
  <c r="U92" i="3"/>
  <c r="V5" i="3"/>
  <c r="R5" i="1"/>
  <c r="R5" i="14"/>
  <c r="D11" i="15" l="1"/>
  <c r="E11" i="15" s="1"/>
  <c r="D31" i="15"/>
  <c r="D18" i="15"/>
  <c r="E18" i="15" s="1"/>
  <c r="D23" i="15"/>
  <c r="D38" i="15"/>
  <c r="D26" i="15"/>
  <c r="D21" i="15"/>
  <c r="E21" i="15" s="1"/>
  <c r="D17" i="15"/>
  <c r="E17" i="15" s="1"/>
  <c r="D27" i="15"/>
  <c r="D24" i="15"/>
  <c r="D29" i="15"/>
  <c r="D32" i="15"/>
  <c r="D13" i="15"/>
  <c r="D9" i="15"/>
  <c r="D28" i="15"/>
  <c r="D7" i="15"/>
  <c r="D25" i="15"/>
  <c r="D22" i="15"/>
  <c r="D12" i="15"/>
  <c r="D30" i="15"/>
  <c r="D10" i="15"/>
  <c r="D33" i="15"/>
  <c r="D15" i="15"/>
  <c r="D35" i="15"/>
  <c r="D19" i="15"/>
  <c r="D20" i="15"/>
  <c r="D16" i="15"/>
  <c r="D36" i="15"/>
  <c r="D14" i="15"/>
  <c r="D34" i="15"/>
  <c r="D37" i="15"/>
  <c r="D8" i="15"/>
  <c r="S5" i="1"/>
  <c r="T5" i="14"/>
  <c r="W5" i="3"/>
  <c r="V3" i="3"/>
  <c r="V121" i="3"/>
  <c r="V92" i="3"/>
  <c r="V63" i="3"/>
  <c r="C24" i="15"/>
  <c r="C36" i="15"/>
  <c r="C25" i="15"/>
  <c r="E25" i="15" s="1"/>
  <c r="C20" i="15"/>
  <c r="C34" i="15"/>
  <c r="E34" i="15" s="1"/>
  <c r="C9" i="15"/>
  <c r="E9" i="15" s="1"/>
  <c r="C26" i="15"/>
  <c r="E26" i="15" s="1"/>
  <c r="C23" i="15"/>
  <c r="E23" i="15" s="1"/>
  <c r="C33" i="15"/>
  <c r="E33" i="15" s="1"/>
  <c r="C31" i="15"/>
  <c r="E31" i="15" s="1"/>
  <c r="C28" i="15"/>
  <c r="E28" i="15" s="1"/>
  <c r="C15" i="15"/>
  <c r="C8" i="15"/>
  <c r="E8" i="15" s="1"/>
  <c r="C14" i="15"/>
  <c r="E14" i="15" s="1"/>
  <c r="C27" i="15"/>
  <c r="E27" i="15" s="1"/>
  <c r="C30" i="15"/>
  <c r="C19" i="15"/>
  <c r="E19" i="15" s="1"/>
  <c r="C22" i="15"/>
  <c r="C35" i="15"/>
  <c r="E35" i="15" s="1"/>
  <c r="C37" i="15"/>
  <c r="C29" i="15"/>
  <c r="E29" i="15" s="1"/>
  <c r="C16" i="15"/>
  <c r="E16" i="15" s="1"/>
  <c r="C13" i="15"/>
  <c r="C10" i="15"/>
  <c r="C12" i="15"/>
  <c r="E12" i="15" s="1"/>
  <c r="C32" i="15"/>
  <c r="C38" i="15"/>
  <c r="C7" i="15"/>
  <c r="E30" i="15" l="1"/>
  <c r="E10" i="15"/>
  <c r="E13" i="15"/>
  <c r="C40" i="15"/>
  <c r="E7" i="15"/>
  <c r="E37" i="15"/>
  <c r="E15" i="15"/>
  <c r="E20" i="15"/>
  <c r="W92" i="3"/>
  <c r="W63" i="3"/>
  <c r="W121" i="3"/>
  <c r="R3" i="14"/>
  <c r="G19" i="15"/>
  <c r="G30" i="15"/>
  <c r="G26" i="15"/>
  <c r="G29" i="15"/>
  <c r="G36" i="15"/>
  <c r="G8" i="15"/>
  <c r="G28" i="15"/>
  <c r="G7" i="15"/>
  <c r="G33" i="15"/>
  <c r="G25" i="15"/>
  <c r="G12" i="15"/>
  <c r="G24" i="15"/>
  <c r="G34" i="15"/>
  <c r="G32" i="15"/>
  <c r="G35" i="15"/>
  <c r="G9" i="15"/>
  <c r="G14" i="15"/>
  <c r="G23" i="15"/>
  <c r="G22" i="15"/>
  <c r="G37" i="15"/>
  <c r="G10" i="15"/>
  <c r="G27" i="15"/>
  <c r="G16" i="15"/>
  <c r="G31" i="15"/>
  <c r="G38" i="15"/>
  <c r="G20" i="15"/>
  <c r="G13" i="15"/>
  <c r="G15" i="15"/>
  <c r="E32" i="15"/>
  <c r="E22" i="15"/>
  <c r="E36" i="15"/>
  <c r="U5" i="14"/>
  <c r="T5" i="1"/>
  <c r="X5" i="3"/>
  <c r="E38" i="15"/>
  <c r="E24" i="15"/>
  <c r="D40" i="15"/>
  <c r="D43" i="15" s="1"/>
  <c r="V5" i="14" l="1"/>
  <c r="U5" i="1"/>
  <c r="Y5" i="3"/>
  <c r="G40" i="15"/>
  <c r="H10" i="15"/>
  <c r="I10" i="15" s="1"/>
  <c r="H31" i="15"/>
  <c r="I31" i="15" s="1"/>
  <c r="H33" i="15"/>
  <c r="H18" i="15"/>
  <c r="I18" i="15" s="1"/>
  <c r="H25" i="15"/>
  <c r="H12" i="15"/>
  <c r="I12" i="15" s="1"/>
  <c r="H27" i="15"/>
  <c r="I27" i="15" s="1"/>
  <c r="H34" i="15"/>
  <c r="I34" i="15" s="1"/>
  <c r="H23" i="15"/>
  <c r="I23" i="15" s="1"/>
  <c r="H26" i="15"/>
  <c r="I26" i="15" s="1"/>
  <c r="H38" i="15"/>
  <c r="H19" i="15"/>
  <c r="H30" i="15"/>
  <c r="H13" i="15"/>
  <c r="I13" i="15" s="1"/>
  <c r="H8" i="15"/>
  <c r="I8" i="15" s="1"/>
  <c r="H20" i="15"/>
  <c r="I20" i="15" s="1"/>
  <c r="H35" i="15"/>
  <c r="H28" i="15"/>
  <c r="I28" i="15" s="1"/>
  <c r="H7" i="15"/>
  <c r="I7" i="15" s="1"/>
  <c r="H22" i="15"/>
  <c r="I22" i="15" s="1"/>
  <c r="H11" i="15"/>
  <c r="I11" i="15" s="1"/>
  <c r="H37" i="15"/>
  <c r="I37" i="15" s="1"/>
  <c r="H14" i="15"/>
  <c r="I14" i="15" s="1"/>
  <c r="H17" i="15"/>
  <c r="I17" i="15" s="1"/>
  <c r="H36" i="15"/>
  <c r="I36" i="15" s="1"/>
  <c r="H24" i="15"/>
  <c r="I24" i="15" s="1"/>
  <c r="H29" i="15"/>
  <c r="I29" i="15" s="1"/>
  <c r="H21" i="15"/>
  <c r="I21" i="15" s="1"/>
  <c r="H16" i="15"/>
  <c r="H32" i="15"/>
  <c r="I32" i="15" s="1"/>
  <c r="H9" i="15"/>
  <c r="I9" i="15" s="1"/>
  <c r="H15" i="15"/>
  <c r="I15" i="15" s="1"/>
  <c r="C43" i="15"/>
  <c r="E43" i="15" s="1"/>
  <c r="E40" i="15"/>
  <c r="I30" i="15"/>
  <c r="I33" i="15"/>
  <c r="I16" i="15"/>
  <c r="I35" i="15"/>
  <c r="X121" i="3"/>
  <c r="X92" i="3"/>
  <c r="X63" i="3"/>
  <c r="I25" i="15"/>
  <c r="I38" i="15"/>
  <c r="I19" i="15"/>
  <c r="G43" i="15" l="1"/>
  <c r="Y121" i="3"/>
  <c r="Y92" i="3"/>
  <c r="Y63" i="3"/>
  <c r="H40" i="15"/>
  <c r="H43" i="15" s="1"/>
  <c r="W5" i="14"/>
  <c r="Z5" i="3"/>
  <c r="V5" i="1"/>
  <c r="I40" i="15" l="1"/>
  <c r="Z63" i="3"/>
  <c r="Z121" i="3"/>
  <c r="Z92" i="3"/>
  <c r="AA5" i="3"/>
  <c r="W5" i="1"/>
  <c r="X5" i="14"/>
  <c r="I43" i="15"/>
  <c r="AB5" i="3" l="1"/>
  <c r="Y5" i="14"/>
  <c r="X5" i="1"/>
  <c r="AA121" i="3"/>
  <c r="AA92" i="3"/>
  <c r="AA63" i="3"/>
  <c r="Y5" i="1" l="1"/>
  <c r="AC5" i="3"/>
  <c r="Z5" i="14"/>
  <c r="AB121" i="3"/>
  <c r="AB92" i="3"/>
  <c r="AB63" i="3"/>
  <c r="AC63" i="3" l="1"/>
  <c r="AC121" i="3"/>
  <c r="AC92" i="3"/>
  <c r="AD5" i="3"/>
  <c r="Z5" i="1"/>
  <c r="AA5" i="14"/>
  <c r="AA5" i="1" l="1"/>
  <c r="AB5" i="14"/>
  <c r="AE5" i="3"/>
  <c r="AD92" i="3"/>
  <c r="AD121" i="3"/>
  <c r="AD63" i="3"/>
  <c r="AE121" i="3" l="1"/>
  <c r="AE92" i="3"/>
  <c r="AE63" i="3"/>
  <c r="AC5" i="14"/>
  <c r="AB5" i="1"/>
  <c r="AF5" i="3"/>
  <c r="AF92" i="3" l="1"/>
  <c r="AF63" i="3"/>
  <c r="AF121" i="3"/>
  <c r="AD5" i="14"/>
  <c r="AC5" i="1"/>
  <c r="AG5" i="3"/>
  <c r="AG121" i="3" l="1"/>
  <c r="AG92" i="3"/>
  <c r="AG63" i="3"/>
  <c r="AE5" i="14"/>
  <c r="AH5" i="3"/>
  <c r="AH92" i="3" l="1"/>
  <c r="AH121" i="3"/>
  <c r="AH6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tc={21446B1B-B374-47ED-B1BC-DE2AF87922B1}</author>
    <author>tc={E703D00E-BFF9-4745-B431-EB1E320BF652}</author>
    <author>tc={256671DF-DCC4-4CED-B584-C77D102B5D51}</author>
    <author>tc={10FAEFC7-6779-4DC8-ABA7-69B66BF2A97E}</author>
    <author>tc={3914384E-7436-48B3-8D02-506FE323E29B}</author>
    <author>tc={8963BE61-9A21-4B0B-8541-949BFFF3E783}</author>
    <author>tc={CD3D6B8E-1918-40D3-A26C-455D3B909511}</author>
    <author>tc={5A5EA75E-A55A-4F49-A5D2-12324378BD08}</author>
    <author>tc={E9BFC3A7-EA06-46CC-9913-6F0A1E7A1510}</author>
    <author>tc={8CB25E59-70A8-433F-92B1-1A6330A9CB34}</author>
    <author>tc={39DDC968-F035-46C5-BFE0-08CB726EF656}</author>
    <author>tc={27BAFB88-0591-42E5-B7BE-595F7F520EA4}</author>
    <author>tc={C9C81887-8F93-4D69-9CFC-9C5355F7FE3F}</author>
    <author>tc={27BF8301-076E-4BD5-B0EB-42E61033D31B}</author>
    <author>tc={8E1E0D43-29EC-415A-9A83-757A211A80E9}</author>
    <author>tc={D65955D7-3630-4C46-9CB7-BD0E3370A2D7}</author>
    <author>tc={31823443-4BD5-4ABF-B4B3-6C1BA91AF561}</author>
    <author>tc={788DB6EF-5EDC-41F3-B8F0-EB7797DAC8C0}</author>
    <author>tc={8BB5DF0E-B5B7-44CA-AEC7-810EA640F4A2}</author>
    <author>tc={5F3D7EB3-422D-4846-A0FE-BE49933BB9EC}</author>
    <author>tc={335F4072-0138-4065-B299-5179AD149215}</author>
    <author>tc={71F4B2AE-D9A0-4BFE-A2BE-03DB9E5F7631}</author>
    <author>tc={05428CF9-330B-4F93-8203-EDB5E0738273}</author>
  </authors>
  <commentList>
    <comment ref="W7" authorId="0" shapeId="0" xr:uid="{21446B1B-B374-47ED-B1BC-DE2AF87922B1}">
      <text>
        <t>[Threaded comment]
Your version of Excel allows you to read this threaded comment; however, any edits to it will get removed if the file is opened in a newer version of Excel. Learn more: https://go.microsoft.com/fwlink/?linkid=870924
Comment:
    67.7K PLDT, 90K Radius</t>
      </text>
    </comment>
    <comment ref="X7" authorId="1" shapeId="0" xr:uid="{E703D00E-BFF9-4745-B431-EB1E320BF652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Y7" authorId="2" shapeId="0" xr:uid="{256671DF-DCC4-4CED-B584-C77D102B5D51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Z7" authorId="3" shapeId="0" xr:uid="{10FAEFC7-6779-4DC8-ABA7-69B66BF2A97E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A7" authorId="4" shapeId="0" xr:uid="{3914384E-7436-48B3-8D02-506FE323E29B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B7" authorId="5" shapeId="0" xr:uid="{8963BE61-9A21-4B0B-8541-949BFFF3E783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C7" authorId="6" shapeId="0" xr:uid="{CD3D6B8E-1918-40D3-A26C-455D3B909511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D7" authorId="7" shapeId="0" xr:uid="{5A5EA75E-A55A-4F49-A5D2-12324378BD08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E7" authorId="8" shapeId="0" xr:uid="{E9BFC3A7-EA06-46CC-9913-6F0A1E7A1510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F7" authorId="9" shapeId="0" xr:uid="{8CB25E59-70A8-433F-92B1-1A6330A9CB34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G7" authorId="10" shapeId="0" xr:uid="{39DDC968-F035-46C5-BFE0-08CB726EF656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AH7" authorId="11" shapeId="0" xr:uid="{27BAFB88-0591-42E5-B7BE-595F7F520EA4}">
      <text>
        <t>[Threaded comment]
Your version of Excel allows you to read this threaded comment; however, any edits to it will get removed if the file is opened in a newer version of Excel. Learn more: https://go.microsoft.com/fwlink/?linkid=870924
Comment:
    225K PLDT, 90K Radius</t>
      </text>
    </comment>
    <comment ref="Q8" authorId="12" shapeId="0" xr:uid="{C9C81887-8F93-4D69-9CFC-9C5355F7FE3F}">
      <text>
        <t>[Threaded comment]
Your version of Excel allows you to read this threaded comment; however, any edits to it will get removed if the file is opened in a newer version of Excel. Learn more: https://go.microsoft.com/fwlink/?linkid=870924
Comment:
    PSG iGate</t>
      </text>
    </comment>
    <comment ref="V8" authorId="13" shapeId="0" xr:uid="{27BF8301-076E-4BD5-B0EB-42E61033D31B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Metro-E MGO to PSG (Lost Account)</t>
      </text>
    </comment>
    <comment ref="X19" authorId="14" shapeId="0" xr:uid="{8E1E0D43-29EC-415A-9A83-757A211A80E9}">
      <text>
        <t>[Threaded comment]
Your version of Excel allows you to read this threaded comment; however, any edits to it will get removed if the file is opened in a newer version of Excel. Learn more: https://go.microsoft.com/fwlink/?linkid=870924
Comment:
    AV Renewal</t>
      </text>
    </comment>
    <comment ref="B21" authorId="15" shapeId="0" xr:uid="{D65955D7-3630-4C46-9CB7-BD0E3370A2D7}">
      <text>
        <t>[Threaded comment]
Your version of Excel allows you to read this threaded comment; however, any edits to it will get removed if the file is opened in a newer version of Excel. Learn more: https://go.microsoft.com/fwlink/?linkid=870924
Comment:
    MPIC share only</t>
      </text>
    </comment>
    <comment ref="B29" authorId="16" shapeId="0" xr:uid="{31823443-4BD5-4ABF-B4B3-6C1BA91AF561}">
      <text>
        <t>[Threaded comment]
Your version of Excel allows you to read this threaded comment; however, any edits to it will get removed if the file is opened in a newer version of Excel. Learn more: https://go.microsoft.com/fwlink/?linkid=870924
Comment:
    Paid by HR</t>
      </text>
    </comment>
    <comment ref="B30" authorId="17" shapeId="0" xr:uid="{788DB6EF-5EDC-41F3-B8F0-EB7797DAC8C0}">
      <text>
        <t>[Threaded comment]
Your version of Excel allows you to read this threaded comment; however, any edits to it will get removed if the file is opened in a newer version of Excel. Learn more: https://go.microsoft.com/fwlink/?linkid=870924
Comment:
    Paid by HR</t>
      </text>
    </comment>
    <comment ref="Y32" authorId="18" shapeId="0" xr:uid="{8BB5DF0E-B5B7-44CA-AEC7-810EA640F4A2}">
      <text>
        <t>[Threaded comment]
Your version of Excel allows you to read this threaded comment; however, any edits to it will get removed if the file is opened in a newer version of Excel. Learn more: https://go.microsoft.com/fwlink/?linkid=870924
Comment:
    Battery Replacement</t>
      </text>
    </comment>
    <comment ref="Q33" authorId="19" shapeId="0" xr:uid="{5F3D7EB3-422D-4846-A0FE-BE49933BB9EC}">
      <text>
        <t>[Threaded comment]
Your version of Excel allows you to read this threaded comment; however, any edits to it will get removed if the file is opened in a newer version of Excel. Learn more: https://go.microsoft.com/fwlink/?linkid=870924
Comment:
    Vitro Cebu Switch</t>
      </text>
    </comment>
    <comment ref="Q46" authorId="20" shapeId="0" xr:uid="{335F4072-0138-4065-B299-5179AD149215}">
      <text>
        <t>[Threaded comment]
Your version of Excel allows you to read this threaded comment; however, any edits to it will get removed if the file is opened in a newer version of Excel. Learn more: https://go.microsoft.com/fwlink/?linkid=870924
Comment:
    HR Admin Cost Center</t>
      </text>
    </comment>
    <comment ref="Q48" authorId="21" shapeId="0" xr:uid="{71F4B2AE-D9A0-4BFE-A2BE-03DB9E5F7631}">
      <text>
        <t>[Threaded comment]
Your version of Excel allows you to read this threaded comment; however, any edits to it will get removed if the file is opened in a newer version of Excel. Learn more: https://go.microsoft.com/fwlink/?linkid=870924
Comment:
    Reclass to R&amp;M</t>
      </text>
    </comment>
    <comment ref="E66" authorId="22" shapeId="0" xr:uid="{05428CF9-330B-4F93-8203-EDB5E0738273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Hardware Warranty Extension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tc={BEBE9B6B-E036-48D2-903F-2A2FC26503D7}</author>
  </authors>
  <commentList>
    <comment ref="S66" authorId="0" shapeId="0" xr:uid="{BEBE9B6B-E036-48D2-903F-2A2FC26503D7}">
      <text>
        <t>[Threaded comment]
Your version of Excel allows you to read this threaded comment; however, any edits to it will get removed if the file is opened in a newer version of Excel. Learn more: https://go.microsoft.com/fwlink/?linkid=870924
Comment:
    DR equipment and Software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Edison R. Mateo</author>
  </authors>
  <commentList>
    <comment ref="G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Edison R. Mateo:</t>
        </r>
        <r>
          <rPr>
            <sz val="9"/>
            <color indexed="81"/>
            <rFont val="Tahoma"/>
            <family val="2"/>
          </rPr>
          <t xml:space="preserve">
O365-40 users </t>
        </r>
      </text>
    </comment>
    <comment ref="K17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Edison R. Mateo:</t>
        </r>
        <r>
          <rPr>
            <sz val="9"/>
            <color indexed="81"/>
            <rFont val="Tahoma"/>
            <family val="2"/>
          </rPr>
          <t xml:space="preserve">
Webmail and Autodiscover SSL
</t>
        </r>
      </text>
    </comment>
  </commentList>
</comments>
</file>

<file path=xl/sharedStrings.xml><?xml version="1.0" encoding="utf-8"?>
<sst xmlns="http://schemas.openxmlformats.org/spreadsheetml/2006/main" count="1321" uniqueCount="483">
  <si>
    <t>2022 Budget and 5-Year Plan</t>
  </si>
  <si>
    <t>Information Technology</t>
  </si>
  <si>
    <t>Run Date</t>
  </si>
  <si>
    <t>Cost Center: Information Technology</t>
  </si>
  <si>
    <t>Budget Owner: Edison Mateo</t>
  </si>
  <si>
    <t>Assumptions:</t>
  </si>
  <si>
    <t>Basis</t>
  </si>
  <si>
    <t>Inflation Rate</t>
  </si>
  <si>
    <t>BPI, BDO and Bloomberg averages</t>
  </si>
  <si>
    <t>Forex</t>
  </si>
  <si>
    <t>USD against Peso</t>
  </si>
  <si>
    <t>Bloomberg and BDO forecast</t>
  </si>
  <si>
    <t>EURO against Peso</t>
  </si>
  <si>
    <t>Bloomberg forecast</t>
  </si>
  <si>
    <t>JPY against Peso</t>
  </si>
  <si>
    <t>THB against Peso</t>
  </si>
  <si>
    <t>VND against Peso</t>
  </si>
  <si>
    <t>IDR against Peso</t>
  </si>
  <si>
    <t>Fuel prices</t>
  </si>
  <si>
    <t>Gasoline</t>
  </si>
  <si>
    <t>One-year average ending July 2, 2021</t>
  </si>
  <si>
    <t>Diesel</t>
  </si>
  <si>
    <t>Actual FTM</t>
  </si>
  <si>
    <t>Budget FTM</t>
  </si>
  <si>
    <t>Variance</t>
  </si>
  <si>
    <t>Actual YTD</t>
  </si>
  <si>
    <t>Budget YTD</t>
  </si>
  <si>
    <t>Remarks</t>
  </si>
  <si>
    <t>ePLDT/PLDT services (monthly recurring cost)</t>
  </si>
  <si>
    <t>iGate MGO Internet Bandwidth (PLDT)</t>
  </si>
  <si>
    <t>ePLDT Collocation Charges and Managed Services</t>
  </si>
  <si>
    <t>Licenses</t>
  </si>
  <si>
    <t>SAP BPC Annual Support Maintenance</t>
  </si>
  <si>
    <t>SAP FICO Annual Maintenance/Support</t>
  </si>
  <si>
    <t>HRIS and Asset Maintenance Support</t>
  </si>
  <si>
    <t>K2 Software Maintenance &amp; Technical Support</t>
  </si>
  <si>
    <t>DMS managed Services</t>
  </si>
  <si>
    <t>Lane - Vault Storage (DR3) Service</t>
  </si>
  <si>
    <t>VM Network Management</t>
  </si>
  <si>
    <t>SSL Certificate (email) Annual Subscription Renewal</t>
  </si>
  <si>
    <t>SSL Certificate (DMS &amp; online workflow) - from GoDaddy</t>
  </si>
  <si>
    <t>MGO UPS Preventive Maintenance</t>
  </si>
  <si>
    <t>Repairs and Maintenance</t>
  </si>
  <si>
    <t>Managed backup system - backup tapes</t>
  </si>
  <si>
    <t>Server Maintenance and warranty extension</t>
  </si>
  <si>
    <t>PLDT-SAP Management, Technical and Advisory Services</t>
  </si>
  <si>
    <t>IT Professional Services</t>
  </si>
  <si>
    <t>Other recurring expenses</t>
  </si>
  <si>
    <t>Meetings</t>
  </si>
  <si>
    <t>Books/pamphlets</t>
  </si>
  <si>
    <t>Representation</t>
  </si>
  <si>
    <t>Food &amp; lodging</t>
  </si>
  <si>
    <t>Fare - local travel</t>
  </si>
  <si>
    <t>Fare - foreign travel</t>
  </si>
  <si>
    <t>Other travel expense</t>
  </si>
  <si>
    <t>Other services</t>
  </si>
  <si>
    <t>Postage</t>
  </si>
  <si>
    <t>Office Supplies</t>
  </si>
  <si>
    <t>Telephone Expense</t>
  </si>
  <si>
    <t>Trainings</t>
  </si>
  <si>
    <t>Total</t>
  </si>
  <si>
    <t>Nonrecurring Items</t>
  </si>
  <si>
    <t>Core Items</t>
  </si>
  <si>
    <t>INFORMATION TECHNOLO</t>
  </si>
  <si>
    <t>*LE</t>
  </si>
  <si>
    <t>Budget</t>
  </si>
  <si>
    <t>CORE</t>
  </si>
  <si>
    <t>Other IT services</t>
  </si>
  <si>
    <t>Disaster Recovery</t>
  </si>
  <si>
    <t>Office 365</t>
  </si>
  <si>
    <t>GoDaddy - WildCard Certificate (RFP)</t>
  </si>
  <si>
    <t>GoDaddy - UCC Certificate (DMS)</t>
  </si>
  <si>
    <t>SSL - Webmail</t>
  </si>
  <si>
    <t>DNS - MPIC.COM.PH</t>
  </si>
  <si>
    <t>DNS - MPIC-DMS.COM.PH</t>
  </si>
  <si>
    <t>Backup Software</t>
  </si>
  <si>
    <t>AntiVirus Software</t>
  </si>
  <si>
    <t>SAP License Fee</t>
  </si>
  <si>
    <t>Anaplan License Fee</t>
  </si>
  <si>
    <t>Treasury Management System</t>
  </si>
  <si>
    <t>CS Lucas Investment Management System</t>
  </si>
  <si>
    <t>SAP Annual Support Services (BPC and FICO)</t>
  </si>
  <si>
    <t>HRIS and Asset Maintenance Support Services</t>
  </si>
  <si>
    <t>R&amp;M - Others</t>
  </si>
  <si>
    <t>ERP Annual Support and Maintenance</t>
  </si>
  <si>
    <t>K2 Technical On Premise Support Services</t>
  </si>
  <si>
    <t>Sharepoint and Office 365 managed Services</t>
  </si>
  <si>
    <t>Lane Managed backup - backup tapes (storage rental)</t>
  </si>
  <si>
    <t>VM Network Management Support Services</t>
  </si>
  <si>
    <t>MGO UPS Preventive Maintenance Support Services</t>
  </si>
  <si>
    <t>R&amp;M - IT Equipment</t>
  </si>
  <si>
    <t>IT Outsourced Services</t>
  </si>
  <si>
    <t>Books/phamplets</t>
  </si>
  <si>
    <t>Fare-local travel</t>
  </si>
  <si>
    <t>Fare-foreign travel</t>
  </si>
  <si>
    <t>Subscriptions</t>
  </si>
  <si>
    <t>Subscriptions exp</t>
  </si>
  <si>
    <t>Postage and Delivery</t>
  </si>
  <si>
    <t>Office supplies</t>
  </si>
  <si>
    <t>Telephone expense</t>
  </si>
  <si>
    <t>Training and Seminar</t>
  </si>
  <si>
    <t>NON-CORE</t>
  </si>
  <si>
    <t>*Actualized for January to June 2021. Kindly just fill-out July 2021 onwards.</t>
  </si>
  <si>
    <t>HUMAN RESOURCES</t>
  </si>
  <si>
    <t>Plan</t>
  </si>
  <si>
    <r>
      <t xml:space="preserve">B. CAPEX </t>
    </r>
    <r>
      <rPr>
        <b/>
        <i/>
        <sz val="10"/>
        <color rgb="FF0000CC"/>
        <rFont val="Franklin Gothic Book"/>
        <family val="2"/>
      </rPr>
      <t>(Please specify nature)</t>
    </r>
  </si>
  <si>
    <t>Vitro Pasig Backup Server Refresh</t>
  </si>
  <si>
    <t>MGO Backup Server Refresh</t>
  </si>
  <si>
    <t>Vitro Pasig Tape Library Refresh</t>
  </si>
  <si>
    <t>MGO HyperConverge Refresh</t>
  </si>
  <si>
    <t>Pasig HyperConverge Refresh</t>
  </si>
  <si>
    <t>Cebu DR HyperConverge Refresh</t>
  </si>
  <si>
    <t>Cebu Switch Refresh</t>
  </si>
  <si>
    <t>MGO Switch Refresh</t>
  </si>
  <si>
    <t>Pasig Switch Refresh</t>
  </si>
  <si>
    <t>MGO Firewall Refresh</t>
  </si>
  <si>
    <t>Pasig Firewall Refresh</t>
  </si>
  <si>
    <t>Cebu Firewall Purchase</t>
  </si>
  <si>
    <t>Access Point Refresh</t>
  </si>
  <si>
    <t>PC Refresh</t>
  </si>
  <si>
    <t>Video Conference equipment</t>
  </si>
  <si>
    <t>TOTAL</t>
  </si>
  <si>
    <r>
      <t xml:space="preserve">C. TRAININGS  </t>
    </r>
    <r>
      <rPr>
        <b/>
        <i/>
        <sz val="10"/>
        <color rgb="FF0000CC"/>
        <rFont val="Franklin Gothic Book"/>
        <family val="2"/>
      </rPr>
      <t>(Please specify nature)</t>
    </r>
  </si>
  <si>
    <t>GENERAL:</t>
  </si>
  <si>
    <t>Microsoft Update</t>
  </si>
  <si>
    <t>Security Info Update</t>
  </si>
  <si>
    <t>IT Framework Update</t>
  </si>
  <si>
    <t>SPECIFIC:</t>
  </si>
  <si>
    <r>
      <t xml:space="preserve">D. HEADCOUNT  </t>
    </r>
    <r>
      <rPr>
        <b/>
        <i/>
        <sz val="10"/>
        <color rgb="FF0000CC"/>
        <rFont val="Franklin Gothic Book"/>
        <family val="2"/>
      </rPr>
      <t>(Please indicate no. of headcount request per level)</t>
    </r>
  </si>
  <si>
    <t>Contractual</t>
  </si>
  <si>
    <t>Rank and File</t>
  </si>
  <si>
    <t>Supervisory</t>
  </si>
  <si>
    <t>Managerial</t>
  </si>
  <si>
    <t>Executive</t>
  </si>
  <si>
    <t>NRI</t>
  </si>
  <si>
    <t>SAP ERP and Consolidation Implementation - NRI</t>
  </si>
  <si>
    <t>Anaplan Implementation Cost - NRI</t>
  </si>
  <si>
    <t>TMS Implementation Costs - NRI</t>
  </si>
  <si>
    <t>Firewall Blades Extension</t>
  </si>
  <si>
    <t>K2 Software Maintenance</t>
  </si>
  <si>
    <t>HyperVisor renewal</t>
  </si>
  <si>
    <t>IBM Maximo EA</t>
  </si>
  <si>
    <t>Finance Book</t>
  </si>
  <si>
    <t>Account Code</t>
  </si>
  <si>
    <t>Account Title</t>
  </si>
  <si>
    <t>Transaction Date</t>
  </si>
  <si>
    <t>Transaction No.</t>
  </si>
  <si>
    <t>Transaction OU</t>
  </si>
  <si>
    <t>Amount (In Base Curr.)</t>
  </si>
  <si>
    <t>Amount (In Tran. Curr.)</t>
  </si>
  <si>
    <t>Transaction Type</t>
  </si>
  <si>
    <t>Cost Center</t>
  </si>
  <si>
    <t>Analysis Code</t>
  </si>
  <si>
    <t>Supplier Code</t>
  </si>
  <si>
    <t>Supplier Name</t>
  </si>
  <si>
    <t>Business Function Group</t>
  </si>
  <si>
    <t>Narration</t>
  </si>
  <si>
    <t>Created By</t>
  </si>
  <si>
    <t>Posting Date</t>
  </si>
  <si>
    <t>Reporting Date</t>
  </si>
  <si>
    <t>Budget Tag 1</t>
  </si>
  <si>
    <t>Budget Tag 2</t>
  </si>
  <si>
    <t>Budget Tag 3</t>
  </si>
  <si>
    <t>Budget Tag 4</t>
  </si>
  <si>
    <t>Remarks/Queries</t>
  </si>
  <si>
    <t>MPICPFB</t>
  </si>
  <si>
    <t>MP-AP-00080-21</t>
  </si>
  <si>
    <t>OU2</t>
  </si>
  <si>
    <t>Expense Invoice</t>
  </si>
  <si>
    <t>D0017</t>
  </si>
  <si>
    <t>ANDIO IT SOLUTIONS</t>
  </si>
  <si>
    <t>Supplier Invoicing</t>
  </si>
  <si>
    <t>SHAREPOINT ON PREMISE AND EXCHANGE 2013 HYBRID MAINTENANCEAND SUPPORT- January 2021</t>
  </si>
  <si>
    <t>MPI-0011</t>
  </si>
  <si>
    <t>MP-AP-00085-21</t>
  </si>
  <si>
    <t>UNISON COMPUTER SYSTEM INC</t>
  </si>
  <si>
    <t>Proximity cards for Biometrics Test requested last December.</t>
  </si>
  <si>
    <t>MP-AP-00110-21</t>
  </si>
  <si>
    <t>IT MANAGERS, INC.</t>
  </si>
  <si>
    <t>Programming services for DEC2020</t>
  </si>
  <si>
    <t>MP-AP-00159-21</t>
  </si>
  <si>
    <t>MANDINO EDISON R. MATEO</t>
  </si>
  <si>
    <t>Reimb: Chaye External Laptop Camera</t>
  </si>
  <si>
    <t>MP-AP-00161-21</t>
  </si>
  <si>
    <t>MICROPHASE CORPORATION</t>
  </si>
  <si>
    <t>External laptop camera (3 units. 1 for JML, reserve: 2 units)</t>
  </si>
  <si>
    <t>MP-AP-00171-21</t>
  </si>
  <si>
    <t>EPLDT INC</t>
  </si>
  <si>
    <t>BS.143025060 PSG CrossConnect</t>
  </si>
  <si>
    <t>MP-AP-00172-21</t>
  </si>
  <si>
    <t>BS.145001046 CEB Coloc</t>
  </si>
  <si>
    <t>MP-AP-00170-21</t>
  </si>
  <si>
    <t>BS.143025059 PSG Coloc</t>
  </si>
  <si>
    <t>MP-AP-00209-21</t>
  </si>
  <si>
    <t>FEB2021 DMS and O365 Support</t>
  </si>
  <si>
    <t>MP-AP-00288-21</t>
  </si>
  <si>
    <t>BS.143026417 PSG CrossConnect</t>
  </si>
  <si>
    <t>MP-AP-00300-21</t>
  </si>
  <si>
    <t>Infrastructure rental 1 year for MPW SAGIP.</t>
  </si>
  <si>
    <t>MP-AP-00290-21</t>
  </si>
  <si>
    <t>JAN2021 Programming services. JCARLOS</t>
  </si>
  <si>
    <t>MP-AP-00289-21</t>
  </si>
  <si>
    <t>BS.145001095 CEB Coloc</t>
  </si>
  <si>
    <t>MP-AP-00287-21</t>
  </si>
  <si>
    <t>BS.143026416 PSG Coloc</t>
  </si>
  <si>
    <t>MP-AP-00419-21</t>
  </si>
  <si>
    <t>HP ARUBA SWITCH SN: CN11P65180 part of CPO 0484</t>
  </si>
  <si>
    <t>MP-AP-00431-21</t>
  </si>
  <si>
    <t>MAR2021 O365 and DMS management</t>
  </si>
  <si>
    <t>MP-AP-00464-21</t>
  </si>
  <si>
    <t>Cross connect pasig</t>
  </si>
  <si>
    <t>MP-AP-00467-21</t>
  </si>
  <si>
    <t>FEB2021 Programming services JCARLOS</t>
  </si>
  <si>
    <t>MP-AP-00465-21</t>
  </si>
  <si>
    <t>Cebu colocation</t>
  </si>
  <si>
    <t>MP-AP-00463-21</t>
  </si>
  <si>
    <t>Pasig colocation and services</t>
  </si>
  <si>
    <t>MP-AP-00533-21</t>
  </si>
  <si>
    <t>Wireless mic / speakers x3</t>
  </si>
  <si>
    <t>MP-AP-00566-21</t>
  </si>
  <si>
    <t>APR2021 MRC for O365 and DMS support</t>
  </si>
  <si>
    <t>MP-INVR-00003-21</t>
  </si>
  <si>
    <t>Reversal Expense Invoice</t>
  </si>
  <si>
    <t>PLDT-SMART FOUNDATION, INC.</t>
  </si>
  <si>
    <t>JAN-MAR 2021 MRC</t>
  </si>
  <si>
    <t>MPI-0097</t>
  </si>
  <si>
    <t>MP-AP-00667-21</t>
  </si>
  <si>
    <t>PLDT INC</t>
  </si>
  <si>
    <t>JAN-MAR 2021 MRC; MGO iGate Internet and Pasig iGate Internet</t>
  </si>
  <si>
    <t>JAN-MAR 2021 MRC; Metro-E Pasig to Cebu Internet</t>
  </si>
  <si>
    <t>MP-AP-00584-21</t>
  </si>
  <si>
    <t>MP-AP-00616-21</t>
  </si>
  <si>
    <t>Programming services April 01-13</t>
  </si>
  <si>
    <t>Absorption fee- J. Carlos</t>
  </si>
  <si>
    <t>MP-AP-00615-21</t>
  </si>
  <si>
    <t>Programming services March 2021</t>
  </si>
  <si>
    <t>MP-AP-00633-21</t>
  </si>
  <si>
    <t>SOFTWARE ONE PHILIPPINES CORP</t>
  </si>
  <si>
    <t>O365 license renewal</t>
  </si>
  <si>
    <t>MP-AP-00672-21</t>
  </si>
  <si>
    <t>BS-PSG 143030460 - Cross-connect APR2021</t>
  </si>
  <si>
    <t>MP-AP-00668-21</t>
  </si>
  <si>
    <t>SoA.19405775.PLDT.Metro-E PSG-CEB.APR2021</t>
  </si>
  <si>
    <t>MP-AP-00670-21</t>
  </si>
  <si>
    <t>SoA.19408215.PLDT.PSG iGate.APR2021</t>
  </si>
  <si>
    <t>MP-AP-00669-21</t>
  </si>
  <si>
    <t>SoA.19404874.PLDT.MGO iGate.APR2021</t>
  </si>
  <si>
    <t>MP-AP-00673-21</t>
  </si>
  <si>
    <t>BS-CEB 145001270 - Cebu DR Coloc APR2021</t>
  </si>
  <si>
    <t>MP-AP-00671-21</t>
  </si>
  <si>
    <t>BS-PSG 143030459 - Pasig Coloc APR2021</t>
  </si>
  <si>
    <t>MP-AP-00755-21</t>
  </si>
  <si>
    <t>MAY2021 DMS and O365 services</t>
  </si>
  <si>
    <t>MP-AP-00789-21</t>
  </si>
  <si>
    <t>INV.143032444.ePLDT.Pasig Cross Connect to Cebu MAY2021</t>
  </si>
  <si>
    <t>MP-AP-00792-21</t>
  </si>
  <si>
    <t>SoA.119819192 - Metro-E PSG-CBU</t>
  </si>
  <si>
    <t>MP-AP-00791-21</t>
  </si>
  <si>
    <t>SoA.119820212 - PSG iGate</t>
  </si>
  <si>
    <t>MP-AP-00793-21</t>
  </si>
  <si>
    <t>SoA.119818243 - MGO iGate</t>
  </si>
  <si>
    <t>MP-AP-00790-21</t>
  </si>
  <si>
    <t>INV.145001367.ePLDT.Cebu Coloc MAY2021.pdf</t>
  </si>
  <si>
    <t>MP-AP-00788-21</t>
  </si>
  <si>
    <t>INV.143032443.ePLDT.Pasig Coloc and Managed Services MAY2021</t>
  </si>
  <si>
    <t>MP-AP-00929-21</t>
  </si>
  <si>
    <t>O365 and DMS Services JUN2021</t>
  </si>
  <si>
    <t>MP-AP-00933-21</t>
  </si>
  <si>
    <t>VERTIV (PHILIPPINES), INC.</t>
  </si>
  <si>
    <t>Q1 2021 UPS maintenance</t>
  </si>
  <si>
    <t>MP-AP-00968-21</t>
  </si>
  <si>
    <t>RAMCO SYSTEM INC.</t>
  </si>
  <si>
    <t>AMC for the period of June 1 2021 to May 31, 2022</t>
  </si>
  <si>
    <t>MP-AP-00978-21</t>
  </si>
  <si>
    <t>BS-PSG 143035082   3,500.00 - Cross Connect Pasig</t>
  </si>
  <si>
    <t>MP-AP-00979-21</t>
  </si>
  <si>
    <t>BS-CEB 145001463  77,300.05 - Coloc Cebu</t>
  </si>
  <si>
    <t>MP-AP-00977-21</t>
  </si>
  <si>
    <t>BS-PSG 143035686 285,152.00 - Coloc Pasig</t>
  </si>
  <si>
    <t>Licenses for:</t>
  </si>
  <si>
    <t>SAP</t>
  </si>
  <si>
    <t>Anaplan</t>
  </si>
  <si>
    <t>Implementation Costs for:</t>
  </si>
  <si>
    <t>SAP S4 and Group Reporting</t>
  </si>
  <si>
    <t xml:space="preserve">   610016  Other services</t>
  </si>
  <si>
    <t>Business Systems (SAP, DMS, Email, Internet connection)</t>
  </si>
  <si>
    <t>Single Sign-On</t>
  </si>
  <si>
    <t>Internet Bandwidth Connection</t>
  </si>
  <si>
    <t>SAP Collocation &amp; Server Hosting</t>
  </si>
  <si>
    <t>IT Initiative (Tape Backup, UPS, Repairs &amp; Maintenance)</t>
  </si>
  <si>
    <t>Symantec Backup and Monitoring</t>
  </si>
  <si>
    <t>DMS</t>
  </si>
  <si>
    <t>Other Managed Service</t>
  </si>
  <si>
    <t>SAP BPC Support and Software Licenses</t>
  </si>
  <si>
    <t>SAP FICO Support and Software Licenses</t>
  </si>
  <si>
    <t>Lane Tape Storage/Retrieval</t>
  </si>
  <si>
    <t>Subscription/Renewal</t>
  </si>
  <si>
    <t>UPS Preventive Maintenance</t>
  </si>
  <si>
    <t xml:space="preserve">   655044  Meetings</t>
  </si>
  <si>
    <t>Other Recurring Expenses</t>
  </si>
  <si>
    <t xml:space="preserve">   640025  Books/phamplets</t>
  </si>
  <si>
    <t xml:space="preserve">   655042  Representation expense</t>
  </si>
  <si>
    <t xml:space="preserve">   601230  Food &amp; lodging</t>
  </si>
  <si>
    <t xml:space="preserve">   625000  Fare-local travel</t>
  </si>
  <si>
    <t xml:space="preserve">   625001  Fare-foreign travel</t>
  </si>
  <si>
    <t xml:space="preserve">   655048  Other travel related expense</t>
  </si>
  <si>
    <t xml:space="preserve">   611031  Postage/Delivery</t>
  </si>
  <si>
    <t xml:space="preserve">   640020  Office supplies</t>
  </si>
  <si>
    <t xml:space="preserve">   610010  R&amp;M - Others</t>
  </si>
  <si>
    <t>Seminar/training - Specific</t>
  </si>
  <si>
    <t xml:space="preserve">   601240  Training and Seminars</t>
  </si>
  <si>
    <t>Training/Seminar</t>
  </si>
  <si>
    <t>*Actualized for January to June 30, 2014. Kindly just fill-in July 2014 onwards.</t>
  </si>
  <si>
    <t>LE</t>
  </si>
  <si>
    <t>2021 Monthly</t>
  </si>
  <si>
    <t>2022 Monthly</t>
  </si>
  <si>
    <t>Projected Expenses</t>
  </si>
  <si>
    <t>Realized Forex Gain</t>
  </si>
  <si>
    <t>Unrealized Forex Gain</t>
  </si>
  <si>
    <t>Management Fee Income</t>
  </si>
  <si>
    <t>Dividend Income - Associate</t>
  </si>
  <si>
    <t>Dividend Income - Subsidiary</t>
  </si>
  <si>
    <t>Interest Income - Banks</t>
  </si>
  <si>
    <t>Interest Income - Placements</t>
  </si>
  <si>
    <t>Interest Income - Accretion</t>
  </si>
  <si>
    <t>Other Income</t>
  </si>
  <si>
    <t>Rental Income</t>
  </si>
  <si>
    <t>Reversal of accrual</t>
  </si>
  <si>
    <t>Gain on asset disposal</t>
  </si>
  <si>
    <t>Gain on asset revaluation</t>
  </si>
  <si>
    <t>Gain on sale of Investment</t>
  </si>
  <si>
    <t>Basic Salaries</t>
  </si>
  <si>
    <t>Overtime</t>
  </si>
  <si>
    <t>Bonuses - Guaranteed</t>
  </si>
  <si>
    <t>Bonuses - Performance Based</t>
  </si>
  <si>
    <t>Employee allowance</t>
  </si>
  <si>
    <t>Group Life Insurance</t>
  </si>
  <si>
    <t>Hospital Insurance</t>
  </si>
  <si>
    <t>Laundry/Uniform</t>
  </si>
  <si>
    <t>Rice Subsidy</t>
  </si>
  <si>
    <t>Retirement expense</t>
  </si>
  <si>
    <t>Long term incentive</t>
  </si>
  <si>
    <t>Education Benefits</t>
  </si>
  <si>
    <t>Medical Reimbursements</t>
  </si>
  <si>
    <t>Employee Leaves</t>
  </si>
  <si>
    <t>Directors fees</t>
  </si>
  <si>
    <t>Compensation Contribution</t>
  </si>
  <si>
    <t>Employee Benefits</t>
  </si>
  <si>
    <t>Meals &amp; Transpo</t>
  </si>
  <si>
    <t>Membership fees</t>
  </si>
  <si>
    <t>SSS Contribution</t>
  </si>
  <si>
    <t>Philhealth</t>
  </si>
  <si>
    <t>PagIbig Contribution</t>
  </si>
  <si>
    <t>Sports/recreation</t>
  </si>
  <si>
    <t>Fringe Benefit tax</t>
  </si>
  <si>
    <t>Hopsital Insurance - Medicine</t>
  </si>
  <si>
    <t>Internet allowance</t>
  </si>
  <si>
    <t>Fringe Benefit Tax - Share Grant</t>
  </si>
  <si>
    <t>Employee benefits - Housing Allowance</t>
  </si>
  <si>
    <t>ESOP expense</t>
  </si>
  <si>
    <t>Share Grant expense</t>
  </si>
  <si>
    <t>Depn - Leasehold Improvements</t>
  </si>
  <si>
    <t>Depn - Office Equipment</t>
  </si>
  <si>
    <t>Depn - Furniture and Fixtures</t>
  </si>
  <si>
    <t>Depn - Vehicles</t>
  </si>
  <si>
    <t>Depn - Computer</t>
  </si>
  <si>
    <t>Amortization - Software</t>
  </si>
  <si>
    <t>Amortization - Rights of Use</t>
  </si>
  <si>
    <t>Rental - Building</t>
  </si>
  <si>
    <t>Rental - Others</t>
  </si>
  <si>
    <t>Association dues</t>
  </si>
  <si>
    <t>Electricity &amp; Aircon</t>
  </si>
  <si>
    <t>Water expense</t>
  </si>
  <si>
    <t>Cleaning &amp; Housekeep</t>
  </si>
  <si>
    <t>Security services</t>
  </si>
  <si>
    <t>Messegerial expense</t>
  </si>
  <si>
    <t>Audit Fees</t>
  </si>
  <si>
    <t>Legal Fees</t>
  </si>
  <si>
    <t>Non Audit Fees</t>
  </si>
  <si>
    <t>Professional Fees</t>
  </si>
  <si>
    <t>Prof. Fees - Financial Advisory</t>
  </si>
  <si>
    <t>Prof. Fees - Financial Due Diligence</t>
  </si>
  <si>
    <t>Prof. Fees - Technical Advisory</t>
  </si>
  <si>
    <t>Prof. Fees - Accounting Services</t>
  </si>
  <si>
    <t>Prof. Fees - Tax Services</t>
  </si>
  <si>
    <t>Prof. Fees - Sustainability Report</t>
  </si>
  <si>
    <t>Prof. Fees - Market Research</t>
  </si>
  <si>
    <t>Prof. Fees - Internal Audit</t>
  </si>
  <si>
    <t>Prof. Fees - Others</t>
  </si>
  <si>
    <t>Internet and Data</t>
  </si>
  <si>
    <t>Maintenance Agreements</t>
  </si>
  <si>
    <t>Colocation and mngt</t>
  </si>
  <si>
    <t>Hospital insurance - Med services</t>
  </si>
  <si>
    <t>Out of pocket expenses (DO NOT USE)</t>
  </si>
  <si>
    <t>PR and Communication</t>
  </si>
  <si>
    <t>Consultancy services</t>
  </si>
  <si>
    <t>Consultancy - Individual Consultants</t>
  </si>
  <si>
    <t>OPEs - Individual Consultants</t>
  </si>
  <si>
    <t>OPEs- Financial Advisory</t>
  </si>
  <si>
    <t>OPEs- Financial Due Diligence</t>
  </si>
  <si>
    <t>OPEs- Technical Advisory</t>
  </si>
  <si>
    <t>OPEs- Accounting Services</t>
  </si>
  <si>
    <t>OPEs- Tax Services</t>
  </si>
  <si>
    <t>OPEs- Sustainability Report</t>
  </si>
  <si>
    <t>OPEs- Market Research</t>
  </si>
  <si>
    <t>OPEs- Internal Audit</t>
  </si>
  <si>
    <t>OPEs - Legal</t>
  </si>
  <si>
    <t>OPEs - External Audit</t>
  </si>
  <si>
    <t>OPEs - Others</t>
  </si>
  <si>
    <t>Photocopy/reproduction</t>
  </si>
  <si>
    <t>Recruitment Services</t>
  </si>
  <si>
    <t>Annual listing fee</t>
  </si>
  <si>
    <t>Commitment fees</t>
  </si>
  <si>
    <t>Facility Agent Fees</t>
  </si>
  <si>
    <t>Monitoring and rating refresh</t>
  </si>
  <si>
    <t>Escrow fees</t>
  </si>
  <si>
    <t>Programming services</t>
  </si>
  <si>
    <t>Playing rights</t>
  </si>
  <si>
    <t>Airline agency fees</t>
  </si>
  <si>
    <t>Payroll services</t>
  </si>
  <si>
    <t>Stock transfer fees</t>
  </si>
  <si>
    <t>Corp Com - Advertising and Promotion</t>
  </si>
  <si>
    <t>PR - Sponsorship-Others</t>
  </si>
  <si>
    <t>PR - Corporate Gifts</t>
  </si>
  <si>
    <t>PR - Media Events</t>
  </si>
  <si>
    <t>PR - Media Gifts</t>
  </si>
  <si>
    <t>PR - Sponsorships-Committed</t>
  </si>
  <si>
    <t>PR - Others</t>
  </si>
  <si>
    <t>Corp Comm - BOD Activities</t>
  </si>
  <si>
    <t>Corp Comm - Agency Services</t>
  </si>
  <si>
    <t>Corp Comm - Events</t>
  </si>
  <si>
    <t>Corp Comm - Others</t>
  </si>
  <si>
    <t>PRCSR - Mano Amiga</t>
  </si>
  <si>
    <t>PRCSR - Shore It Up</t>
  </si>
  <si>
    <t>PRCSR - Others</t>
  </si>
  <si>
    <t>R&amp;M - Vehicles</t>
  </si>
  <si>
    <t>Taxes and licenses</t>
  </si>
  <si>
    <t>Insurance - PLI</t>
  </si>
  <si>
    <t>Insurance - vehicle</t>
  </si>
  <si>
    <t>Insurance - Properties</t>
  </si>
  <si>
    <t>Insurance - others</t>
  </si>
  <si>
    <t>Gas &amp; Oil</t>
  </si>
  <si>
    <t>Other vehicle</t>
  </si>
  <si>
    <t>Donations-Committed</t>
  </si>
  <si>
    <t>Donations-Others</t>
  </si>
  <si>
    <t>Contributions-Committed</t>
  </si>
  <si>
    <t>Contributions-Others</t>
  </si>
  <si>
    <t>Realized Forex Loss</t>
  </si>
  <si>
    <t>Unrealized Forex Loss</t>
  </si>
  <si>
    <t>Registration expense</t>
  </si>
  <si>
    <t>Bank charges</t>
  </si>
  <si>
    <t>Commission expense</t>
  </si>
  <si>
    <t>Other Dues</t>
  </si>
  <si>
    <t>Party/Gifts</t>
  </si>
  <si>
    <t>Other expense</t>
  </si>
  <si>
    <t>Penalties</t>
  </si>
  <si>
    <t>Staff House</t>
  </si>
  <si>
    <t>Corporate Initiative</t>
  </si>
  <si>
    <t>Doubtful account expense</t>
  </si>
  <si>
    <t>Rounding off difference</t>
  </si>
  <si>
    <t>Government relations</t>
  </si>
  <si>
    <t>Other expense (Non Deductible)</t>
  </si>
  <si>
    <t>Input Tax (Non Deductible)</t>
  </si>
  <si>
    <t>Loss on asset disposal</t>
  </si>
  <si>
    <t>Loss on asset scrapping</t>
  </si>
  <si>
    <t>Impairment Expense</t>
  </si>
  <si>
    <t>Provision for non-recoverability</t>
  </si>
  <si>
    <t>Investment Write-off</t>
  </si>
  <si>
    <t>Interest expense on LTD</t>
  </si>
  <si>
    <t>Amortization expense (DIC)</t>
  </si>
  <si>
    <t>Interest Accretion - Financial Liab</t>
  </si>
  <si>
    <t>Interest Accretion - Lease Liabilities</t>
  </si>
  <si>
    <t>Final tax</t>
  </si>
  <si>
    <t>Current Income Tax</t>
  </si>
  <si>
    <t>Deferred Income Tax</t>
  </si>
  <si>
    <t>IMS Rounding Off Difference</t>
  </si>
  <si>
    <t>Total Expenses</t>
  </si>
  <si>
    <t>Recapture</t>
  </si>
  <si>
    <t>Total Headoffice Expenses</t>
  </si>
  <si>
    <t>Net Interest Expenses</t>
  </si>
  <si>
    <t>Checking</t>
  </si>
  <si>
    <t>Capital Expenditure</t>
  </si>
  <si>
    <t xml:space="preserve">Leased Security appliance and management services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</si>
</sst>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  <numFmt numFmtId="166" formatCode="[$-409]d\-mmm;@"/>
    <numFmt numFmtId="167" formatCode="[$-409]mmm\-yy;@"/>
    <numFmt numFmtId="168" formatCode="_(* #,##0.0000_);_(* \(#,##0.0000\);_(* &quot;-&quot;??_);_(@_)"/>
    <numFmt numFmtId="169" formatCode="mm&quot;/&quot;dd&quot;/&quot;yyyy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CC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Franklin Gothic Book"/>
      <family val="2"/>
    </font>
    <font>
      <b/>
      <sz val="14"/>
      <color theme="1"/>
      <name val="Franklin Gothic Book"/>
      <family val="2"/>
    </font>
    <font>
      <b/>
      <sz val="14"/>
      <color rgb="FF0000CC"/>
      <name val="Franklin Gothic Book"/>
      <family val="2"/>
    </font>
    <font>
      <b/>
      <sz val="11"/>
      <color rgb="FF0000CC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color rgb="FF0000CC"/>
      <name val="Franklin Gothic Book"/>
      <family val="2"/>
    </font>
    <font>
      <b/>
      <sz val="10"/>
      <name val="Franklin Gothic Book"/>
      <family val="2"/>
    </font>
    <font>
      <sz val="11"/>
      <name val="Franklin Gothic Book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b/>
      <sz val="10"/>
      <color theme="1"/>
      <name val="Franklin Gothic Book"/>
      <family val="2"/>
    </font>
    <font>
      <sz val="10"/>
      <color theme="6" tint="0.59999389629810485"/>
      <name val="Franklin Gothic Book"/>
      <family val="2"/>
    </font>
    <font>
      <b/>
      <sz val="10"/>
      <color theme="0"/>
      <name val="Franklin Gothic Book"/>
      <family val="2"/>
    </font>
    <font>
      <b/>
      <sz val="11"/>
      <name val="Franklin Gothic Book"/>
      <family val="2"/>
    </font>
    <font>
      <i/>
      <sz val="10"/>
      <name val="Franklin Gothic Book"/>
      <family val="2"/>
    </font>
    <font>
      <b/>
      <i/>
      <sz val="10"/>
      <color rgb="FF0000CC"/>
      <name val="Franklin Gothic Book"/>
      <family val="2"/>
    </font>
    <font>
      <i/>
      <sz val="11"/>
      <name val="Franklin Gothic Book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166" fontId="0" fillId="0" borderId="0"/>
    <xf numFmtId="43" fontId="1" fillId="0" borderId="0" applyFont="0" applyFill="0" applyBorder="0" applyAlignment="0" applyProtection="0"/>
    <xf numFmtId="166" fontId="7" fillId="0" borderId="0"/>
    <xf numFmtId="9" fontId="1" fillId="0" borderId="0" applyFont="0" applyFill="0" applyBorder="0" applyAlignment="0" applyProtection="0"/>
    <xf numFmtId="0" fontId="30" fillId="0" borderId="0"/>
    <xf numFmtId="0" fontId="1" fillId="0" borderId="0"/>
    <xf numFmtId="0" fontId="7" fillId="0" borderId="0"/>
  </cellStyleXfs>
  <cellXfs count="164">
    <xf numFmtId="166" fontId="0" fillId="0" borderId="0" xfId="0"/>
    <xf numFmtId="166" fontId="2" fillId="2" borderId="0" xfId="0" applyFont="1" applyFill="1"/>
    <xf numFmtId="166" fontId="3" fillId="2" borderId="0" xfId="0" applyFont="1" applyFill="1"/>
    <xf numFmtId="166" fontId="3" fillId="0" borderId="0" xfId="0" applyFont="1"/>
    <xf numFmtId="166" fontId="5" fillId="0" borderId="0" xfId="0" applyFont="1"/>
    <xf numFmtId="166" fontId="5" fillId="2" borderId="0" xfId="0" applyFont="1" applyFill="1" applyAlignment="1">
      <alignment horizontal="center"/>
    </xf>
    <xf numFmtId="166" fontId="5" fillId="0" borderId="0" xfId="0" applyFont="1" applyAlignment="1">
      <alignment horizontal="center"/>
    </xf>
    <xf numFmtId="166" fontId="5" fillId="2" borderId="0" xfId="0" applyFont="1" applyFill="1"/>
    <xf numFmtId="166" fontId="2" fillId="0" borderId="0" xfId="0" applyFont="1"/>
    <xf numFmtId="164" fontId="3" fillId="0" borderId="0" xfId="1" applyNumberFormat="1" applyFont="1" applyFill="1"/>
    <xf numFmtId="166" fontId="2" fillId="0" borderId="4" xfId="0" applyFont="1" applyBorder="1"/>
    <xf numFmtId="164" fontId="3" fillId="0" borderId="4" xfId="1" applyNumberFormat="1" applyFont="1" applyFill="1" applyBorder="1"/>
    <xf numFmtId="164" fontId="3" fillId="2" borderId="0" xfId="1" applyNumberFormat="1" applyFont="1" applyFill="1"/>
    <xf numFmtId="165" fontId="3" fillId="0" borderId="0" xfId="1" applyNumberFormat="1" applyFont="1" applyFill="1"/>
    <xf numFmtId="166" fontId="5" fillId="0" borderId="4" xfId="0" applyFont="1" applyBorder="1"/>
    <xf numFmtId="166" fontId="8" fillId="0" borderId="0" xfId="0" applyFont="1"/>
    <xf numFmtId="166" fontId="2" fillId="4" borderId="0" xfId="0" applyFont="1" applyFill="1"/>
    <xf numFmtId="166" fontId="9" fillId="2" borderId="4" xfId="0" applyFont="1" applyFill="1" applyBorder="1"/>
    <xf numFmtId="164" fontId="9" fillId="0" borderId="4" xfId="1" applyNumberFormat="1" applyFont="1" applyFill="1" applyBorder="1"/>
    <xf numFmtId="166" fontId="9" fillId="0" borderId="0" xfId="0" applyFont="1"/>
    <xf numFmtId="166" fontId="4" fillId="5" borderId="0" xfId="0" applyFont="1" applyFill="1"/>
    <xf numFmtId="166" fontId="2" fillId="5" borderId="0" xfId="0" applyFont="1" applyFill="1"/>
    <xf numFmtId="166" fontId="5" fillId="4" borderId="0" xfId="0" applyFont="1" applyFill="1"/>
    <xf numFmtId="166" fontId="2" fillId="0" borderId="0" xfId="0" applyFont="1" applyAlignment="1">
      <alignment horizontal="left"/>
    </xf>
    <xf numFmtId="166" fontId="5" fillId="5" borderId="0" xfId="0" applyFont="1" applyFill="1"/>
    <xf numFmtId="166" fontId="9" fillId="2" borderId="0" xfId="0" applyFont="1" applyFill="1"/>
    <xf numFmtId="164" fontId="9" fillId="0" borderId="0" xfId="1" applyNumberFormat="1" applyFont="1" applyFill="1" applyBorder="1"/>
    <xf numFmtId="9" fontId="9" fillId="0" borderId="4" xfId="3" applyFont="1" applyFill="1" applyBorder="1"/>
    <xf numFmtId="166" fontId="6" fillId="3" borderId="2" xfId="0" applyFont="1" applyFill="1" applyBorder="1" applyAlignment="1">
      <alignment horizontal="center"/>
    </xf>
    <xf numFmtId="164" fontId="3" fillId="6" borderId="0" xfId="1" applyNumberFormat="1" applyFont="1" applyFill="1" applyProtection="1">
      <protection locked="0"/>
    </xf>
    <xf numFmtId="164" fontId="9" fillId="7" borderId="0" xfId="1" applyNumberFormat="1" applyFont="1" applyFill="1"/>
    <xf numFmtId="164" fontId="9" fillId="7" borderId="0" xfId="1" applyNumberFormat="1" applyFont="1" applyFill="1" applyBorder="1"/>
    <xf numFmtId="164" fontId="9" fillId="5" borderId="0" xfId="1" applyNumberFormat="1" applyFont="1" applyFill="1"/>
    <xf numFmtId="164" fontId="9" fillId="5" borderId="0" xfId="1" applyNumberFormat="1" applyFont="1" applyFill="1" applyBorder="1"/>
    <xf numFmtId="166" fontId="5" fillId="7" borderId="0" xfId="0" applyFont="1" applyFill="1"/>
    <xf numFmtId="164" fontId="3" fillId="0" borderId="0" xfId="1" applyNumberFormat="1" applyFont="1" applyFill="1" applyProtection="1"/>
    <xf numFmtId="0" fontId="6" fillId="3" borderId="1" xfId="0" applyNumberFormat="1" applyFont="1" applyFill="1" applyBorder="1" applyAlignment="1">
      <alignment horizontal="center"/>
    </xf>
    <xf numFmtId="166" fontId="6" fillId="0" borderId="2" xfId="0" applyFont="1" applyBorder="1" applyAlignment="1">
      <alignment horizontal="center"/>
    </xf>
    <xf numFmtId="164" fontId="3" fillId="0" borderId="0" xfId="1" applyNumberFormat="1" applyFont="1" applyFill="1" applyProtection="1">
      <protection locked="0"/>
    </xf>
    <xf numFmtId="14" fontId="2" fillId="4" borderId="0" xfId="0" applyNumberFormat="1" applyFont="1" applyFill="1"/>
    <xf numFmtId="9" fontId="9" fillId="0" borderId="0" xfId="3" applyFont="1" applyFill="1" applyBorder="1"/>
    <xf numFmtId="9" fontId="9" fillId="7" borderId="0" xfId="3" applyFont="1" applyFill="1" applyBorder="1"/>
    <xf numFmtId="9" fontId="9" fillId="5" borderId="0" xfId="3" applyFont="1" applyFill="1" applyBorder="1"/>
    <xf numFmtId="166" fontId="5" fillId="5" borderId="2" xfId="0" applyFont="1" applyFill="1" applyBorder="1" applyAlignment="1" applyProtection="1">
      <alignment horizontal="left"/>
      <protection locked="0"/>
    </xf>
    <xf numFmtId="9" fontId="3" fillId="0" borderId="0" xfId="3" applyFont="1" applyFill="1" applyProtection="1"/>
    <xf numFmtId="166" fontId="12" fillId="2" borderId="0" xfId="0" applyFont="1" applyFill="1"/>
    <xf numFmtId="166" fontId="12" fillId="0" borderId="0" xfId="0" applyFont="1"/>
    <xf numFmtId="166" fontId="15" fillId="0" borderId="0" xfId="0" applyFont="1"/>
    <xf numFmtId="166" fontId="17" fillId="0" borderId="0" xfId="0" applyFont="1"/>
    <xf numFmtId="166" fontId="18" fillId="5" borderId="0" xfId="0" applyFont="1" applyFill="1"/>
    <xf numFmtId="166" fontId="19" fillId="5" borderId="0" xfId="0" applyFont="1" applyFill="1"/>
    <xf numFmtId="166" fontId="17" fillId="5" borderId="0" xfId="0" applyFont="1" applyFill="1"/>
    <xf numFmtId="166" fontId="20" fillId="2" borderId="0" xfId="0" applyFont="1" applyFill="1"/>
    <xf numFmtId="166" fontId="20" fillId="0" borderId="0" xfId="0" applyFont="1"/>
    <xf numFmtId="166" fontId="19" fillId="4" borderId="0" xfId="0" applyFont="1" applyFill="1"/>
    <xf numFmtId="166" fontId="17" fillId="4" borderId="0" xfId="0" applyFont="1" applyFill="1"/>
    <xf numFmtId="166" fontId="21" fillId="0" borderId="0" xfId="0" applyFont="1"/>
    <xf numFmtId="0" fontId="22" fillId="3" borderId="1" xfId="0" applyNumberFormat="1" applyFont="1" applyFill="1" applyBorder="1" applyAlignment="1">
      <alignment horizontal="center"/>
    </xf>
    <xf numFmtId="166" fontId="22" fillId="3" borderId="3" xfId="0" applyFont="1" applyFill="1" applyBorder="1" applyAlignment="1">
      <alignment horizontal="center"/>
    </xf>
    <xf numFmtId="166" fontId="23" fillId="0" borderId="0" xfId="0" applyFont="1"/>
    <xf numFmtId="166" fontId="16" fillId="0" borderId="0" xfId="0" applyFont="1"/>
    <xf numFmtId="2" fontId="16" fillId="0" borderId="7" xfId="0" applyNumberFormat="1" applyFont="1" applyBorder="1" applyAlignment="1">
      <alignment horizontal="center"/>
    </xf>
    <xf numFmtId="166" fontId="24" fillId="4" borderId="0" xfId="0" applyFont="1" applyFill="1"/>
    <xf numFmtId="14" fontId="24" fillId="4" borderId="0" xfId="0" applyNumberFormat="1" applyFont="1" applyFill="1"/>
    <xf numFmtId="166" fontId="19" fillId="0" borderId="0" xfId="0" applyFont="1" applyAlignment="1">
      <alignment horizontal="center"/>
    </xf>
    <xf numFmtId="166" fontId="25" fillId="0" borderId="0" xfId="0" applyFont="1" applyAlignment="1">
      <alignment horizontal="left"/>
    </xf>
    <xf numFmtId="166" fontId="19" fillId="0" borderId="0" xfId="0" applyFont="1"/>
    <xf numFmtId="0" fontId="25" fillId="3" borderId="1" xfId="0" applyNumberFormat="1" applyFont="1" applyFill="1" applyBorder="1" applyAlignment="1">
      <alignment horizontal="center"/>
    </xf>
    <xf numFmtId="0" fontId="25" fillId="3" borderId="10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66" fontId="17" fillId="0" borderId="0" xfId="0" applyFont="1" applyAlignment="1">
      <alignment horizontal="left"/>
    </xf>
    <xf numFmtId="164" fontId="20" fillId="0" borderId="0" xfId="1" applyNumberFormat="1" applyFont="1" applyFill="1"/>
    <xf numFmtId="164" fontId="20" fillId="6" borderId="0" xfId="1" applyNumberFormat="1" applyFont="1" applyFill="1" applyProtection="1">
      <protection locked="0"/>
    </xf>
    <xf numFmtId="164" fontId="20" fillId="0" borderId="0" xfId="1" applyNumberFormat="1" applyFont="1" applyFill="1" applyBorder="1" applyProtection="1">
      <protection locked="0"/>
    </xf>
    <xf numFmtId="164" fontId="20" fillId="0" borderId="0" xfId="1" applyNumberFormat="1" applyFont="1" applyFill="1" applyProtection="1"/>
    <xf numFmtId="164" fontId="20" fillId="0" borderId="0" xfId="1" applyNumberFormat="1" applyFont="1" applyFill="1" applyBorder="1"/>
    <xf numFmtId="166" fontId="26" fillId="0" borderId="4" xfId="0" applyFont="1" applyBorder="1"/>
    <xf numFmtId="166" fontId="19" fillId="0" borderId="4" xfId="0" applyFont="1" applyBorder="1"/>
    <xf numFmtId="164" fontId="26" fillId="0" borderId="4" xfId="1" applyNumberFormat="1" applyFont="1" applyFill="1" applyBorder="1"/>
    <xf numFmtId="164" fontId="26" fillId="0" borderId="0" xfId="1" applyNumberFormat="1" applyFont="1" applyFill="1" applyBorder="1"/>
    <xf numFmtId="166" fontId="26" fillId="0" borderId="0" xfId="0" applyFont="1"/>
    <xf numFmtId="166" fontId="19" fillId="7" borderId="0" xfId="0" applyFont="1" applyFill="1"/>
    <xf numFmtId="164" fontId="26" fillId="7" borderId="0" xfId="1" applyNumberFormat="1" applyFont="1" applyFill="1" applyBorder="1" applyProtection="1"/>
    <xf numFmtId="164" fontId="26" fillId="7" borderId="0" xfId="1" applyNumberFormat="1" applyFont="1" applyFill="1" applyBorder="1"/>
    <xf numFmtId="164" fontId="26" fillId="5" borderId="0" xfId="1" applyNumberFormat="1" applyFont="1" applyFill="1" applyBorder="1" applyProtection="1"/>
    <xf numFmtId="164" fontId="26" fillId="5" borderId="0" xfId="1" applyNumberFormat="1" applyFont="1" applyFill="1" applyBorder="1"/>
    <xf numFmtId="164" fontId="26" fillId="5" borderId="0" xfId="1" applyNumberFormat="1" applyFont="1" applyFill="1"/>
    <xf numFmtId="166" fontId="27" fillId="0" borderId="0" xfId="0" applyFont="1"/>
    <xf numFmtId="166" fontId="18" fillId="0" borderId="0" xfId="0" applyFont="1"/>
    <xf numFmtId="164" fontId="29" fillId="6" borderId="0" xfId="1" applyNumberFormat="1" applyFont="1" applyFill="1" applyAlignment="1" applyProtection="1">
      <alignment horizontal="left"/>
      <protection locked="0"/>
    </xf>
    <xf numFmtId="166" fontId="20" fillId="0" borderId="4" xfId="0" applyFont="1" applyBorder="1"/>
    <xf numFmtId="164" fontId="20" fillId="0" borderId="4" xfId="1" applyNumberFormat="1" applyFont="1" applyFill="1" applyBorder="1"/>
    <xf numFmtId="164" fontId="20" fillId="0" borderId="0" xfId="1" applyNumberFormat="1" applyFont="1" applyFill="1" applyAlignment="1" applyProtection="1">
      <alignment horizontal="left"/>
      <protection locked="0"/>
    </xf>
    <xf numFmtId="164" fontId="20" fillId="0" borderId="0" xfId="1" applyNumberFormat="1" applyFont="1" applyFill="1" applyProtection="1">
      <protection locked="0"/>
    </xf>
    <xf numFmtId="167" fontId="25" fillId="3" borderId="9" xfId="0" applyNumberFormat="1" applyFont="1" applyFill="1" applyBorder="1" applyAlignment="1">
      <alignment horizontal="center"/>
    </xf>
    <xf numFmtId="167" fontId="25" fillId="3" borderId="2" xfId="0" applyNumberFormat="1" applyFont="1" applyFill="1" applyBorder="1" applyAlignment="1">
      <alignment horizontal="center"/>
    </xf>
    <xf numFmtId="166" fontId="16" fillId="0" borderId="0" xfId="0" applyFont="1" applyAlignment="1">
      <alignment horizontal="left" indent="1"/>
    </xf>
    <xf numFmtId="166" fontId="23" fillId="0" borderId="0" xfId="0" applyFont="1" applyAlignment="1">
      <alignment horizontal="left"/>
    </xf>
    <xf numFmtId="166" fontId="17" fillId="0" borderId="0" xfId="0" applyFont="1" applyAlignment="1">
      <alignment horizontal="left" indent="2"/>
    </xf>
    <xf numFmtId="43" fontId="16" fillId="0" borderId="7" xfId="1" applyFont="1" applyBorder="1" applyAlignment="1"/>
    <xf numFmtId="43" fontId="16" fillId="0" borderId="7" xfId="1" applyFont="1" applyBorder="1" applyAlignment="1">
      <alignment horizontal="center"/>
    </xf>
    <xf numFmtId="168" fontId="16" fillId="0" borderId="7" xfId="1" applyNumberFormat="1" applyFont="1" applyBorder="1" applyAlignment="1"/>
    <xf numFmtId="166" fontId="14" fillId="0" borderId="0" xfId="0" applyFont="1"/>
    <xf numFmtId="49" fontId="32" fillId="8" borderId="0" xfId="4" applyNumberFormat="1" applyFont="1" applyFill="1" applyAlignment="1">
      <alignment horizontal="center"/>
    </xf>
    <xf numFmtId="164" fontId="0" fillId="0" borderId="0" xfId="0" applyNumberFormat="1"/>
    <xf numFmtId="49" fontId="32" fillId="8" borderId="0" xfId="4" applyNumberFormat="1" applyFont="1" applyFill="1"/>
    <xf numFmtId="49" fontId="30" fillId="0" borderId="0" xfId="4" applyNumberFormat="1"/>
    <xf numFmtId="43" fontId="30" fillId="0" borderId="0" xfId="1" applyFont="1" applyFill="1"/>
    <xf numFmtId="14" fontId="30" fillId="0" borderId="0" xfId="4" applyNumberFormat="1"/>
    <xf numFmtId="169" fontId="30" fillId="0" borderId="0" xfId="4" applyNumberFormat="1"/>
    <xf numFmtId="14" fontId="0" fillId="0" borderId="0" xfId="0" applyNumberFormat="1"/>
    <xf numFmtId="43" fontId="0" fillId="0" borderId="0" xfId="1" applyFont="1" applyFill="1"/>
    <xf numFmtId="0" fontId="0" fillId="0" borderId="0" xfId="0" applyNumberFormat="1"/>
    <xf numFmtId="43" fontId="0" fillId="0" borderId="0" xfId="1" applyFont="1"/>
    <xf numFmtId="43" fontId="0" fillId="5" borderId="0" xfId="1" applyFont="1" applyFill="1"/>
    <xf numFmtId="43" fontId="32" fillId="8" borderId="0" xfId="1" applyFont="1" applyFill="1"/>
    <xf numFmtId="43" fontId="30" fillId="0" borderId="0" xfId="1" applyFont="1"/>
    <xf numFmtId="0" fontId="32" fillId="8" borderId="0" xfId="4" applyFont="1" applyFill="1"/>
    <xf numFmtId="0" fontId="30" fillId="0" borderId="0" xfId="4"/>
    <xf numFmtId="166" fontId="0" fillId="0" borderId="0" xfId="0" applyAlignment="1">
      <alignment horizontal="left"/>
    </xf>
    <xf numFmtId="49" fontId="32" fillId="8" borderId="0" xfId="4" applyNumberFormat="1" applyFont="1" applyFill="1" applyAlignment="1">
      <alignment horizontal="left"/>
    </xf>
    <xf numFmtId="0" fontId="31" fillId="0" borderId="0" xfId="0" applyNumberFormat="1" applyFont="1"/>
    <xf numFmtId="43" fontId="33" fillId="0" borderId="0" xfId="1" applyFont="1" applyFill="1"/>
    <xf numFmtId="14" fontId="31" fillId="0" borderId="0" xfId="0" applyNumberFormat="1" applyFont="1"/>
    <xf numFmtId="166" fontId="31" fillId="0" borderId="0" xfId="0" applyFont="1"/>
    <xf numFmtId="43" fontId="31" fillId="0" borderId="0" xfId="1" applyFont="1"/>
    <xf numFmtId="169" fontId="33" fillId="0" borderId="0" xfId="4" applyNumberFormat="1" applyFont="1"/>
    <xf numFmtId="166" fontId="31" fillId="0" borderId="0" xfId="0" applyFont="1" applyAlignment="1">
      <alignment horizontal="left"/>
    </xf>
    <xf numFmtId="49" fontId="33" fillId="0" borderId="0" xfId="4" applyNumberFormat="1" applyFont="1"/>
    <xf numFmtId="10" fontId="16" fillId="0" borderId="7" xfId="3" applyNumberFormat="1" applyFont="1" applyBorder="1" applyAlignment="1">
      <alignment horizontal="center"/>
    </xf>
    <xf numFmtId="166" fontId="20" fillId="5" borderId="0" xfId="0" applyFont="1" applyFill="1" applyAlignment="1">
      <alignment horizontal="left" indent="2"/>
    </xf>
    <xf numFmtId="166" fontId="17" fillId="5" borderId="0" xfId="0" applyFont="1" applyFill="1" applyAlignment="1">
      <alignment horizontal="left" indent="2"/>
    </xf>
    <xf numFmtId="0" fontId="17" fillId="5" borderId="0" xfId="5" applyFont="1" applyFill="1" applyAlignment="1">
      <alignment horizontal="left" indent="2"/>
    </xf>
    <xf numFmtId="164" fontId="20" fillId="5" borderId="0" xfId="1" applyNumberFormat="1" applyFont="1" applyFill="1" applyAlignment="1">
      <alignment horizontal="left" indent="2"/>
    </xf>
    <xf numFmtId="164" fontId="20" fillId="5" borderId="0" xfId="1" applyNumberFormat="1" applyFont="1" applyFill="1" applyAlignment="1" applyProtection="1">
      <alignment horizontal="left" indent="2"/>
      <protection locked="0"/>
    </xf>
    <xf numFmtId="9" fontId="35" fillId="5" borderId="0" xfId="3" applyFont="1" applyFill="1" applyBorder="1" applyAlignment="1" applyProtection="1">
      <alignment horizontal="left" indent="2"/>
      <protection locked="0"/>
    </xf>
    <xf numFmtId="164" fontId="20" fillId="5" borderId="0" xfId="1" applyNumberFormat="1" applyFont="1" applyFill="1" applyAlignment="1" applyProtection="1">
      <alignment horizontal="left" indent="2"/>
    </xf>
    <xf numFmtId="164" fontId="20" fillId="5" borderId="0" xfId="1" applyNumberFormat="1" applyFont="1" applyFill="1"/>
    <xf numFmtId="164" fontId="20" fillId="5" borderId="0" xfId="1" applyNumberFormat="1" applyFont="1" applyFill="1" applyProtection="1">
      <protection locked="0"/>
    </xf>
    <xf numFmtId="164" fontId="35" fillId="5" borderId="0" xfId="1" applyNumberFormat="1" applyFont="1" applyFill="1" applyBorder="1" applyProtection="1">
      <protection locked="0"/>
    </xf>
    <xf numFmtId="164" fontId="20" fillId="5" borderId="0" xfId="1" applyNumberFormat="1" applyFont="1" applyFill="1" applyBorder="1" applyProtection="1">
      <protection locked="0"/>
    </xf>
    <xf numFmtId="164" fontId="20" fillId="5" borderId="0" xfId="1" applyNumberFormat="1" applyFont="1" applyFill="1" applyProtection="1"/>
    <xf numFmtId="166" fontId="17" fillId="5" borderId="0" xfId="0" applyFont="1" applyFill="1" applyAlignment="1">
      <alignment horizontal="left"/>
    </xf>
    <xf numFmtId="9" fontId="20" fillId="5" borderId="0" xfId="3" applyFont="1" applyFill="1" applyBorder="1" applyProtection="1">
      <protection locked="0"/>
    </xf>
    <xf numFmtId="166" fontId="0" fillId="0" borderId="0" xfId="0" applyAlignment="1">
      <alignment horizontal="left" indent="1"/>
    </xf>
    <xf numFmtId="166" fontId="0" fillId="0" borderId="0" xfId="0" applyAlignment="1">
      <alignment horizontal="left" indent="2"/>
    </xf>
    <xf numFmtId="166" fontId="0" fillId="0" borderId="5" xfId="0" applyBorder="1"/>
    <xf numFmtId="166" fontId="0" fillId="0" borderId="5" xfId="0" applyBorder="1" applyAlignment="1">
      <alignment horizontal="left" indent="2"/>
    </xf>
    <xf numFmtId="164" fontId="0" fillId="0" borderId="0" xfId="1" applyNumberFormat="1" applyFont="1"/>
    <xf numFmtId="164" fontId="0" fillId="0" borderId="5" xfId="1" applyNumberFormat="1" applyFont="1" applyBorder="1"/>
    <xf numFmtId="166" fontId="34" fillId="5" borderId="0" xfId="0" applyFont="1" applyFill="1"/>
    <xf numFmtId="164" fontId="34" fillId="5" borderId="0" xfId="1" applyNumberFormat="1" applyFont="1" applyFill="1"/>
    <xf numFmtId="166" fontId="34" fillId="5" borderId="11" xfId="0" applyFont="1" applyFill="1" applyBorder="1" applyAlignment="1">
      <alignment horizontal="left"/>
    </xf>
    <xf numFmtId="164" fontId="34" fillId="5" borderId="11" xfId="1" applyNumberFormat="1" applyFont="1" applyFill="1" applyBorder="1"/>
    <xf numFmtId="166" fontId="0" fillId="0" borderId="5" xfId="0" applyBorder="1" applyAlignment="1">
      <alignment horizontal="left" indent="1"/>
    </xf>
    <xf numFmtId="166" fontId="13" fillId="0" borderId="0" xfId="0" applyFont="1" applyAlignment="1">
      <alignment horizontal="center"/>
    </xf>
    <xf numFmtId="166" fontId="14" fillId="0" borderId="0" xfId="0" applyFont="1" applyAlignment="1">
      <alignment horizontal="center"/>
    </xf>
    <xf numFmtId="14" fontId="15" fillId="0" borderId="5" xfId="0" applyNumberFormat="1" applyFont="1" applyBorder="1" applyAlignment="1" applyProtection="1">
      <alignment horizontal="center"/>
      <protection locked="0"/>
    </xf>
    <xf numFmtId="166" fontId="15" fillId="0" borderId="5" xfId="0" applyFont="1" applyBorder="1" applyAlignment="1" applyProtection="1">
      <alignment horizontal="center"/>
      <protection locked="0"/>
    </xf>
    <xf numFmtId="166" fontId="16" fillId="0" borderId="6" xfId="0" applyFont="1" applyBorder="1" applyAlignment="1">
      <alignment horizontal="center"/>
    </xf>
    <xf numFmtId="166" fontId="19" fillId="0" borderId="0" xfId="0" applyFont="1" applyAlignment="1">
      <alignment horizontal="center"/>
    </xf>
    <xf numFmtId="166" fontId="19" fillId="0" borderId="8" xfId="0" applyFont="1" applyBorder="1" applyAlignment="1">
      <alignment horizontal="center"/>
    </xf>
    <xf numFmtId="166" fontId="5" fillId="0" borderId="0" xfId="0" applyFont="1" applyAlignment="1">
      <alignment horizontal="center"/>
    </xf>
    <xf numFmtId="166" fontId="5" fillId="0" borderId="8" xfId="0" applyFont="1" applyBorder="1" applyAlignment="1">
      <alignment horizontal="center"/>
    </xf>
  </cellXfs>
  <cellStyles count="7">
    <cellStyle name="Comma" xfId="1" builtinId="3"/>
    <cellStyle name="Normal" xfId="0" builtinId="0"/>
    <cellStyle name="Normal 2" xfId="5" xr:uid="{3C78503E-E76B-440E-891C-523605B8BE5B}"/>
    <cellStyle name="Normal 3" xfId="4" xr:uid="{87CBBB0F-32C6-4AE7-B27D-CAE0431AB62B}"/>
    <cellStyle name="Normal 4 2" xfId="2" xr:uid="{00000000-0005-0000-0000-000002000000}"/>
    <cellStyle name="Normal 7" xfId="6" xr:uid="{8077367B-722E-4E0B-9F1E-C3EE9EB72AB2}"/>
    <cellStyle name="Percent" xfId="3" builtinId="5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597775</xdr:colOff>
      <xdr:row>2</xdr:row>
      <xdr:rowOff>19467</xdr:rowOff>
    </xdr:from>
    <xdr:to>
      <xdr:col>2</xdr:col>
      <xdr:colOff>597775</xdr:colOff>
      <xdr:row>5</xdr:row>
      <xdr:rowOff>35998</xdr:rowOff>
    </xdr:to>
    <xdr:pic>
      <xdr:nvPicPr>
        <xdr:cNvPr id="2" name="Picture 1" descr="MPIC_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625" y="229017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0</xdr:colOff>
      <xdr:row>5</xdr:row>
      <xdr:rowOff>16531</xdr:rowOff>
    </xdr:to>
    <xdr:pic>
      <xdr:nvPicPr>
        <xdr:cNvPr id="3" name="Picture 2" descr="MPIC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209550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0</xdr:colOff>
      <xdr:row>5</xdr:row>
      <xdr:rowOff>16531</xdr:rowOff>
    </xdr:to>
    <xdr:pic>
      <xdr:nvPicPr>
        <xdr:cNvPr id="4" name="Picture 3" descr="MPIC_Logo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209550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564931</xdr:colOff>
      <xdr:row>2</xdr:row>
      <xdr:rowOff>6569</xdr:rowOff>
    </xdr:from>
    <xdr:to>
      <xdr:col>2</xdr:col>
      <xdr:colOff>564931</xdr:colOff>
      <xdr:row>5</xdr:row>
      <xdr:rowOff>23100</xdr:rowOff>
    </xdr:to>
    <xdr:pic>
      <xdr:nvPicPr>
        <xdr:cNvPr id="5" name="Picture 4" descr="MPIC_Logo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9781" y="216119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0</xdr:colOff>
      <xdr:row>5</xdr:row>
      <xdr:rowOff>16531</xdr:rowOff>
    </xdr:to>
    <xdr:pic>
      <xdr:nvPicPr>
        <xdr:cNvPr id="6" name="Picture 5" descr="MPIC_Logo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209550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0</xdr:colOff>
      <xdr:row>5</xdr:row>
      <xdr:rowOff>16531</xdr:rowOff>
    </xdr:to>
    <xdr:pic>
      <xdr:nvPicPr>
        <xdr:cNvPr id="7" name="Picture 6" descr="MPIC_Logo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209550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2</xdr:row>
      <xdr:rowOff>0</xdr:rowOff>
    </xdr:from>
    <xdr:to>
      <xdr:col>2</xdr:col>
      <xdr:colOff>571500</xdr:colOff>
      <xdr:row>5</xdr:row>
      <xdr:rowOff>16531</xdr:rowOff>
    </xdr:to>
    <xdr:pic>
      <xdr:nvPicPr>
        <xdr:cNvPr id="8" name="Picture 7" descr="MPIC_Logo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209550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561975</xdr:colOff>
      <xdr:row>2</xdr:row>
      <xdr:rowOff>0</xdr:rowOff>
    </xdr:from>
    <xdr:to>
      <xdr:col>2</xdr:col>
      <xdr:colOff>561975</xdr:colOff>
      <xdr:row>5</xdr:row>
      <xdr:rowOff>16531</xdr:rowOff>
    </xdr:to>
    <xdr:pic>
      <xdr:nvPicPr>
        <xdr:cNvPr id="9" name="Picture 8" descr="MPIC_Logo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209550"/>
          <a:ext cx="0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561975</xdr:colOff>
      <xdr:row>2</xdr:row>
      <xdr:rowOff>0</xdr:rowOff>
    </xdr:from>
    <xdr:to>
      <xdr:col>2</xdr:col>
      <xdr:colOff>561975</xdr:colOff>
      <xdr:row>5</xdr:row>
      <xdr:rowOff>16531</xdr:rowOff>
    </xdr:to>
    <xdr:pic>
      <xdr:nvPicPr>
        <xdr:cNvPr id="10" name="Picture 9" descr="MPIC_Logo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209550"/>
          <a:ext cx="1293217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561975</xdr:colOff>
      <xdr:row>2</xdr:row>
      <xdr:rowOff>0</xdr:rowOff>
    </xdr:from>
    <xdr:to>
      <xdr:col>5</xdr:col>
      <xdr:colOff>36331</xdr:colOff>
      <xdr:row>5</xdr:row>
      <xdr:rowOff>16531</xdr:rowOff>
    </xdr:to>
    <xdr:pic>
      <xdr:nvPicPr>
        <xdr:cNvPr id="11" name="Picture 10" descr="MPIC_Logo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" y="209550"/>
          <a:ext cx="1303156" cy="6100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y Angelica S. Cruz" id="{5FAD26AE-6DFD-4CF9-BC3E-63E0293B8F9E}" userId="S::mscruz@mpic.com.ph::8f12df62-819a-4be4-a552-0528d75e0646" providerId="AD"/>
  <person displayName="Edison R. Mateo" id="{CC6A4F21-6E7E-4356-862A-CC4D32D520A9}" userId="S::ermateo@mpic.com.ph::2da4275c-f25f-47f7-98ef-651d1369a5ad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7" dT="2021-09-02T08:15:46.11" personId="{CC6A4F21-6E7E-4356-862A-CC4D32D520A9}" id="{21446B1B-B374-47ED-B1BC-DE2AF87922B1}">
    <text>67.7K PLDT, 90K Radius</text>
  </threadedComment>
  <threadedComment ref="X7" dT="2021-09-02T08:15:46.11" personId="{CC6A4F21-6E7E-4356-862A-CC4D32D520A9}" id="{E703D00E-BFF9-4745-B431-EB1E320BF652}">
    <text>225K PLDT, 90K Radius</text>
  </threadedComment>
  <threadedComment ref="Y7" dT="2021-09-02T08:15:46.11" personId="{CC6A4F21-6E7E-4356-862A-CC4D32D520A9}" id="{256671DF-DCC4-4CED-B584-C77D102B5D51}">
    <text>225K PLDT, 90K Radius</text>
  </threadedComment>
  <threadedComment ref="Z7" dT="2021-09-02T08:15:46.11" personId="{CC6A4F21-6E7E-4356-862A-CC4D32D520A9}" id="{10FAEFC7-6779-4DC8-ABA7-69B66BF2A97E}">
    <text>225K PLDT, 90K Radius</text>
  </threadedComment>
  <threadedComment ref="AA7" dT="2021-09-02T08:15:46.11" personId="{CC6A4F21-6E7E-4356-862A-CC4D32D520A9}" id="{3914384E-7436-48B3-8D02-506FE323E29B}">
    <text>225K PLDT, 90K Radius</text>
  </threadedComment>
  <threadedComment ref="AB7" dT="2021-09-02T08:15:46.11" personId="{CC6A4F21-6E7E-4356-862A-CC4D32D520A9}" id="{8963BE61-9A21-4B0B-8541-949BFFF3E783}">
    <text>225K PLDT, 90K Radius</text>
  </threadedComment>
  <threadedComment ref="AC7" dT="2021-09-02T08:15:46.11" personId="{CC6A4F21-6E7E-4356-862A-CC4D32D520A9}" id="{CD3D6B8E-1918-40D3-A26C-455D3B909511}">
    <text>225K PLDT, 90K Radius</text>
  </threadedComment>
  <threadedComment ref="AD7" dT="2021-09-02T08:15:46.11" personId="{CC6A4F21-6E7E-4356-862A-CC4D32D520A9}" id="{5A5EA75E-A55A-4F49-A5D2-12324378BD08}">
    <text>225K PLDT, 90K Radius</text>
  </threadedComment>
  <threadedComment ref="AE7" dT="2021-09-02T08:15:46.11" personId="{CC6A4F21-6E7E-4356-862A-CC4D32D520A9}" id="{E9BFC3A7-EA06-46CC-9913-6F0A1E7A1510}">
    <text>225K PLDT, 90K Radius</text>
  </threadedComment>
  <threadedComment ref="AF7" dT="2021-09-02T08:15:46.11" personId="{CC6A4F21-6E7E-4356-862A-CC4D32D520A9}" id="{8CB25E59-70A8-433F-92B1-1A6330A9CB34}">
    <text>225K PLDT, 90K Radius</text>
  </threadedComment>
  <threadedComment ref="AG7" dT="2021-09-02T08:15:46.11" personId="{CC6A4F21-6E7E-4356-862A-CC4D32D520A9}" id="{39DDC968-F035-46C5-BFE0-08CB726EF656}">
    <text>225K PLDT, 90K Radius</text>
  </threadedComment>
  <threadedComment ref="AH7" dT="2021-09-02T08:15:46.11" personId="{CC6A4F21-6E7E-4356-862A-CC4D32D520A9}" id="{27BAFB88-0591-42E5-B7BE-595F7F520EA4}">
    <text>225K PLDT, 90K Radius</text>
  </threadedComment>
  <threadedComment ref="Q8" dT="2021-09-01T07:45:17.70" personId="{CC6A4F21-6E7E-4356-862A-CC4D32D520A9}" id="{C9C81887-8F93-4D69-9CFC-9C5355F7FE3F}">
    <text>PSG iGate</text>
  </threadedComment>
  <threadedComment ref="V8" dT="2021-09-01T07:44:38.77" personId="{CC6A4F21-6E7E-4356-862A-CC4D32D520A9}" id="{27BF8301-076E-4BD5-B0EB-42E61033D31B}">
    <text>Metro-E MGO to PSG (Lost Account)</text>
  </threadedComment>
  <threadedComment ref="X19" dT="2021-09-06T05:53:45.99" personId="{CC6A4F21-6E7E-4356-862A-CC4D32D520A9}" id="{8E1E0D43-29EC-415A-9A83-757A211A80E9}">
    <text>AV Renewal</text>
  </threadedComment>
  <threadedComment ref="B21" dT="2021-09-05T07:56:05.53" personId="{5FAD26AE-6DFD-4CF9-BC3E-63E0293B8F9E}" id="{D65955D7-3630-4C46-9CB7-BD0E3370A2D7}">
    <text>MPIC share only</text>
  </threadedComment>
  <threadedComment ref="B29" dT="2021-09-01T07:59:17.05" personId="{CC6A4F21-6E7E-4356-862A-CC4D32D520A9}" id="{31823443-4BD5-4ABF-B4B3-6C1BA91AF561}">
    <text>Paid by HR</text>
  </threadedComment>
  <threadedComment ref="B30" dT="2021-09-01T07:59:23.33" personId="{CC6A4F21-6E7E-4356-862A-CC4D32D520A9}" id="{788DB6EF-5EDC-41F3-B8F0-EB7797DAC8C0}">
    <text>Paid by HR</text>
  </threadedComment>
  <threadedComment ref="Y32" dT="2021-09-06T06:28:41.71" personId="{CC6A4F21-6E7E-4356-862A-CC4D32D520A9}" id="{8BB5DF0E-B5B7-44CA-AEC7-810EA640F4A2}">
    <text>Battery Replacement</text>
  </threadedComment>
  <threadedComment ref="Q33" dT="2021-09-01T12:39:26.25" personId="{CC6A4F21-6E7E-4356-862A-CC4D32D520A9}" id="{5F3D7EB3-422D-4846-A0FE-BE49933BB9EC}">
    <text>Vitro Cebu Switch</text>
  </threadedComment>
  <threadedComment ref="Q46" dT="2021-09-01T12:40:08.68" personId="{CC6A4F21-6E7E-4356-862A-CC4D32D520A9}" id="{335F4072-0138-4065-B299-5179AD149215}">
    <text>HR Admin Cost Center</text>
  </threadedComment>
  <threadedComment ref="Q48" dT="2021-09-01T12:39:11.41" personId="{CC6A4F21-6E7E-4356-862A-CC4D32D520A9}" id="{71F4B2AE-D9A0-4BFE-A2BE-03DB9E5F7631}">
    <text>Reclass to R&amp;M</text>
  </threadedComment>
  <threadedComment ref="E66" dT="2021-09-06T09:22:59.64" personId="{CC6A4F21-6E7E-4356-862A-CC4D32D520A9}" id="{05428CF9-330B-4F93-8203-EDB5E0738273}">
    <text>Hardware Warranty Extension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66" dT="2020-09-01T09:42:22.80" personId="{CC6A4F21-6E7E-4356-862A-CC4D32D520A9}" id="{BEBE9B6B-E036-48D2-903F-2A2FC26503D7}">
    <text>DR equipment and Software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zoomScale="130" zoomScaleNormal="130" workbookViewId="0">
      <selection activeCell="C8" sqref="C8:F8"/>
    </sheetView>
  </sheetViews>
  <sheetFormatPr defaultColWidth="0" defaultRowHeight="0" customHeight="1" zeroHeight="1" x14ac:dyDescent="0.3"/>
  <cols>
    <col min="1" max="1" width="1.42578125" style="46" customWidth="1"/>
    <col min="2" max="7" width="9.140625" style="46" customWidth="1"/>
    <col min="8" max="8" width="1.42578125" style="46" customWidth="1"/>
    <col min="9" max="16384" width="9.140625" style="46" hidden="1"/>
  </cols>
  <sheetData>
    <row r="1" spans="1:8" ht="8.4499999999999993" customHeight="1" x14ac:dyDescent="0.3">
      <c r="A1" s="45"/>
      <c r="B1" s="45"/>
      <c r="C1" s="45"/>
      <c r="D1" s="45"/>
      <c r="E1" s="45"/>
      <c r="F1" s="45"/>
      <c r="G1" s="45"/>
      <c r="H1" s="45"/>
    </row>
    <row r="2" spans="1:8" ht="8.4499999999999993" customHeight="1" x14ac:dyDescent="0.3">
      <c r="A2" s="45"/>
      <c r="H2" s="45"/>
    </row>
    <row r="3" spans="1:8" ht="15.75" x14ac:dyDescent="0.3">
      <c r="A3" s="45"/>
      <c r="H3" s="45"/>
    </row>
    <row r="4" spans="1:8" ht="15.75" x14ac:dyDescent="0.3">
      <c r="A4" s="45"/>
      <c r="H4" s="45"/>
    </row>
    <row r="5" spans="1:8" ht="15.75" x14ac:dyDescent="0.3">
      <c r="A5" s="45"/>
      <c r="H5" s="45"/>
    </row>
    <row r="6" spans="1:8" ht="15.75" x14ac:dyDescent="0.3">
      <c r="A6" s="45"/>
      <c r="H6" s="45"/>
    </row>
    <row r="7" spans="1:8" ht="15.75" x14ac:dyDescent="0.3">
      <c r="A7" s="45"/>
      <c r="H7" s="45"/>
    </row>
    <row r="8" spans="1:8" ht="19.5" x14ac:dyDescent="0.35">
      <c r="A8" s="45"/>
      <c r="C8" s="155" t="s">
        <v>0</v>
      </c>
      <c r="D8" s="155"/>
      <c r="E8" s="155"/>
      <c r="F8" s="155"/>
      <c r="H8" s="45"/>
    </row>
    <row r="9" spans="1:8" ht="15.75" x14ac:dyDescent="0.3">
      <c r="A9" s="45"/>
      <c r="H9" s="45"/>
    </row>
    <row r="10" spans="1:8" ht="19.5" x14ac:dyDescent="0.35">
      <c r="A10" s="45"/>
      <c r="C10" s="156" t="s">
        <v>1</v>
      </c>
      <c r="D10" s="156"/>
      <c r="E10" s="156"/>
      <c r="F10" s="156"/>
      <c r="H10" s="45"/>
    </row>
    <row r="11" spans="1:8" ht="15.75" x14ac:dyDescent="0.3">
      <c r="A11" s="45"/>
      <c r="H11" s="45"/>
    </row>
    <row r="12" spans="1:8" ht="15.75" x14ac:dyDescent="0.3">
      <c r="A12" s="45"/>
      <c r="C12" s="47"/>
      <c r="D12" s="157"/>
      <c r="E12" s="158"/>
      <c r="F12" s="47"/>
      <c r="H12" s="45"/>
    </row>
    <row r="13" spans="1:8" ht="15.75" x14ac:dyDescent="0.3">
      <c r="A13" s="45"/>
      <c r="D13" s="159" t="s">
        <v>2</v>
      </c>
      <c r="E13" s="159"/>
      <c r="H13" s="45"/>
    </row>
    <row r="14" spans="1:8" ht="15.75" x14ac:dyDescent="0.3">
      <c r="A14" s="45"/>
      <c r="H14" s="45"/>
    </row>
    <row r="15" spans="1:8" ht="15.75" x14ac:dyDescent="0.3">
      <c r="A15" s="45"/>
      <c r="H15" s="45"/>
    </row>
    <row r="16" spans="1:8" ht="8.4499999999999993" customHeight="1" x14ac:dyDescent="0.3">
      <c r="A16" s="45"/>
      <c r="B16" s="45"/>
      <c r="C16" s="45"/>
      <c r="D16" s="45"/>
      <c r="E16" s="45"/>
      <c r="F16" s="45"/>
      <c r="G16" s="45"/>
      <c r="H16" s="45"/>
    </row>
  </sheetData>
  <sheetProtection algorithmName="SHA-512" hashValue="I35lzK5VYNQ0kFIKp4NTtFOZ6MX3xoJrx8a92HnQSY5B2TRl8KtRS+1k2zt2IJYB1QHsBfRlIL4FwvCRJD1atA==" saltValue="ew/VgAx9Fgf8fNSjx1afZQ==" spinCount="100000" sheet="1" formatCells="0" formatColumns="0" formatRows="0" sort="0" autoFilter="0"/>
  <mergeCells count="4">
    <mergeCell ref="C8:F8"/>
    <mergeCell ref="C10:F10"/>
    <mergeCell ref="D12:E12"/>
    <mergeCell ref="D13:E13"/>
  </mergeCells>
  <printOptions horizontalCentered="1" verticalCentered="1"/>
  <pageMargins left="0.7" right="0.7" top="0.75" bottom="0.75" header="0.3" footer="0.3"/>
  <pageSetup scale="1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20"/>
  <sheetViews>
    <sheetView showGridLines="0" zoomScale="115" zoomScaleNormal="115" workbookViewId="0">
      <selection activeCell="D10" sqref="D10"/>
    </sheetView>
  </sheetViews>
  <sheetFormatPr defaultColWidth="0" defaultRowHeight="0" customHeight="1" zeroHeight="1" x14ac:dyDescent="0.3"/>
  <cols>
    <col min="1" max="1" width="1.42578125" style="46" customWidth="1"/>
    <col min="2" max="2" width="20.7109375" style="46" customWidth="1"/>
    <col min="3" max="8" width="8.28515625" style="46" bestFit="1" customWidth="1"/>
    <col min="9" max="9" width="39.140625" style="46" customWidth="1"/>
    <col min="10" max="10" width="1.42578125" style="46" customWidth="1"/>
    <col min="11" max="16384" width="9.140625" style="46" hidden="1"/>
  </cols>
  <sheetData>
    <row r="1" spans="1:83" ht="8.4499999999999993" customHeight="1" x14ac:dyDescent="0.3"/>
    <row r="2" spans="1:83" s="53" customFormat="1" ht="15" customHeight="1" x14ac:dyDescent="0.3">
      <c r="A2" s="48"/>
      <c r="B2" s="49" t="s">
        <v>3</v>
      </c>
      <c r="C2" s="49"/>
      <c r="D2" s="50"/>
      <c r="E2" s="51"/>
      <c r="F2" s="51"/>
      <c r="G2" s="51"/>
      <c r="H2" s="51"/>
      <c r="I2" s="51"/>
      <c r="J2" s="46"/>
      <c r="K2" s="51"/>
      <c r="L2" s="51"/>
      <c r="M2" s="51"/>
      <c r="N2" s="51"/>
      <c r="O2" s="51"/>
      <c r="P2" s="51"/>
      <c r="Q2" s="51"/>
      <c r="R2" s="50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0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0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0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2"/>
    </row>
    <row r="3" spans="1:83" s="53" customFormat="1" ht="15" customHeight="1" x14ac:dyDescent="0.3">
      <c r="A3" s="48"/>
      <c r="B3" s="54" t="s">
        <v>4</v>
      </c>
      <c r="C3" s="54"/>
      <c r="D3" s="54"/>
      <c r="E3" s="55"/>
      <c r="F3" s="55"/>
      <c r="G3" s="55"/>
      <c r="H3" s="55"/>
      <c r="I3" s="55"/>
      <c r="J3" s="46"/>
      <c r="K3" s="55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4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4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2"/>
    </row>
    <row r="4" spans="1:83" ht="16.5" thickBot="1" x14ac:dyDescent="0.35"/>
    <row r="5" spans="1:83" ht="16.5" thickBot="1" x14ac:dyDescent="0.35">
      <c r="B5" s="56" t="s">
        <v>5</v>
      </c>
      <c r="C5" s="57">
        <v>2021</v>
      </c>
      <c r="D5" s="57">
        <f>C5+1</f>
        <v>2022</v>
      </c>
      <c r="E5" s="57">
        <f>D5+1</f>
        <v>2023</v>
      </c>
      <c r="F5" s="57">
        <f>E5+1</f>
        <v>2024</v>
      </c>
      <c r="G5" s="57">
        <f>F5+1</f>
        <v>2025</v>
      </c>
      <c r="H5" s="57">
        <f>G5+1</f>
        <v>2026</v>
      </c>
      <c r="I5" s="58" t="s">
        <v>6</v>
      </c>
    </row>
    <row r="6" spans="1:83" ht="15.75" x14ac:dyDescent="0.3"/>
    <row r="7" spans="1:83" ht="15.75" x14ac:dyDescent="0.3">
      <c r="B7" s="59" t="s">
        <v>7</v>
      </c>
      <c r="C7" s="129">
        <v>4.2999999999999997E-2</v>
      </c>
      <c r="D7" s="129">
        <v>3.4000000000000002E-2</v>
      </c>
      <c r="E7" s="129">
        <v>3.1E-2</v>
      </c>
      <c r="F7" s="129">
        <v>3.1E-2</v>
      </c>
      <c r="G7" s="129">
        <v>3.1E-2</v>
      </c>
      <c r="H7" s="129">
        <v>3.1E-2</v>
      </c>
      <c r="I7" s="97" t="s">
        <v>8</v>
      </c>
    </row>
    <row r="8" spans="1:83" ht="15.75" x14ac:dyDescent="0.3">
      <c r="B8" s="60"/>
      <c r="I8" s="56"/>
    </row>
    <row r="9" spans="1:83" ht="15.75" x14ac:dyDescent="0.3">
      <c r="B9" s="59" t="s">
        <v>9</v>
      </c>
      <c r="I9" s="56"/>
    </row>
    <row r="10" spans="1:83" ht="15.75" x14ac:dyDescent="0.3">
      <c r="B10" s="96" t="s">
        <v>10</v>
      </c>
      <c r="C10" s="100">
        <v>50.1</v>
      </c>
      <c r="D10" s="100">
        <v>50</v>
      </c>
      <c r="E10" s="100">
        <v>51</v>
      </c>
      <c r="F10" s="100">
        <v>51</v>
      </c>
      <c r="G10" s="100">
        <v>51</v>
      </c>
      <c r="H10" s="100">
        <v>51</v>
      </c>
      <c r="I10" s="97" t="s">
        <v>11</v>
      </c>
    </row>
    <row r="11" spans="1:83" ht="15.75" x14ac:dyDescent="0.3">
      <c r="B11" s="96" t="s">
        <v>12</v>
      </c>
      <c r="C11" s="99">
        <v>59.1</v>
      </c>
      <c r="D11" s="100">
        <v>58.7</v>
      </c>
      <c r="E11" s="100">
        <v>59.8</v>
      </c>
      <c r="F11" s="100">
        <v>59.8</v>
      </c>
      <c r="G11" s="100">
        <v>59.8</v>
      </c>
      <c r="H11" s="100">
        <v>59.8</v>
      </c>
      <c r="I11" s="97" t="s">
        <v>13</v>
      </c>
    </row>
    <row r="12" spans="1:83" ht="15.75" x14ac:dyDescent="0.3">
      <c r="B12" s="96" t="s">
        <v>14</v>
      </c>
      <c r="C12" s="99">
        <v>0.45</v>
      </c>
      <c r="D12" s="100">
        <v>0.44</v>
      </c>
      <c r="E12" s="100">
        <v>0.44</v>
      </c>
      <c r="F12" s="100">
        <v>0.44</v>
      </c>
      <c r="G12" s="100">
        <v>0.44</v>
      </c>
      <c r="H12" s="100">
        <v>0.44</v>
      </c>
      <c r="I12" s="97" t="s">
        <v>13</v>
      </c>
    </row>
    <row r="13" spans="1:83" ht="15.75" x14ac:dyDescent="0.3">
      <c r="B13" s="96" t="s">
        <v>15</v>
      </c>
      <c r="C13" s="99">
        <v>1.52</v>
      </c>
      <c r="D13" s="100">
        <v>1.55</v>
      </c>
      <c r="E13" s="100">
        <v>1.66</v>
      </c>
      <c r="F13" s="100">
        <v>1.66</v>
      </c>
      <c r="G13" s="100">
        <v>1.66</v>
      </c>
      <c r="H13" s="100">
        <v>1.66</v>
      </c>
      <c r="I13" s="97" t="s">
        <v>13</v>
      </c>
    </row>
    <row r="14" spans="1:83" ht="13.7" customHeight="1" x14ac:dyDescent="0.3">
      <c r="B14" s="96" t="s">
        <v>16</v>
      </c>
      <c r="C14" s="101">
        <v>2.2000000000000001E-3</v>
      </c>
      <c r="D14" s="101">
        <v>2.2000000000000001E-3</v>
      </c>
      <c r="E14" s="101">
        <v>2.2000000000000001E-3</v>
      </c>
      <c r="F14" s="101">
        <v>2.2000000000000001E-3</v>
      </c>
      <c r="G14" s="101">
        <v>2.2000000000000001E-3</v>
      </c>
      <c r="H14" s="101">
        <v>2.2000000000000001E-3</v>
      </c>
      <c r="I14" s="97" t="s">
        <v>13</v>
      </c>
    </row>
    <row r="15" spans="1:83" ht="15.75" x14ac:dyDescent="0.3">
      <c r="B15" s="96" t="s">
        <v>17</v>
      </c>
      <c r="C15" s="101">
        <v>3.4999999999999996E-3</v>
      </c>
      <c r="D15" s="101">
        <v>3.4999999999999992E-3</v>
      </c>
      <c r="E15" s="101">
        <v>3.4999999999999996E-3</v>
      </c>
      <c r="F15" s="101">
        <v>3.4999999999999996E-3</v>
      </c>
      <c r="G15" s="101">
        <v>3.4999999999999996E-3</v>
      </c>
      <c r="H15" s="101">
        <v>3.4999999999999996E-3</v>
      </c>
      <c r="I15" s="97" t="s">
        <v>13</v>
      </c>
    </row>
    <row r="16" spans="1:83" ht="15.75" x14ac:dyDescent="0.3">
      <c r="B16" s="60"/>
    </row>
    <row r="17" spans="2:9" ht="19.5" x14ac:dyDescent="0.35">
      <c r="B17" s="59" t="s">
        <v>18</v>
      </c>
      <c r="C17" s="102"/>
      <c r="D17" s="102"/>
      <c r="E17" s="102"/>
      <c r="F17" s="102"/>
      <c r="G17" s="102"/>
      <c r="H17" s="102"/>
    </row>
    <row r="18" spans="2:9" ht="15.75" x14ac:dyDescent="0.3">
      <c r="B18" s="96" t="s">
        <v>19</v>
      </c>
      <c r="C18" s="61">
        <v>49.960818181818205</v>
      </c>
      <c r="D18" s="61">
        <v>49.960818181818205</v>
      </c>
      <c r="E18" s="61">
        <v>49.960818181818205</v>
      </c>
      <c r="F18" s="61">
        <v>49.960818181818205</v>
      </c>
      <c r="G18" s="61">
        <v>49.960818181818205</v>
      </c>
      <c r="H18" s="61">
        <v>49.960818181818205</v>
      </c>
      <c r="I18" s="97" t="s">
        <v>20</v>
      </c>
    </row>
    <row r="19" spans="2:9" ht="15.75" x14ac:dyDescent="0.3">
      <c r="B19" s="96" t="s">
        <v>21</v>
      </c>
      <c r="C19" s="61">
        <v>37.627945454545454</v>
      </c>
      <c r="D19" s="61">
        <v>37.627945454545454</v>
      </c>
      <c r="E19" s="61">
        <v>37.627945454545454</v>
      </c>
      <c r="F19" s="61">
        <v>37.627945454545454</v>
      </c>
      <c r="G19" s="61">
        <v>37.627945454545454</v>
      </c>
      <c r="H19" s="61">
        <v>37.627945454545454</v>
      </c>
      <c r="I19" s="97" t="s">
        <v>20</v>
      </c>
    </row>
    <row r="20" spans="2:9" ht="8.4499999999999993" customHeight="1" x14ac:dyDescent="0.3"/>
  </sheetData>
  <sheetProtection algorithmName="SHA-512" hashValue="0g3iG343EJhfqdnW4T0A5D+ohz7vV1T3QBkPCVuXSCY58mjO9YKMQ4XbgxoO8D4t1u14vxin4xmeyqrntJtz8g==" saltValue="zT1AHZZhiNXDudwlItq16A==" spinCount="100000" sheet="1" formatCells="0" formatColumns="0" formatRows="0" sort="0" autoFilter="0"/>
  <printOptions horizontalCentered="1" verticalCentered="1"/>
  <pageMargins left="0.7" right="0.7" top="0.75" bottom="0.75" header="0.3" footer="0.3"/>
  <pageSetup scale="14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6"/>
  <sheetViews>
    <sheetView zoomScale="85" zoomScaleNormal="85" zoomScaleSheetLayoutView="100"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B11" sqref="B11"/>
    </sheetView>
  </sheetViews>
  <sheetFormatPr defaultColWidth="9.140625" defaultRowHeight="15" outlineLevelCol="1" x14ac:dyDescent="0.25"/>
  <cols>
    <col min="1" max="1" width="2.7109375" style="3" customWidth="1"/>
    <col min="2" max="2" width="47" style="3" customWidth="1"/>
    <col min="3" max="4" width="14.5703125" style="9" bestFit="1" customWidth="1" outlineLevel="1"/>
    <col min="5" max="5" width="12.28515625" style="9" customWidth="1" outlineLevel="1"/>
    <col min="6" max="6" width="12.7109375" style="9" customWidth="1" outlineLevel="1"/>
    <col min="7" max="7" width="14.5703125" style="9" bestFit="1" customWidth="1" outlineLevel="1"/>
    <col min="8" max="8" width="15" style="9" bestFit="1" customWidth="1" outlineLevel="1"/>
    <col min="9" max="9" width="12.7109375" style="9" customWidth="1" outlineLevel="1"/>
    <col min="10" max="10" width="22.42578125" style="9" customWidth="1" outlineLevel="1"/>
    <col min="11" max="11" width="2.7109375" style="3" customWidth="1"/>
    <col min="12" max="111" width="9.140625" style="3" customWidth="1"/>
    <col min="112" max="112" width="3.85546875" style="3" customWidth="1"/>
    <col min="113" max="113" width="58.7109375" style="3" customWidth="1"/>
    <col min="114" max="127" width="9.140625" style="3" customWidth="1"/>
    <col min="128" max="129" width="11" style="3" customWidth="1"/>
    <col min="130" max="140" width="12.42578125" style="3" customWidth="1"/>
    <col min="141" max="141" width="11" style="3" customWidth="1"/>
    <col min="142" max="153" width="9.140625" style="3" customWidth="1"/>
    <col min="154" max="154" width="11" style="3" customWidth="1"/>
    <col min="155" max="166" width="9.140625" style="3" customWidth="1"/>
    <col min="167" max="167" width="11" style="3" customWidth="1"/>
    <col min="168" max="179" width="9.140625" style="3" customWidth="1"/>
    <col min="180" max="180" width="11.42578125" style="3" customWidth="1"/>
    <col min="181" max="181" width="11" style="3" customWidth="1"/>
    <col min="182" max="184" width="12.42578125" style="3" customWidth="1"/>
    <col min="185" max="185" width="9.140625" style="3" customWidth="1"/>
    <col min="186" max="186" width="12.42578125" style="3" customWidth="1"/>
    <col min="187" max="213" width="9.140625" style="3" customWidth="1"/>
    <col min="214" max="214" width="3.7109375" style="3" customWidth="1"/>
    <col min="215" max="367" width="9.140625" style="3"/>
    <col min="368" max="368" width="3.85546875" style="3" customWidth="1"/>
    <col min="369" max="369" width="58.7109375" style="3" customWidth="1"/>
    <col min="370" max="383" width="9.140625" style="3" customWidth="1"/>
    <col min="384" max="385" width="11" style="3" customWidth="1"/>
    <col min="386" max="396" width="12.42578125" style="3" customWidth="1"/>
    <col min="397" max="397" width="11" style="3" customWidth="1"/>
    <col min="398" max="409" width="9.140625" style="3" customWidth="1"/>
    <col min="410" max="410" width="11" style="3" customWidth="1"/>
    <col min="411" max="422" width="9.140625" style="3" customWidth="1"/>
    <col min="423" max="423" width="11" style="3" customWidth="1"/>
    <col min="424" max="435" width="9.140625" style="3" customWidth="1"/>
    <col min="436" max="436" width="11.42578125" style="3" customWidth="1"/>
    <col min="437" max="437" width="11" style="3" customWidth="1"/>
    <col min="438" max="440" width="12.42578125" style="3" customWidth="1"/>
    <col min="441" max="441" width="9.140625" style="3" customWidth="1"/>
    <col min="442" max="442" width="12.42578125" style="3" customWidth="1"/>
    <col min="443" max="469" width="9.140625" style="3" customWidth="1"/>
    <col min="470" max="470" width="3.7109375" style="3" customWidth="1"/>
    <col min="471" max="623" width="9.140625" style="3"/>
    <col min="624" max="624" width="3.85546875" style="3" customWidth="1"/>
    <col min="625" max="625" width="58.7109375" style="3" customWidth="1"/>
    <col min="626" max="639" width="9.140625" style="3" customWidth="1"/>
    <col min="640" max="641" width="11" style="3" customWidth="1"/>
    <col min="642" max="652" width="12.42578125" style="3" customWidth="1"/>
    <col min="653" max="653" width="11" style="3" customWidth="1"/>
    <col min="654" max="665" width="9.140625" style="3" customWidth="1"/>
    <col min="666" max="666" width="11" style="3" customWidth="1"/>
    <col min="667" max="678" width="9.140625" style="3" customWidth="1"/>
    <col min="679" max="679" width="11" style="3" customWidth="1"/>
    <col min="680" max="691" width="9.140625" style="3" customWidth="1"/>
    <col min="692" max="692" width="11.42578125" style="3" customWidth="1"/>
    <col min="693" max="693" width="11" style="3" customWidth="1"/>
    <col min="694" max="696" width="12.42578125" style="3" customWidth="1"/>
    <col min="697" max="697" width="9.140625" style="3" customWidth="1"/>
    <col min="698" max="698" width="12.42578125" style="3" customWidth="1"/>
    <col min="699" max="725" width="9.140625" style="3" customWidth="1"/>
    <col min="726" max="726" width="3.7109375" style="3" customWidth="1"/>
    <col min="727" max="879" width="9.140625" style="3"/>
    <col min="880" max="880" width="3.85546875" style="3" customWidth="1"/>
    <col min="881" max="881" width="58.7109375" style="3" customWidth="1"/>
    <col min="882" max="895" width="9.140625" style="3" customWidth="1"/>
    <col min="896" max="897" width="11" style="3" customWidth="1"/>
    <col min="898" max="908" width="12.42578125" style="3" customWidth="1"/>
    <col min="909" max="909" width="11" style="3" customWidth="1"/>
    <col min="910" max="921" width="9.140625" style="3" customWidth="1"/>
    <col min="922" max="922" width="11" style="3" customWidth="1"/>
    <col min="923" max="934" width="9.140625" style="3" customWidth="1"/>
    <col min="935" max="935" width="11" style="3" customWidth="1"/>
    <col min="936" max="947" width="9.140625" style="3" customWidth="1"/>
    <col min="948" max="948" width="11.42578125" style="3" customWidth="1"/>
    <col min="949" max="949" width="11" style="3" customWidth="1"/>
    <col min="950" max="952" width="12.42578125" style="3" customWidth="1"/>
    <col min="953" max="953" width="9.140625" style="3" customWidth="1"/>
    <col min="954" max="954" width="12.42578125" style="3" customWidth="1"/>
    <col min="955" max="981" width="9.140625" style="3" customWidth="1"/>
    <col min="982" max="982" width="3.7109375" style="3" customWidth="1"/>
    <col min="983" max="1135" width="9.140625" style="3"/>
    <col min="1136" max="1136" width="3.85546875" style="3" customWidth="1"/>
    <col min="1137" max="1137" width="58.7109375" style="3" customWidth="1"/>
    <col min="1138" max="1151" width="9.140625" style="3" customWidth="1"/>
    <col min="1152" max="1153" width="11" style="3" customWidth="1"/>
    <col min="1154" max="1164" width="12.42578125" style="3" customWidth="1"/>
    <col min="1165" max="1165" width="11" style="3" customWidth="1"/>
    <col min="1166" max="1177" width="9.140625" style="3" customWidth="1"/>
    <col min="1178" max="1178" width="11" style="3" customWidth="1"/>
    <col min="1179" max="1190" width="9.140625" style="3" customWidth="1"/>
    <col min="1191" max="1191" width="11" style="3" customWidth="1"/>
    <col min="1192" max="1203" width="9.140625" style="3" customWidth="1"/>
    <col min="1204" max="1204" width="11.42578125" style="3" customWidth="1"/>
    <col min="1205" max="1205" width="11" style="3" customWidth="1"/>
    <col min="1206" max="1208" width="12.42578125" style="3" customWidth="1"/>
    <col min="1209" max="1209" width="9.140625" style="3" customWidth="1"/>
    <col min="1210" max="1210" width="12.42578125" style="3" customWidth="1"/>
    <col min="1211" max="1237" width="9.140625" style="3" customWidth="1"/>
    <col min="1238" max="1238" width="3.7109375" style="3" customWidth="1"/>
    <col min="1239" max="1391" width="9.140625" style="3"/>
    <col min="1392" max="1392" width="3.85546875" style="3" customWidth="1"/>
    <col min="1393" max="1393" width="58.7109375" style="3" customWidth="1"/>
    <col min="1394" max="1407" width="9.140625" style="3" customWidth="1"/>
    <col min="1408" max="1409" width="11" style="3" customWidth="1"/>
    <col min="1410" max="1420" width="12.42578125" style="3" customWidth="1"/>
    <col min="1421" max="1421" width="11" style="3" customWidth="1"/>
    <col min="1422" max="1433" width="9.140625" style="3" customWidth="1"/>
    <col min="1434" max="1434" width="11" style="3" customWidth="1"/>
    <col min="1435" max="1446" width="9.140625" style="3" customWidth="1"/>
    <col min="1447" max="1447" width="11" style="3" customWidth="1"/>
    <col min="1448" max="1459" width="9.140625" style="3" customWidth="1"/>
    <col min="1460" max="1460" width="11.42578125" style="3" customWidth="1"/>
    <col min="1461" max="1461" width="11" style="3" customWidth="1"/>
    <col min="1462" max="1464" width="12.42578125" style="3" customWidth="1"/>
    <col min="1465" max="1465" width="9.140625" style="3" customWidth="1"/>
    <col min="1466" max="1466" width="12.42578125" style="3" customWidth="1"/>
    <col min="1467" max="1493" width="9.140625" style="3" customWidth="1"/>
    <col min="1494" max="1494" width="3.7109375" style="3" customWidth="1"/>
    <col min="1495" max="1647" width="9.140625" style="3"/>
    <col min="1648" max="1648" width="3.85546875" style="3" customWidth="1"/>
    <col min="1649" max="1649" width="58.7109375" style="3" customWidth="1"/>
    <col min="1650" max="1663" width="9.140625" style="3" customWidth="1"/>
    <col min="1664" max="1665" width="11" style="3" customWidth="1"/>
    <col min="1666" max="1676" width="12.42578125" style="3" customWidth="1"/>
    <col min="1677" max="1677" width="11" style="3" customWidth="1"/>
    <col min="1678" max="1689" width="9.140625" style="3" customWidth="1"/>
    <col min="1690" max="1690" width="11" style="3" customWidth="1"/>
    <col min="1691" max="1702" width="9.140625" style="3" customWidth="1"/>
    <col min="1703" max="1703" width="11" style="3" customWidth="1"/>
    <col min="1704" max="1715" width="9.140625" style="3" customWidth="1"/>
    <col min="1716" max="1716" width="11.42578125" style="3" customWidth="1"/>
    <col min="1717" max="1717" width="11" style="3" customWidth="1"/>
    <col min="1718" max="1720" width="12.42578125" style="3" customWidth="1"/>
    <col min="1721" max="1721" width="9.140625" style="3" customWidth="1"/>
    <col min="1722" max="1722" width="12.42578125" style="3" customWidth="1"/>
    <col min="1723" max="1749" width="9.140625" style="3" customWidth="1"/>
    <col min="1750" max="1750" width="3.7109375" style="3" customWidth="1"/>
    <col min="1751" max="1903" width="9.140625" style="3"/>
    <col min="1904" max="1904" width="3.85546875" style="3" customWidth="1"/>
    <col min="1905" max="1905" width="58.7109375" style="3" customWidth="1"/>
    <col min="1906" max="1919" width="9.140625" style="3" customWidth="1"/>
    <col min="1920" max="1921" width="11" style="3" customWidth="1"/>
    <col min="1922" max="1932" width="12.42578125" style="3" customWidth="1"/>
    <col min="1933" max="1933" width="11" style="3" customWidth="1"/>
    <col min="1934" max="1945" width="9.140625" style="3" customWidth="1"/>
    <col min="1946" max="1946" width="11" style="3" customWidth="1"/>
    <col min="1947" max="1958" width="9.140625" style="3" customWidth="1"/>
    <col min="1959" max="1959" width="11" style="3" customWidth="1"/>
    <col min="1960" max="1971" width="9.140625" style="3" customWidth="1"/>
    <col min="1972" max="1972" width="11.42578125" style="3" customWidth="1"/>
    <col min="1973" max="1973" width="11" style="3" customWidth="1"/>
    <col min="1974" max="1976" width="12.42578125" style="3" customWidth="1"/>
    <col min="1977" max="1977" width="9.140625" style="3" customWidth="1"/>
    <col min="1978" max="1978" width="12.42578125" style="3" customWidth="1"/>
    <col min="1979" max="2005" width="9.140625" style="3" customWidth="1"/>
    <col min="2006" max="2006" width="3.7109375" style="3" customWidth="1"/>
    <col min="2007" max="2159" width="9.140625" style="3"/>
    <col min="2160" max="2160" width="3.85546875" style="3" customWidth="1"/>
    <col min="2161" max="2161" width="58.7109375" style="3" customWidth="1"/>
    <col min="2162" max="2175" width="9.140625" style="3" customWidth="1"/>
    <col min="2176" max="2177" width="11" style="3" customWidth="1"/>
    <col min="2178" max="2188" width="12.42578125" style="3" customWidth="1"/>
    <col min="2189" max="2189" width="11" style="3" customWidth="1"/>
    <col min="2190" max="2201" width="9.140625" style="3" customWidth="1"/>
    <col min="2202" max="2202" width="11" style="3" customWidth="1"/>
    <col min="2203" max="2214" width="9.140625" style="3" customWidth="1"/>
    <col min="2215" max="2215" width="11" style="3" customWidth="1"/>
    <col min="2216" max="2227" width="9.140625" style="3" customWidth="1"/>
    <col min="2228" max="2228" width="11.42578125" style="3" customWidth="1"/>
    <col min="2229" max="2229" width="11" style="3" customWidth="1"/>
    <col min="2230" max="2232" width="12.42578125" style="3" customWidth="1"/>
    <col min="2233" max="2233" width="9.140625" style="3" customWidth="1"/>
    <col min="2234" max="2234" width="12.42578125" style="3" customWidth="1"/>
    <col min="2235" max="2261" width="9.140625" style="3" customWidth="1"/>
    <col min="2262" max="2262" width="3.7109375" style="3" customWidth="1"/>
    <col min="2263" max="2415" width="9.140625" style="3"/>
    <col min="2416" max="2416" width="3.85546875" style="3" customWidth="1"/>
    <col min="2417" max="2417" width="58.7109375" style="3" customWidth="1"/>
    <col min="2418" max="2431" width="9.140625" style="3" customWidth="1"/>
    <col min="2432" max="2433" width="11" style="3" customWidth="1"/>
    <col min="2434" max="2444" width="12.42578125" style="3" customWidth="1"/>
    <col min="2445" max="2445" width="11" style="3" customWidth="1"/>
    <col min="2446" max="2457" width="9.140625" style="3" customWidth="1"/>
    <col min="2458" max="2458" width="11" style="3" customWidth="1"/>
    <col min="2459" max="2470" width="9.140625" style="3" customWidth="1"/>
    <col min="2471" max="2471" width="11" style="3" customWidth="1"/>
    <col min="2472" max="2483" width="9.140625" style="3" customWidth="1"/>
    <col min="2484" max="2484" width="11.42578125" style="3" customWidth="1"/>
    <col min="2485" max="2485" width="11" style="3" customWidth="1"/>
    <col min="2486" max="2488" width="12.42578125" style="3" customWidth="1"/>
    <col min="2489" max="2489" width="9.140625" style="3" customWidth="1"/>
    <col min="2490" max="2490" width="12.42578125" style="3" customWidth="1"/>
    <col min="2491" max="2517" width="9.140625" style="3" customWidth="1"/>
    <col min="2518" max="2518" width="3.7109375" style="3" customWidth="1"/>
    <col min="2519" max="2671" width="9.140625" style="3"/>
    <col min="2672" max="2672" width="3.85546875" style="3" customWidth="1"/>
    <col min="2673" max="2673" width="58.7109375" style="3" customWidth="1"/>
    <col min="2674" max="2687" width="9.140625" style="3" customWidth="1"/>
    <col min="2688" max="2689" width="11" style="3" customWidth="1"/>
    <col min="2690" max="2700" width="12.42578125" style="3" customWidth="1"/>
    <col min="2701" max="2701" width="11" style="3" customWidth="1"/>
    <col min="2702" max="2713" width="9.140625" style="3" customWidth="1"/>
    <col min="2714" max="2714" width="11" style="3" customWidth="1"/>
    <col min="2715" max="2726" width="9.140625" style="3" customWidth="1"/>
    <col min="2727" max="2727" width="11" style="3" customWidth="1"/>
    <col min="2728" max="2739" width="9.140625" style="3" customWidth="1"/>
    <col min="2740" max="2740" width="11.42578125" style="3" customWidth="1"/>
    <col min="2741" max="2741" width="11" style="3" customWidth="1"/>
    <col min="2742" max="2744" width="12.42578125" style="3" customWidth="1"/>
    <col min="2745" max="2745" width="9.140625" style="3" customWidth="1"/>
    <col min="2746" max="2746" width="12.42578125" style="3" customWidth="1"/>
    <col min="2747" max="2773" width="9.140625" style="3" customWidth="1"/>
    <col min="2774" max="2774" width="3.7109375" style="3" customWidth="1"/>
    <col min="2775" max="2927" width="9.140625" style="3"/>
    <col min="2928" max="2928" width="3.85546875" style="3" customWidth="1"/>
    <col min="2929" max="2929" width="58.7109375" style="3" customWidth="1"/>
    <col min="2930" max="2943" width="9.140625" style="3" customWidth="1"/>
    <col min="2944" max="2945" width="11" style="3" customWidth="1"/>
    <col min="2946" max="2956" width="12.42578125" style="3" customWidth="1"/>
    <col min="2957" max="2957" width="11" style="3" customWidth="1"/>
    <col min="2958" max="2969" width="9.140625" style="3" customWidth="1"/>
    <col min="2970" max="2970" width="11" style="3" customWidth="1"/>
    <col min="2971" max="2982" width="9.140625" style="3" customWidth="1"/>
    <col min="2983" max="2983" width="11" style="3" customWidth="1"/>
    <col min="2984" max="2995" width="9.140625" style="3" customWidth="1"/>
    <col min="2996" max="2996" width="11.42578125" style="3" customWidth="1"/>
    <col min="2997" max="2997" width="11" style="3" customWidth="1"/>
    <col min="2998" max="3000" width="12.42578125" style="3" customWidth="1"/>
    <col min="3001" max="3001" width="9.140625" style="3" customWidth="1"/>
    <col min="3002" max="3002" width="12.42578125" style="3" customWidth="1"/>
    <col min="3003" max="3029" width="9.140625" style="3" customWidth="1"/>
    <col min="3030" max="3030" width="3.7109375" style="3" customWidth="1"/>
    <col min="3031" max="3183" width="9.140625" style="3"/>
    <col min="3184" max="3184" width="3.85546875" style="3" customWidth="1"/>
    <col min="3185" max="3185" width="58.7109375" style="3" customWidth="1"/>
    <col min="3186" max="3199" width="9.140625" style="3" customWidth="1"/>
    <col min="3200" max="3201" width="11" style="3" customWidth="1"/>
    <col min="3202" max="3212" width="12.42578125" style="3" customWidth="1"/>
    <col min="3213" max="3213" width="11" style="3" customWidth="1"/>
    <col min="3214" max="3225" width="9.140625" style="3" customWidth="1"/>
    <col min="3226" max="3226" width="11" style="3" customWidth="1"/>
    <col min="3227" max="3238" width="9.140625" style="3" customWidth="1"/>
    <col min="3239" max="3239" width="11" style="3" customWidth="1"/>
    <col min="3240" max="3251" width="9.140625" style="3" customWidth="1"/>
    <col min="3252" max="3252" width="11.42578125" style="3" customWidth="1"/>
    <col min="3253" max="3253" width="11" style="3" customWidth="1"/>
    <col min="3254" max="3256" width="12.42578125" style="3" customWidth="1"/>
    <col min="3257" max="3257" width="9.140625" style="3" customWidth="1"/>
    <col min="3258" max="3258" width="12.42578125" style="3" customWidth="1"/>
    <col min="3259" max="3285" width="9.140625" style="3" customWidth="1"/>
    <col min="3286" max="3286" width="3.7109375" style="3" customWidth="1"/>
    <col min="3287" max="3439" width="9.140625" style="3"/>
    <col min="3440" max="3440" width="3.85546875" style="3" customWidth="1"/>
    <col min="3441" max="3441" width="58.7109375" style="3" customWidth="1"/>
    <col min="3442" max="3455" width="9.140625" style="3" customWidth="1"/>
    <col min="3456" max="3457" width="11" style="3" customWidth="1"/>
    <col min="3458" max="3468" width="12.42578125" style="3" customWidth="1"/>
    <col min="3469" max="3469" width="11" style="3" customWidth="1"/>
    <col min="3470" max="3481" width="9.140625" style="3" customWidth="1"/>
    <col min="3482" max="3482" width="11" style="3" customWidth="1"/>
    <col min="3483" max="3494" width="9.140625" style="3" customWidth="1"/>
    <col min="3495" max="3495" width="11" style="3" customWidth="1"/>
    <col min="3496" max="3507" width="9.140625" style="3" customWidth="1"/>
    <col min="3508" max="3508" width="11.42578125" style="3" customWidth="1"/>
    <col min="3509" max="3509" width="11" style="3" customWidth="1"/>
    <col min="3510" max="3512" width="12.42578125" style="3" customWidth="1"/>
    <col min="3513" max="3513" width="9.140625" style="3" customWidth="1"/>
    <col min="3514" max="3514" width="12.42578125" style="3" customWidth="1"/>
    <col min="3515" max="3541" width="9.140625" style="3" customWidth="1"/>
    <col min="3542" max="3542" width="3.7109375" style="3" customWidth="1"/>
    <col min="3543" max="3695" width="9.140625" style="3"/>
    <col min="3696" max="3696" width="3.85546875" style="3" customWidth="1"/>
    <col min="3697" max="3697" width="58.7109375" style="3" customWidth="1"/>
    <col min="3698" max="3711" width="9.140625" style="3" customWidth="1"/>
    <col min="3712" max="3713" width="11" style="3" customWidth="1"/>
    <col min="3714" max="3724" width="12.42578125" style="3" customWidth="1"/>
    <col min="3725" max="3725" width="11" style="3" customWidth="1"/>
    <col min="3726" max="3737" width="9.140625" style="3" customWidth="1"/>
    <col min="3738" max="3738" width="11" style="3" customWidth="1"/>
    <col min="3739" max="3750" width="9.140625" style="3" customWidth="1"/>
    <col min="3751" max="3751" width="11" style="3" customWidth="1"/>
    <col min="3752" max="3763" width="9.140625" style="3" customWidth="1"/>
    <col min="3764" max="3764" width="11.42578125" style="3" customWidth="1"/>
    <col min="3765" max="3765" width="11" style="3" customWidth="1"/>
    <col min="3766" max="3768" width="12.42578125" style="3" customWidth="1"/>
    <col min="3769" max="3769" width="9.140625" style="3" customWidth="1"/>
    <col min="3770" max="3770" width="12.42578125" style="3" customWidth="1"/>
    <col min="3771" max="3797" width="9.140625" style="3" customWidth="1"/>
    <col min="3798" max="3798" width="3.7109375" style="3" customWidth="1"/>
    <col min="3799" max="3951" width="9.140625" style="3"/>
    <col min="3952" max="3952" width="3.85546875" style="3" customWidth="1"/>
    <col min="3953" max="3953" width="58.7109375" style="3" customWidth="1"/>
    <col min="3954" max="3967" width="9.140625" style="3" customWidth="1"/>
    <col min="3968" max="3969" width="11" style="3" customWidth="1"/>
    <col min="3970" max="3980" width="12.42578125" style="3" customWidth="1"/>
    <col min="3981" max="3981" width="11" style="3" customWidth="1"/>
    <col min="3982" max="3993" width="9.140625" style="3" customWidth="1"/>
    <col min="3994" max="3994" width="11" style="3" customWidth="1"/>
    <col min="3995" max="4006" width="9.140625" style="3" customWidth="1"/>
    <col min="4007" max="4007" width="11" style="3" customWidth="1"/>
    <col min="4008" max="4019" width="9.140625" style="3" customWidth="1"/>
    <col min="4020" max="4020" width="11.42578125" style="3" customWidth="1"/>
    <col min="4021" max="4021" width="11" style="3" customWidth="1"/>
    <col min="4022" max="4024" width="12.42578125" style="3" customWidth="1"/>
    <col min="4025" max="4025" width="9.140625" style="3" customWidth="1"/>
    <col min="4026" max="4026" width="12.42578125" style="3" customWidth="1"/>
    <col min="4027" max="4053" width="9.140625" style="3" customWidth="1"/>
    <col min="4054" max="4054" width="3.7109375" style="3" customWidth="1"/>
    <col min="4055" max="4207" width="9.140625" style="3"/>
    <col min="4208" max="4208" width="3.85546875" style="3" customWidth="1"/>
    <col min="4209" max="4209" width="58.7109375" style="3" customWidth="1"/>
    <col min="4210" max="4223" width="9.140625" style="3" customWidth="1"/>
    <col min="4224" max="4225" width="11" style="3" customWidth="1"/>
    <col min="4226" max="4236" width="12.42578125" style="3" customWidth="1"/>
    <col min="4237" max="4237" width="11" style="3" customWidth="1"/>
    <col min="4238" max="4249" width="9.140625" style="3" customWidth="1"/>
    <col min="4250" max="4250" width="11" style="3" customWidth="1"/>
    <col min="4251" max="4262" width="9.140625" style="3" customWidth="1"/>
    <col min="4263" max="4263" width="11" style="3" customWidth="1"/>
    <col min="4264" max="4275" width="9.140625" style="3" customWidth="1"/>
    <col min="4276" max="4276" width="11.42578125" style="3" customWidth="1"/>
    <col min="4277" max="4277" width="11" style="3" customWidth="1"/>
    <col min="4278" max="4280" width="12.42578125" style="3" customWidth="1"/>
    <col min="4281" max="4281" width="9.140625" style="3" customWidth="1"/>
    <col min="4282" max="4282" width="12.42578125" style="3" customWidth="1"/>
    <col min="4283" max="4309" width="9.140625" style="3" customWidth="1"/>
    <col min="4310" max="4310" width="3.7109375" style="3" customWidth="1"/>
    <col min="4311" max="4463" width="9.140625" style="3"/>
    <col min="4464" max="4464" width="3.85546875" style="3" customWidth="1"/>
    <col min="4465" max="4465" width="58.7109375" style="3" customWidth="1"/>
    <col min="4466" max="4479" width="9.140625" style="3" customWidth="1"/>
    <col min="4480" max="4481" width="11" style="3" customWidth="1"/>
    <col min="4482" max="4492" width="12.42578125" style="3" customWidth="1"/>
    <col min="4493" max="4493" width="11" style="3" customWidth="1"/>
    <col min="4494" max="4505" width="9.140625" style="3" customWidth="1"/>
    <col min="4506" max="4506" width="11" style="3" customWidth="1"/>
    <col min="4507" max="4518" width="9.140625" style="3" customWidth="1"/>
    <col min="4519" max="4519" width="11" style="3" customWidth="1"/>
    <col min="4520" max="4531" width="9.140625" style="3" customWidth="1"/>
    <col min="4532" max="4532" width="11.42578125" style="3" customWidth="1"/>
    <col min="4533" max="4533" width="11" style="3" customWidth="1"/>
    <col min="4534" max="4536" width="12.42578125" style="3" customWidth="1"/>
    <col min="4537" max="4537" width="9.140625" style="3" customWidth="1"/>
    <col min="4538" max="4538" width="12.42578125" style="3" customWidth="1"/>
    <col min="4539" max="4565" width="9.140625" style="3" customWidth="1"/>
    <col min="4566" max="4566" width="3.7109375" style="3" customWidth="1"/>
    <col min="4567" max="4719" width="9.140625" style="3"/>
    <col min="4720" max="4720" width="3.85546875" style="3" customWidth="1"/>
    <col min="4721" max="4721" width="58.7109375" style="3" customWidth="1"/>
    <col min="4722" max="4735" width="9.140625" style="3" customWidth="1"/>
    <col min="4736" max="4737" width="11" style="3" customWidth="1"/>
    <col min="4738" max="4748" width="12.42578125" style="3" customWidth="1"/>
    <col min="4749" max="4749" width="11" style="3" customWidth="1"/>
    <col min="4750" max="4761" width="9.140625" style="3" customWidth="1"/>
    <col min="4762" max="4762" width="11" style="3" customWidth="1"/>
    <col min="4763" max="4774" width="9.140625" style="3" customWidth="1"/>
    <col min="4775" max="4775" width="11" style="3" customWidth="1"/>
    <col min="4776" max="4787" width="9.140625" style="3" customWidth="1"/>
    <col min="4788" max="4788" width="11.42578125" style="3" customWidth="1"/>
    <col min="4789" max="4789" width="11" style="3" customWidth="1"/>
    <col min="4790" max="4792" width="12.42578125" style="3" customWidth="1"/>
    <col min="4793" max="4793" width="9.140625" style="3" customWidth="1"/>
    <col min="4794" max="4794" width="12.42578125" style="3" customWidth="1"/>
    <col min="4795" max="4821" width="9.140625" style="3" customWidth="1"/>
    <col min="4822" max="4822" width="3.7109375" style="3" customWidth="1"/>
    <col min="4823" max="4975" width="9.140625" style="3"/>
    <col min="4976" max="4976" width="3.85546875" style="3" customWidth="1"/>
    <col min="4977" max="4977" width="58.7109375" style="3" customWidth="1"/>
    <col min="4978" max="4991" width="9.140625" style="3" customWidth="1"/>
    <col min="4992" max="4993" width="11" style="3" customWidth="1"/>
    <col min="4994" max="5004" width="12.42578125" style="3" customWidth="1"/>
    <col min="5005" max="5005" width="11" style="3" customWidth="1"/>
    <col min="5006" max="5017" width="9.140625" style="3" customWidth="1"/>
    <col min="5018" max="5018" width="11" style="3" customWidth="1"/>
    <col min="5019" max="5030" width="9.140625" style="3" customWidth="1"/>
    <col min="5031" max="5031" width="11" style="3" customWidth="1"/>
    <col min="5032" max="5043" width="9.140625" style="3" customWidth="1"/>
    <col min="5044" max="5044" width="11.42578125" style="3" customWidth="1"/>
    <col min="5045" max="5045" width="11" style="3" customWidth="1"/>
    <col min="5046" max="5048" width="12.42578125" style="3" customWidth="1"/>
    <col min="5049" max="5049" width="9.140625" style="3" customWidth="1"/>
    <col min="5050" max="5050" width="12.42578125" style="3" customWidth="1"/>
    <col min="5051" max="5077" width="9.140625" style="3" customWidth="1"/>
    <col min="5078" max="5078" width="3.7109375" style="3" customWidth="1"/>
    <col min="5079" max="5231" width="9.140625" style="3"/>
    <col min="5232" max="5232" width="3.85546875" style="3" customWidth="1"/>
    <col min="5233" max="5233" width="58.7109375" style="3" customWidth="1"/>
    <col min="5234" max="5247" width="9.140625" style="3" customWidth="1"/>
    <col min="5248" max="5249" width="11" style="3" customWidth="1"/>
    <col min="5250" max="5260" width="12.42578125" style="3" customWidth="1"/>
    <col min="5261" max="5261" width="11" style="3" customWidth="1"/>
    <col min="5262" max="5273" width="9.140625" style="3" customWidth="1"/>
    <col min="5274" max="5274" width="11" style="3" customWidth="1"/>
    <col min="5275" max="5286" width="9.140625" style="3" customWidth="1"/>
    <col min="5287" max="5287" width="11" style="3" customWidth="1"/>
    <col min="5288" max="5299" width="9.140625" style="3" customWidth="1"/>
    <col min="5300" max="5300" width="11.42578125" style="3" customWidth="1"/>
    <col min="5301" max="5301" width="11" style="3" customWidth="1"/>
    <col min="5302" max="5304" width="12.42578125" style="3" customWidth="1"/>
    <col min="5305" max="5305" width="9.140625" style="3" customWidth="1"/>
    <col min="5306" max="5306" width="12.42578125" style="3" customWidth="1"/>
    <col min="5307" max="5333" width="9.140625" style="3" customWidth="1"/>
    <col min="5334" max="5334" width="3.7109375" style="3" customWidth="1"/>
    <col min="5335" max="5487" width="9.140625" style="3"/>
    <col min="5488" max="5488" width="3.85546875" style="3" customWidth="1"/>
    <col min="5489" max="5489" width="58.7109375" style="3" customWidth="1"/>
    <col min="5490" max="5503" width="9.140625" style="3" customWidth="1"/>
    <col min="5504" max="5505" width="11" style="3" customWidth="1"/>
    <col min="5506" max="5516" width="12.42578125" style="3" customWidth="1"/>
    <col min="5517" max="5517" width="11" style="3" customWidth="1"/>
    <col min="5518" max="5529" width="9.140625" style="3" customWidth="1"/>
    <col min="5530" max="5530" width="11" style="3" customWidth="1"/>
    <col min="5531" max="5542" width="9.140625" style="3" customWidth="1"/>
    <col min="5543" max="5543" width="11" style="3" customWidth="1"/>
    <col min="5544" max="5555" width="9.140625" style="3" customWidth="1"/>
    <col min="5556" max="5556" width="11.42578125" style="3" customWidth="1"/>
    <col min="5557" max="5557" width="11" style="3" customWidth="1"/>
    <col min="5558" max="5560" width="12.42578125" style="3" customWidth="1"/>
    <col min="5561" max="5561" width="9.140625" style="3" customWidth="1"/>
    <col min="5562" max="5562" width="12.42578125" style="3" customWidth="1"/>
    <col min="5563" max="5589" width="9.140625" style="3" customWidth="1"/>
    <col min="5590" max="5590" width="3.7109375" style="3" customWidth="1"/>
    <col min="5591" max="5743" width="9.140625" style="3"/>
    <col min="5744" max="5744" width="3.85546875" style="3" customWidth="1"/>
    <col min="5745" max="5745" width="58.7109375" style="3" customWidth="1"/>
    <col min="5746" max="5759" width="9.140625" style="3" customWidth="1"/>
    <col min="5760" max="5761" width="11" style="3" customWidth="1"/>
    <col min="5762" max="5772" width="12.42578125" style="3" customWidth="1"/>
    <col min="5773" max="5773" width="11" style="3" customWidth="1"/>
    <col min="5774" max="5785" width="9.140625" style="3" customWidth="1"/>
    <col min="5786" max="5786" width="11" style="3" customWidth="1"/>
    <col min="5787" max="5798" width="9.140625" style="3" customWidth="1"/>
    <col min="5799" max="5799" width="11" style="3" customWidth="1"/>
    <col min="5800" max="5811" width="9.140625" style="3" customWidth="1"/>
    <col min="5812" max="5812" width="11.42578125" style="3" customWidth="1"/>
    <col min="5813" max="5813" width="11" style="3" customWidth="1"/>
    <col min="5814" max="5816" width="12.42578125" style="3" customWidth="1"/>
    <col min="5817" max="5817" width="9.140625" style="3" customWidth="1"/>
    <col min="5818" max="5818" width="12.42578125" style="3" customWidth="1"/>
    <col min="5819" max="5845" width="9.140625" style="3" customWidth="1"/>
    <col min="5846" max="5846" width="3.7109375" style="3" customWidth="1"/>
    <col min="5847" max="5999" width="9.140625" style="3"/>
    <col min="6000" max="6000" width="3.85546875" style="3" customWidth="1"/>
    <col min="6001" max="6001" width="58.7109375" style="3" customWidth="1"/>
    <col min="6002" max="6015" width="9.140625" style="3" customWidth="1"/>
    <col min="6016" max="6017" width="11" style="3" customWidth="1"/>
    <col min="6018" max="6028" width="12.42578125" style="3" customWidth="1"/>
    <col min="6029" max="6029" width="11" style="3" customWidth="1"/>
    <col min="6030" max="6041" width="9.140625" style="3" customWidth="1"/>
    <col min="6042" max="6042" width="11" style="3" customWidth="1"/>
    <col min="6043" max="6054" width="9.140625" style="3" customWidth="1"/>
    <col min="6055" max="6055" width="11" style="3" customWidth="1"/>
    <col min="6056" max="6067" width="9.140625" style="3" customWidth="1"/>
    <col min="6068" max="6068" width="11.42578125" style="3" customWidth="1"/>
    <col min="6069" max="6069" width="11" style="3" customWidth="1"/>
    <col min="6070" max="6072" width="12.42578125" style="3" customWidth="1"/>
    <col min="6073" max="6073" width="9.140625" style="3" customWidth="1"/>
    <col min="6074" max="6074" width="12.42578125" style="3" customWidth="1"/>
    <col min="6075" max="6101" width="9.140625" style="3" customWidth="1"/>
    <col min="6102" max="6102" width="3.7109375" style="3" customWidth="1"/>
    <col min="6103" max="6255" width="9.140625" style="3"/>
    <col min="6256" max="6256" width="3.85546875" style="3" customWidth="1"/>
    <col min="6257" max="6257" width="58.7109375" style="3" customWidth="1"/>
    <col min="6258" max="6271" width="9.140625" style="3" customWidth="1"/>
    <col min="6272" max="6273" width="11" style="3" customWidth="1"/>
    <col min="6274" max="6284" width="12.42578125" style="3" customWidth="1"/>
    <col min="6285" max="6285" width="11" style="3" customWidth="1"/>
    <col min="6286" max="6297" width="9.140625" style="3" customWidth="1"/>
    <col min="6298" max="6298" width="11" style="3" customWidth="1"/>
    <col min="6299" max="6310" width="9.140625" style="3" customWidth="1"/>
    <col min="6311" max="6311" width="11" style="3" customWidth="1"/>
    <col min="6312" max="6323" width="9.140625" style="3" customWidth="1"/>
    <col min="6324" max="6324" width="11.42578125" style="3" customWidth="1"/>
    <col min="6325" max="6325" width="11" style="3" customWidth="1"/>
    <col min="6326" max="6328" width="12.42578125" style="3" customWidth="1"/>
    <col min="6329" max="6329" width="9.140625" style="3" customWidth="1"/>
    <col min="6330" max="6330" width="12.42578125" style="3" customWidth="1"/>
    <col min="6331" max="6357" width="9.140625" style="3" customWidth="1"/>
    <col min="6358" max="6358" width="3.7109375" style="3" customWidth="1"/>
    <col min="6359" max="6511" width="9.140625" style="3"/>
    <col min="6512" max="6512" width="3.85546875" style="3" customWidth="1"/>
    <col min="6513" max="6513" width="58.7109375" style="3" customWidth="1"/>
    <col min="6514" max="6527" width="9.140625" style="3" customWidth="1"/>
    <col min="6528" max="6529" width="11" style="3" customWidth="1"/>
    <col min="6530" max="6540" width="12.42578125" style="3" customWidth="1"/>
    <col min="6541" max="6541" width="11" style="3" customWidth="1"/>
    <col min="6542" max="6553" width="9.140625" style="3" customWidth="1"/>
    <col min="6554" max="6554" width="11" style="3" customWidth="1"/>
    <col min="6555" max="6566" width="9.140625" style="3" customWidth="1"/>
    <col min="6567" max="6567" width="11" style="3" customWidth="1"/>
    <col min="6568" max="6579" width="9.140625" style="3" customWidth="1"/>
    <col min="6580" max="6580" width="11.42578125" style="3" customWidth="1"/>
    <col min="6581" max="6581" width="11" style="3" customWidth="1"/>
    <col min="6582" max="6584" width="12.42578125" style="3" customWidth="1"/>
    <col min="6585" max="6585" width="9.140625" style="3" customWidth="1"/>
    <col min="6586" max="6586" width="12.42578125" style="3" customWidth="1"/>
    <col min="6587" max="6613" width="9.140625" style="3" customWidth="1"/>
    <col min="6614" max="6614" width="3.7109375" style="3" customWidth="1"/>
    <col min="6615" max="6767" width="9.140625" style="3"/>
    <col min="6768" max="6768" width="3.85546875" style="3" customWidth="1"/>
    <col min="6769" max="6769" width="58.7109375" style="3" customWidth="1"/>
    <col min="6770" max="6783" width="9.140625" style="3" customWidth="1"/>
    <col min="6784" max="6785" width="11" style="3" customWidth="1"/>
    <col min="6786" max="6796" width="12.42578125" style="3" customWidth="1"/>
    <col min="6797" max="6797" width="11" style="3" customWidth="1"/>
    <col min="6798" max="6809" width="9.140625" style="3" customWidth="1"/>
    <col min="6810" max="6810" width="11" style="3" customWidth="1"/>
    <col min="6811" max="6822" width="9.140625" style="3" customWidth="1"/>
    <col min="6823" max="6823" width="11" style="3" customWidth="1"/>
    <col min="6824" max="6835" width="9.140625" style="3" customWidth="1"/>
    <col min="6836" max="6836" width="11.42578125" style="3" customWidth="1"/>
    <col min="6837" max="6837" width="11" style="3" customWidth="1"/>
    <col min="6838" max="6840" width="12.42578125" style="3" customWidth="1"/>
    <col min="6841" max="6841" width="9.140625" style="3" customWidth="1"/>
    <col min="6842" max="6842" width="12.42578125" style="3" customWidth="1"/>
    <col min="6843" max="6869" width="9.140625" style="3" customWidth="1"/>
    <col min="6870" max="6870" width="3.7109375" style="3" customWidth="1"/>
    <col min="6871" max="7023" width="9.140625" style="3"/>
    <col min="7024" max="7024" width="3.85546875" style="3" customWidth="1"/>
    <col min="7025" max="7025" width="58.7109375" style="3" customWidth="1"/>
    <col min="7026" max="7039" width="9.140625" style="3" customWidth="1"/>
    <col min="7040" max="7041" width="11" style="3" customWidth="1"/>
    <col min="7042" max="7052" width="12.42578125" style="3" customWidth="1"/>
    <col min="7053" max="7053" width="11" style="3" customWidth="1"/>
    <col min="7054" max="7065" width="9.140625" style="3" customWidth="1"/>
    <col min="7066" max="7066" width="11" style="3" customWidth="1"/>
    <col min="7067" max="7078" width="9.140625" style="3" customWidth="1"/>
    <col min="7079" max="7079" width="11" style="3" customWidth="1"/>
    <col min="7080" max="7091" width="9.140625" style="3" customWidth="1"/>
    <col min="7092" max="7092" width="11.42578125" style="3" customWidth="1"/>
    <col min="7093" max="7093" width="11" style="3" customWidth="1"/>
    <col min="7094" max="7096" width="12.42578125" style="3" customWidth="1"/>
    <col min="7097" max="7097" width="9.140625" style="3" customWidth="1"/>
    <col min="7098" max="7098" width="12.42578125" style="3" customWidth="1"/>
    <col min="7099" max="7125" width="9.140625" style="3" customWidth="1"/>
    <col min="7126" max="7126" width="3.7109375" style="3" customWidth="1"/>
    <col min="7127" max="7279" width="9.140625" style="3"/>
    <col min="7280" max="7280" width="3.85546875" style="3" customWidth="1"/>
    <col min="7281" max="7281" width="58.7109375" style="3" customWidth="1"/>
    <col min="7282" max="7295" width="9.140625" style="3" customWidth="1"/>
    <col min="7296" max="7297" width="11" style="3" customWidth="1"/>
    <col min="7298" max="7308" width="12.42578125" style="3" customWidth="1"/>
    <col min="7309" max="7309" width="11" style="3" customWidth="1"/>
    <col min="7310" max="7321" width="9.140625" style="3" customWidth="1"/>
    <col min="7322" max="7322" width="11" style="3" customWidth="1"/>
    <col min="7323" max="7334" width="9.140625" style="3" customWidth="1"/>
    <col min="7335" max="7335" width="11" style="3" customWidth="1"/>
    <col min="7336" max="7347" width="9.140625" style="3" customWidth="1"/>
    <col min="7348" max="7348" width="11.42578125" style="3" customWidth="1"/>
    <col min="7349" max="7349" width="11" style="3" customWidth="1"/>
    <col min="7350" max="7352" width="12.42578125" style="3" customWidth="1"/>
    <col min="7353" max="7353" width="9.140625" style="3" customWidth="1"/>
    <col min="7354" max="7354" width="12.42578125" style="3" customWidth="1"/>
    <col min="7355" max="7381" width="9.140625" style="3" customWidth="1"/>
    <col min="7382" max="7382" width="3.7109375" style="3" customWidth="1"/>
    <col min="7383" max="7535" width="9.140625" style="3"/>
    <col min="7536" max="7536" width="3.85546875" style="3" customWidth="1"/>
    <col min="7537" max="7537" width="58.7109375" style="3" customWidth="1"/>
    <col min="7538" max="7551" width="9.140625" style="3" customWidth="1"/>
    <col min="7552" max="7553" width="11" style="3" customWidth="1"/>
    <col min="7554" max="7564" width="12.42578125" style="3" customWidth="1"/>
    <col min="7565" max="7565" width="11" style="3" customWidth="1"/>
    <col min="7566" max="7577" width="9.140625" style="3" customWidth="1"/>
    <col min="7578" max="7578" width="11" style="3" customWidth="1"/>
    <col min="7579" max="7590" width="9.140625" style="3" customWidth="1"/>
    <col min="7591" max="7591" width="11" style="3" customWidth="1"/>
    <col min="7592" max="7603" width="9.140625" style="3" customWidth="1"/>
    <col min="7604" max="7604" width="11.42578125" style="3" customWidth="1"/>
    <col min="7605" max="7605" width="11" style="3" customWidth="1"/>
    <col min="7606" max="7608" width="12.42578125" style="3" customWidth="1"/>
    <col min="7609" max="7609" width="9.140625" style="3" customWidth="1"/>
    <col min="7610" max="7610" width="12.42578125" style="3" customWidth="1"/>
    <col min="7611" max="7637" width="9.140625" style="3" customWidth="1"/>
    <col min="7638" max="7638" width="3.7109375" style="3" customWidth="1"/>
    <col min="7639" max="7791" width="9.140625" style="3"/>
    <col min="7792" max="7792" width="3.85546875" style="3" customWidth="1"/>
    <col min="7793" max="7793" width="58.7109375" style="3" customWidth="1"/>
    <col min="7794" max="7807" width="9.140625" style="3" customWidth="1"/>
    <col min="7808" max="7809" width="11" style="3" customWidth="1"/>
    <col min="7810" max="7820" width="12.42578125" style="3" customWidth="1"/>
    <col min="7821" max="7821" width="11" style="3" customWidth="1"/>
    <col min="7822" max="7833" width="9.140625" style="3" customWidth="1"/>
    <col min="7834" max="7834" width="11" style="3" customWidth="1"/>
    <col min="7835" max="7846" width="9.140625" style="3" customWidth="1"/>
    <col min="7847" max="7847" width="11" style="3" customWidth="1"/>
    <col min="7848" max="7859" width="9.140625" style="3" customWidth="1"/>
    <col min="7860" max="7860" width="11.42578125" style="3" customWidth="1"/>
    <col min="7861" max="7861" width="11" style="3" customWidth="1"/>
    <col min="7862" max="7864" width="12.42578125" style="3" customWidth="1"/>
    <col min="7865" max="7865" width="9.140625" style="3" customWidth="1"/>
    <col min="7866" max="7866" width="12.42578125" style="3" customWidth="1"/>
    <col min="7867" max="7893" width="9.140625" style="3" customWidth="1"/>
    <col min="7894" max="7894" width="3.7109375" style="3" customWidth="1"/>
    <col min="7895" max="8047" width="9.140625" style="3"/>
    <col min="8048" max="8048" width="3.85546875" style="3" customWidth="1"/>
    <col min="8049" max="8049" width="58.7109375" style="3" customWidth="1"/>
    <col min="8050" max="8063" width="9.140625" style="3" customWidth="1"/>
    <col min="8064" max="8065" width="11" style="3" customWidth="1"/>
    <col min="8066" max="8076" width="12.42578125" style="3" customWidth="1"/>
    <col min="8077" max="8077" width="11" style="3" customWidth="1"/>
    <col min="8078" max="8089" width="9.140625" style="3" customWidth="1"/>
    <col min="8090" max="8090" width="11" style="3" customWidth="1"/>
    <col min="8091" max="8102" width="9.140625" style="3" customWidth="1"/>
    <col min="8103" max="8103" width="11" style="3" customWidth="1"/>
    <col min="8104" max="8115" width="9.140625" style="3" customWidth="1"/>
    <col min="8116" max="8116" width="11.42578125" style="3" customWidth="1"/>
    <col min="8117" max="8117" width="11" style="3" customWidth="1"/>
    <col min="8118" max="8120" width="12.42578125" style="3" customWidth="1"/>
    <col min="8121" max="8121" width="9.140625" style="3" customWidth="1"/>
    <col min="8122" max="8122" width="12.42578125" style="3" customWidth="1"/>
    <col min="8123" max="8149" width="9.140625" style="3" customWidth="1"/>
    <col min="8150" max="8150" width="3.7109375" style="3" customWidth="1"/>
    <col min="8151" max="8303" width="9.140625" style="3"/>
    <col min="8304" max="8304" width="3.85546875" style="3" customWidth="1"/>
    <col min="8305" max="8305" width="58.7109375" style="3" customWidth="1"/>
    <col min="8306" max="8319" width="9.140625" style="3" customWidth="1"/>
    <col min="8320" max="8321" width="11" style="3" customWidth="1"/>
    <col min="8322" max="8332" width="12.42578125" style="3" customWidth="1"/>
    <col min="8333" max="8333" width="11" style="3" customWidth="1"/>
    <col min="8334" max="8345" width="9.140625" style="3" customWidth="1"/>
    <col min="8346" max="8346" width="11" style="3" customWidth="1"/>
    <col min="8347" max="8358" width="9.140625" style="3" customWidth="1"/>
    <col min="8359" max="8359" width="11" style="3" customWidth="1"/>
    <col min="8360" max="8371" width="9.140625" style="3" customWidth="1"/>
    <col min="8372" max="8372" width="11.42578125" style="3" customWidth="1"/>
    <col min="8373" max="8373" width="11" style="3" customWidth="1"/>
    <col min="8374" max="8376" width="12.42578125" style="3" customWidth="1"/>
    <col min="8377" max="8377" width="9.140625" style="3" customWidth="1"/>
    <col min="8378" max="8378" width="12.42578125" style="3" customWidth="1"/>
    <col min="8379" max="8405" width="9.140625" style="3" customWidth="1"/>
    <col min="8406" max="8406" width="3.7109375" style="3" customWidth="1"/>
    <col min="8407" max="8559" width="9.140625" style="3"/>
    <col min="8560" max="8560" width="3.85546875" style="3" customWidth="1"/>
    <col min="8561" max="8561" width="58.7109375" style="3" customWidth="1"/>
    <col min="8562" max="8575" width="9.140625" style="3" customWidth="1"/>
    <col min="8576" max="8577" width="11" style="3" customWidth="1"/>
    <col min="8578" max="8588" width="12.42578125" style="3" customWidth="1"/>
    <col min="8589" max="8589" width="11" style="3" customWidth="1"/>
    <col min="8590" max="8601" width="9.140625" style="3" customWidth="1"/>
    <col min="8602" max="8602" width="11" style="3" customWidth="1"/>
    <col min="8603" max="8614" width="9.140625" style="3" customWidth="1"/>
    <col min="8615" max="8615" width="11" style="3" customWidth="1"/>
    <col min="8616" max="8627" width="9.140625" style="3" customWidth="1"/>
    <col min="8628" max="8628" width="11.42578125" style="3" customWidth="1"/>
    <col min="8629" max="8629" width="11" style="3" customWidth="1"/>
    <col min="8630" max="8632" width="12.42578125" style="3" customWidth="1"/>
    <col min="8633" max="8633" width="9.140625" style="3" customWidth="1"/>
    <col min="8634" max="8634" width="12.42578125" style="3" customWidth="1"/>
    <col min="8635" max="8661" width="9.140625" style="3" customWidth="1"/>
    <col min="8662" max="8662" width="3.7109375" style="3" customWidth="1"/>
    <col min="8663" max="8815" width="9.140625" style="3"/>
    <col min="8816" max="8816" width="3.85546875" style="3" customWidth="1"/>
    <col min="8817" max="8817" width="58.7109375" style="3" customWidth="1"/>
    <col min="8818" max="8831" width="9.140625" style="3" customWidth="1"/>
    <col min="8832" max="8833" width="11" style="3" customWidth="1"/>
    <col min="8834" max="8844" width="12.42578125" style="3" customWidth="1"/>
    <col min="8845" max="8845" width="11" style="3" customWidth="1"/>
    <col min="8846" max="8857" width="9.140625" style="3" customWidth="1"/>
    <col min="8858" max="8858" width="11" style="3" customWidth="1"/>
    <col min="8859" max="8870" width="9.140625" style="3" customWidth="1"/>
    <col min="8871" max="8871" width="11" style="3" customWidth="1"/>
    <col min="8872" max="8883" width="9.140625" style="3" customWidth="1"/>
    <col min="8884" max="8884" width="11.42578125" style="3" customWidth="1"/>
    <col min="8885" max="8885" width="11" style="3" customWidth="1"/>
    <col min="8886" max="8888" width="12.42578125" style="3" customWidth="1"/>
    <col min="8889" max="8889" width="9.140625" style="3" customWidth="1"/>
    <col min="8890" max="8890" width="12.42578125" style="3" customWidth="1"/>
    <col min="8891" max="8917" width="9.140625" style="3" customWidth="1"/>
    <col min="8918" max="8918" width="3.7109375" style="3" customWidth="1"/>
    <col min="8919" max="9071" width="9.140625" style="3"/>
    <col min="9072" max="9072" width="3.85546875" style="3" customWidth="1"/>
    <col min="9073" max="9073" width="58.7109375" style="3" customWidth="1"/>
    <col min="9074" max="9087" width="9.140625" style="3" customWidth="1"/>
    <col min="9088" max="9089" width="11" style="3" customWidth="1"/>
    <col min="9090" max="9100" width="12.42578125" style="3" customWidth="1"/>
    <col min="9101" max="9101" width="11" style="3" customWidth="1"/>
    <col min="9102" max="9113" width="9.140625" style="3" customWidth="1"/>
    <col min="9114" max="9114" width="11" style="3" customWidth="1"/>
    <col min="9115" max="9126" width="9.140625" style="3" customWidth="1"/>
    <col min="9127" max="9127" width="11" style="3" customWidth="1"/>
    <col min="9128" max="9139" width="9.140625" style="3" customWidth="1"/>
    <col min="9140" max="9140" width="11.42578125" style="3" customWidth="1"/>
    <col min="9141" max="9141" width="11" style="3" customWidth="1"/>
    <col min="9142" max="9144" width="12.42578125" style="3" customWidth="1"/>
    <col min="9145" max="9145" width="9.140625" style="3" customWidth="1"/>
    <col min="9146" max="9146" width="12.42578125" style="3" customWidth="1"/>
    <col min="9147" max="9173" width="9.140625" style="3" customWidth="1"/>
    <col min="9174" max="9174" width="3.7109375" style="3" customWidth="1"/>
    <col min="9175" max="9327" width="9.140625" style="3"/>
    <col min="9328" max="9328" width="3.85546875" style="3" customWidth="1"/>
    <col min="9329" max="9329" width="58.7109375" style="3" customWidth="1"/>
    <col min="9330" max="9343" width="9.140625" style="3" customWidth="1"/>
    <col min="9344" max="9345" width="11" style="3" customWidth="1"/>
    <col min="9346" max="9356" width="12.42578125" style="3" customWidth="1"/>
    <col min="9357" max="9357" width="11" style="3" customWidth="1"/>
    <col min="9358" max="9369" width="9.140625" style="3" customWidth="1"/>
    <col min="9370" max="9370" width="11" style="3" customWidth="1"/>
    <col min="9371" max="9382" width="9.140625" style="3" customWidth="1"/>
    <col min="9383" max="9383" width="11" style="3" customWidth="1"/>
    <col min="9384" max="9395" width="9.140625" style="3" customWidth="1"/>
    <col min="9396" max="9396" width="11.42578125" style="3" customWidth="1"/>
    <col min="9397" max="9397" width="11" style="3" customWidth="1"/>
    <col min="9398" max="9400" width="12.42578125" style="3" customWidth="1"/>
    <col min="9401" max="9401" width="9.140625" style="3" customWidth="1"/>
    <col min="9402" max="9402" width="12.42578125" style="3" customWidth="1"/>
    <col min="9403" max="9429" width="9.140625" style="3" customWidth="1"/>
    <col min="9430" max="9430" width="3.7109375" style="3" customWidth="1"/>
    <col min="9431" max="9583" width="9.140625" style="3"/>
    <col min="9584" max="9584" width="3.85546875" style="3" customWidth="1"/>
    <col min="9585" max="9585" width="58.7109375" style="3" customWidth="1"/>
    <col min="9586" max="9599" width="9.140625" style="3" customWidth="1"/>
    <col min="9600" max="9601" width="11" style="3" customWidth="1"/>
    <col min="9602" max="9612" width="12.42578125" style="3" customWidth="1"/>
    <col min="9613" max="9613" width="11" style="3" customWidth="1"/>
    <col min="9614" max="9625" width="9.140625" style="3" customWidth="1"/>
    <col min="9626" max="9626" width="11" style="3" customWidth="1"/>
    <col min="9627" max="9638" width="9.140625" style="3" customWidth="1"/>
    <col min="9639" max="9639" width="11" style="3" customWidth="1"/>
    <col min="9640" max="9651" width="9.140625" style="3" customWidth="1"/>
    <col min="9652" max="9652" width="11.42578125" style="3" customWidth="1"/>
    <col min="9653" max="9653" width="11" style="3" customWidth="1"/>
    <col min="9654" max="9656" width="12.42578125" style="3" customWidth="1"/>
    <col min="9657" max="9657" width="9.140625" style="3" customWidth="1"/>
    <col min="9658" max="9658" width="12.42578125" style="3" customWidth="1"/>
    <col min="9659" max="9685" width="9.140625" style="3" customWidth="1"/>
    <col min="9686" max="9686" width="3.7109375" style="3" customWidth="1"/>
    <col min="9687" max="9839" width="9.140625" style="3"/>
    <col min="9840" max="9840" width="3.85546875" style="3" customWidth="1"/>
    <col min="9841" max="9841" width="58.7109375" style="3" customWidth="1"/>
    <col min="9842" max="9855" width="9.140625" style="3" customWidth="1"/>
    <col min="9856" max="9857" width="11" style="3" customWidth="1"/>
    <col min="9858" max="9868" width="12.42578125" style="3" customWidth="1"/>
    <col min="9869" max="9869" width="11" style="3" customWidth="1"/>
    <col min="9870" max="9881" width="9.140625" style="3" customWidth="1"/>
    <col min="9882" max="9882" width="11" style="3" customWidth="1"/>
    <col min="9883" max="9894" width="9.140625" style="3" customWidth="1"/>
    <col min="9895" max="9895" width="11" style="3" customWidth="1"/>
    <col min="9896" max="9907" width="9.140625" style="3" customWidth="1"/>
    <col min="9908" max="9908" width="11.42578125" style="3" customWidth="1"/>
    <col min="9909" max="9909" width="11" style="3" customWidth="1"/>
    <col min="9910" max="9912" width="12.42578125" style="3" customWidth="1"/>
    <col min="9913" max="9913" width="9.140625" style="3" customWidth="1"/>
    <col min="9914" max="9914" width="12.42578125" style="3" customWidth="1"/>
    <col min="9915" max="9941" width="9.140625" style="3" customWidth="1"/>
    <col min="9942" max="9942" width="3.7109375" style="3" customWidth="1"/>
    <col min="9943" max="10095" width="9.140625" style="3"/>
    <col min="10096" max="10096" width="3.85546875" style="3" customWidth="1"/>
    <col min="10097" max="10097" width="58.7109375" style="3" customWidth="1"/>
    <col min="10098" max="10111" width="9.140625" style="3" customWidth="1"/>
    <col min="10112" max="10113" width="11" style="3" customWidth="1"/>
    <col min="10114" max="10124" width="12.42578125" style="3" customWidth="1"/>
    <col min="10125" max="10125" width="11" style="3" customWidth="1"/>
    <col min="10126" max="10137" width="9.140625" style="3" customWidth="1"/>
    <col min="10138" max="10138" width="11" style="3" customWidth="1"/>
    <col min="10139" max="10150" width="9.140625" style="3" customWidth="1"/>
    <col min="10151" max="10151" width="11" style="3" customWidth="1"/>
    <col min="10152" max="10163" width="9.140625" style="3" customWidth="1"/>
    <col min="10164" max="10164" width="11.42578125" style="3" customWidth="1"/>
    <col min="10165" max="10165" width="11" style="3" customWidth="1"/>
    <col min="10166" max="10168" width="12.42578125" style="3" customWidth="1"/>
    <col min="10169" max="10169" width="9.140625" style="3" customWidth="1"/>
    <col min="10170" max="10170" width="12.42578125" style="3" customWidth="1"/>
    <col min="10171" max="10197" width="9.140625" style="3" customWidth="1"/>
    <col min="10198" max="10198" width="3.7109375" style="3" customWidth="1"/>
    <col min="10199" max="10351" width="9.140625" style="3"/>
    <col min="10352" max="10352" width="3.85546875" style="3" customWidth="1"/>
    <col min="10353" max="10353" width="58.7109375" style="3" customWidth="1"/>
    <col min="10354" max="10367" width="9.140625" style="3" customWidth="1"/>
    <col min="10368" max="10369" width="11" style="3" customWidth="1"/>
    <col min="10370" max="10380" width="12.42578125" style="3" customWidth="1"/>
    <col min="10381" max="10381" width="11" style="3" customWidth="1"/>
    <col min="10382" max="10393" width="9.140625" style="3" customWidth="1"/>
    <col min="10394" max="10394" width="11" style="3" customWidth="1"/>
    <col min="10395" max="10406" width="9.140625" style="3" customWidth="1"/>
    <col min="10407" max="10407" width="11" style="3" customWidth="1"/>
    <col min="10408" max="10419" width="9.140625" style="3" customWidth="1"/>
    <col min="10420" max="10420" width="11.42578125" style="3" customWidth="1"/>
    <col min="10421" max="10421" width="11" style="3" customWidth="1"/>
    <col min="10422" max="10424" width="12.42578125" style="3" customWidth="1"/>
    <col min="10425" max="10425" width="9.140625" style="3" customWidth="1"/>
    <col min="10426" max="10426" width="12.42578125" style="3" customWidth="1"/>
    <col min="10427" max="10453" width="9.140625" style="3" customWidth="1"/>
    <col min="10454" max="10454" width="3.7109375" style="3" customWidth="1"/>
    <col min="10455" max="10607" width="9.140625" style="3"/>
    <col min="10608" max="10608" width="3.85546875" style="3" customWidth="1"/>
    <col min="10609" max="10609" width="58.7109375" style="3" customWidth="1"/>
    <col min="10610" max="10623" width="9.140625" style="3" customWidth="1"/>
    <col min="10624" max="10625" width="11" style="3" customWidth="1"/>
    <col min="10626" max="10636" width="12.42578125" style="3" customWidth="1"/>
    <col min="10637" max="10637" width="11" style="3" customWidth="1"/>
    <col min="10638" max="10649" width="9.140625" style="3" customWidth="1"/>
    <col min="10650" max="10650" width="11" style="3" customWidth="1"/>
    <col min="10651" max="10662" width="9.140625" style="3" customWidth="1"/>
    <col min="10663" max="10663" width="11" style="3" customWidth="1"/>
    <col min="10664" max="10675" width="9.140625" style="3" customWidth="1"/>
    <col min="10676" max="10676" width="11.42578125" style="3" customWidth="1"/>
    <col min="10677" max="10677" width="11" style="3" customWidth="1"/>
    <col min="10678" max="10680" width="12.42578125" style="3" customWidth="1"/>
    <col min="10681" max="10681" width="9.140625" style="3" customWidth="1"/>
    <col min="10682" max="10682" width="12.42578125" style="3" customWidth="1"/>
    <col min="10683" max="10709" width="9.140625" style="3" customWidth="1"/>
    <col min="10710" max="10710" width="3.7109375" style="3" customWidth="1"/>
    <col min="10711" max="10863" width="9.140625" style="3"/>
    <col min="10864" max="10864" width="3.85546875" style="3" customWidth="1"/>
    <col min="10865" max="10865" width="58.7109375" style="3" customWidth="1"/>
    <col min="10866" max="10879" width="9.140625" style="3" customWidth="1"/>
    <col min="10880" max="10881" width="11" style="3" customWidth="1"/>
    <col min="10882" max="10892" width="12.42578125" style="3" customWidth="1"/>
    <col min="10893" max="10893" width="11" style="3" customWidth="1"/>
    <col min="10894" max="10905" width="9.140625" style="3" customWidth="1"/>
    <col min="10906" max="10906" width="11" style="3" customWidth="1"/>
    <col min="10907" max="10918" width="9.140625" style="3" customWidth="1"/>
    <col min="10919" max="10919" width="11" style="3" customWidth="1"/>
    <col min="10920" max="10931" width="9.140625" style="3" customWidth="1"/>
    <col min="10932" max="10932" width="11.42578125" style="3" customWidth="1"/>
    <col min="10933" max="10933" width="11" style="3" customWidth="1"/>
    <col min="10934" max="10936" width="12.42578125" style="3" customWidth="1"/>
    <col min="10937" max="10937" width="9.140625" style="3" customWidth="1"/>
    <col min="10938" max="10938" width="12.42578125" style="3" customWidth="1"/>
    <col min="10939" max="10965" width="9.140625" style="3" customWidth="1"/>
    <col min="10966" max="10966" width="3.7109375" style="3" customWidth="1"/>
    <col min="10967" max="11119" width="9.140625" style="3"/>
    <col min="11120" max="11120" width="3.85546875" style="3" customWidth="1"/>
    <col min="11121" max="11121" width="58.7109375" style="3" customWidth="1"/>
    <col min="11122" max="11135" width="9.140625" style="3" customWidth="1"/>
    <col min="11136" max="11137" width="11" style="3" customWidth="1"/>
    <col min="11138" max="11148" width="12.42578125" style="3" customWidth="1"/>
    <col min="11149" max="11149" width="11" style="3" customWidth="1"/>
    <col min="11150" max="11161" width="9.140625" style="3" customWidth="1"/>
    <col min="11162" max="11162" width="11" style="3" customWidth="1"/>
    <col min="11163" max="11174" width="9.140625" style="3" customWidth="1"/>
    <col min="11175" max="11175" width="11" style="3" customWidth="1"/>
    <col min="11176" max="11187" width="9.140625" style="3" customWidth="1"/>
    <col min="11188" max="11188" width="11.42578125" style="3" customWidth="1"/>
    <col min="11189" max="11189" width="11" style="3" customWidth="1"/>
    <col min="11190" max="11192" width="12.42578125" style="3" customWidth="1"/>
    <col min="11193" max="11193" width="9.140625" style="3" customWidth="1"/>
    <col min="11194" max="11194" width="12.42578125" style="3" customWidth="1"/>
    <col min="11195" max="11221" width="9.140625" style="3" customWidth="1"/>
    <col min="11222" max="11222" width="3.7109375" style="3" customWidth="1"/>
    <col min="11223" max="11375" width="9.140625" style="3"/>
    <col min="11376" max="11376" width="3.85546875" style="3" customWidth="1"/>
    <col min="11377" max="11377" width="58.7109375" style="3" customWidth="1"/>
    <col min="11378" max="11391" width="9.140625" style="3" customWidth="1"/>
    <col min="11392" max="11393" width="11" style="3" customWidth="1"/>
    <col min="11394" max="11404" width="12.42578125" style="3" customWidth="1"/>
    <col min="11405" max="11405" width="11" style="3" customWidth="1"/>
    <col min="11406" max="11417" width="9.140625" style="3" customWidth="1"/>
    <col min="11418" max="11418" width="11" style="3" customWidth="1"/>
    <col min="11419" max="11430" width="9.140625" style="3" customWidth="1"/>
    <col min="11431" max="11431" width="11" style="3" customWidth="1"/>
    <col min="11432" max="11443" width="9.140625" style="3" customWidth="1"/>
    <col min="11444" max="11444" width="11.42578125" style="3" customWidth="1"/>
    <col min="11445" max="11445" width="11" style="3" customWidth="1"/>
    <col min="11446" max="11448" width="12.42578125" style="3" customWidth="1"/>
    <col min="11449" max="11449" width="9.140625" style="3" customWidth="1"/>
    <col min="11450" max="11450" width="12.42578125" style="3" customWidth="1"/>
    <col min="11451" max="11477" width="9.140625" style="3" customWidth="1"/>
    <col min="11478" max="11478" width="3.7109375" style="3" customWidth="1"/>
    <col min="11479" max="11631" width="9.140625" style="3"/>
    <col min="11632" max="11632" width="3.85546875" style="3" customWidth="1"/>
    <col min="11633" max="11633" width="58.7109375" style="3" customWidth="1"/>
    <col min="11634" max="11647" width="9.140625" style="3" customWidth="1"/>
    <col min="11648" max="11649" width="11" style="3" customWidth="1"/>
    <col min="11650" max="11660" width="12.42578125" style="3" customWidth="1"/>
    <col min="11661" max="11661" width="11" style="3" customWidth="1"/>
    <col min="11662" max="11673" width="9.140625" style="3" customWidth="1"/>
    <col min="11674" max="11674" width="11" style="3" customWidth="1"/>
    <col min="11675" max="11686" width="9.140625" style="3" customWidth="1"/>
    <col min="11687" max="11687" width="11" style="3" customWidth="1"/>
    <col min="11688" max="11699" width="9.140625" style="3" customWidth="1"/>
    <col min="11700" max="11700" width="11.42578125" style="3" customWidth="1"/>
    <col min="11701" max="11701" width="11" style="3" customWidth="1"/>
    <col min="11702" max="11704" width="12.42578125" style="3" customWidth="1"/>
    <col min="11705" max="11705" width="9.140625" style="3" customWidth="1"/>
    <col min="11706" max="11706" width="12.42578125" style="3" customWidth="1"/>
    <col min="11707" max="11733" width="9.140625" style="3" customWidth="1"/>
    <col min="11734" max="11734" width="3.7109375" style="3" customWidth="1"/>
    <col min="11735" max="11887" width="9.140625" style="3"/>
    <col min="11888" max="11888" width="3.85546875" style="3" customWidth="1"/>
    <col min="11889" max="11889" width="58.7109375" style="3" customWidth="1"/>
    <col min="11890" max="11903" width="9.140625" style="3" customWidth="1"/>
    <col min="11904" max="11905" width="11" style="3" customWidth="1"/>
    <col min="11906" max="11916" width="12.42578125" style="3" customWidth="1"/>
    <col min="11917" max="11917" width="11" style="3" customWidth="1"/>
    <col min="11918" max="11929" width="9.140625" style="3" customWidth="1"/>
    <col min="11930" max="11930" width="11" style="3" customWidth="1"/>
    <col min="11931" max="11942" width="9.140625" style="3" customWidth="1"/>
    <col min="11943" max="11943" width="11" style="3" customWidth="1"/>
    <col min="11944" max="11955" width="9.140625" style="3" customWidth="1"/>
    <col min="11956" max="11956" width="11.42578125" style="3" customWidth="1"/>
    <col min="11957" max="11957" width="11" style="3" customWidth="1"/>
    <col min="11958" max="11960" width="12.42578125" style="3" customWidth="1"/>
    <col min="11961" max="11961" width="9.140625" style="3" customWidth="1"/>
    <col min="11962" max="11962" width="12.42578125" style="3" customWidth="1"/>
    <col min="11963" max="11989" width="9.140625" style="3" customWidth="1"/>
    <col min="11990" max="11990" width="3.7109375" style="3" customWidth="1"/>
    <col min="11991" max="12143" width="9.140625" style="3"/>
    <col min="12144" max="12144" width="3.85546875" style="3" customWidth="1"/>
    <col min="12145" max="12145" width="58.7109375" style="3" customWidth="1"/>
    <col min="12146" max="12159" width="9.140625" style="3" customWidth="1"/>
    <col min="12160" max="12161" width="11" style="3" customWidth="1"/>
    <col min="12162" max="12172" width="12.42578125" style="3" customWidth="1"/>
    <col min="12173" max="12173" width="11" style="3" customWidth="1"/>
    <col min="12174" max="12185" width="9.140625" style="3" customWidth="1"/>
    <col min="12186" max="12186" width="11" style="3" customWidth="1"/>
    <col min="12187" max="12198" width="9.140625" style="3" customWidth="1"/>
    <col min="12199" max="12199" width="11" style="3" customWidth="1"/>
    <col min="12200" max="12211" width="9.140625" style="3" customWidth="1"/>
    <col min="12212" max="12212" width="11.42578125" style="3" customWidth="1"/>
    <col min="12213" max="12213" width="11" style="3" customWidth="1"/>
    <col min="12214" max="12216" width="12.42578125" style="3" customWidth="1"/>
    <col min="12217" max="12217" width="9.140625" style="3" customWidth="1"/>
    <col min="12218" max="12218" width="12.42578125" style="3" customWidth="1"/>
    <col min="12219" max="12245" width="9.140625" style="3" customWidth="1"/>
    <col min="12246" max="12246" width="3.7109375" style="3" customWidth="1"/>
    <col min="12247" max="12399" width="9.140625" style="3"/>
    <col min="12400" max="12400" width="3.85546875" style="3" customWidth="1"/>
    <col min="12401" max="12401" width="58.7109375" style="3" customWidth="1"/>
    <col min="12402" max="12415" width="9.140625" style="3" customWidth="1"/>
    <col min="12416" max="12417" width="11" style="3" customWidth="1"/>
    <col min="12418" max="12428" width="12.42578125" style="3" customWidth="1"/>
    <col min="12429" max="12429" width="11" style="3" customWidth="1"/>
    <col min="12430" max="12441" width="9.140625" style="3" customWidth="1"/>
    <col min="12442" max="12442" width="11" style="3" customWidth="1"/>
    <col min="12443" max="12454" width="9.140625" style="3" customWidth="1"/>
    <col min="12455" max="12455" width="11" style="3" customWidth="1"/>
    <col min="12456" max="12467" width="9.140625" style="3" customWidth="1"/>
    <col min="12468" max="12468" width="11.42578125" style="3" customWidth="1"/>
    <col min="12469" max="12469" width="11" style="3" customWidth="1"/>
    <col min="12470" max="12472" width="12.42578125" style="3" customWidth="1"/>
    <col min="12473" max="12473" width="9.140625" style="3" customWidth="1"/>
    <col min="12474" max="12474" width="12.42578125" style="3" customWidth="1"/>
    <col min="12475" max="12501" width="9.140625" style="3" customWidth="1"/>
    <col min="12502" max="12502" width="3.7109375" style="3" customWidth="1"/>
    <col min="12503" max="12655" width="9.140625" style="3"/>
    <col min="12656" max="12656" width="3.85546875" style="3" customWidth="1"/>
    <col min="12657" max="12657" width="58.7109375" style="3" customWidth="1"/>
    <col min="12658" max="12671" width="9.140625" style="3" customWidth="1"/>
    <col min="12672" max="12673" width="11" style="3" customWidth="1"/>
    <col min="12674" max="12684" width="12.42578125" style="3" customWidth="1"/>
    <col min="12685" max="12685" width="11" style="3" customWidth="1"/>
    <col min="12686" max="12697" width="9.140625" style="3" customWidth="1"/>
    <col min="12698" max="12698" width="11" style="3" customWidth="1"/>
    <col min="12699" max="12710" width="9.140625" style="3" customWidth="1"/>
    <col min="12711" max="12711" width="11" style="3" customWidth="1"/>
    <col min="12712" max="12723" width="9.140625" style="3" customWidth="1"/>
    <col min="12724" max="12724" width="11.42578125" style="3" customWidth="1"/>
    <col min="12725" max="12725" width="11" style="3" customWidth="1"/>
    <col min="12726" max="12728" width="12.42578125" style="3" customWidth="1"/>
    <col min="12729" max="12729" width="9.140625" style="3" customWidth="1"/>
    <col min="12730" max="12730" width="12.42578125" style="3" customWidth="1"/>
    <col min="12731" max="12757" width="9.140625" style="3" customWidth="1"/>
    <col min="12758" max="12758" width="3.7109375" style="3" customWidth="1"/>
    <col min="12759" max="12911" width="9.140625" style="3"/>
    <col min="12912" max="12912" width="3.85546875" style="3" customWidth="1"/>
    <col min="12913" max="12913" width="58.7109375" style="3" customWidth="1"/>
    <col min="12914" max="12927" width="9.140625" style="3" customWidth="1"/>
    <col min="12928" max="12929" width="11" style="3" customWidth="1"/>
    <col min="12930" max="12940" width="12.42578125" style="3" customWidth="1"/>
    <col min="12941" max="12941" width="11" style="3" customWidth="1"/>
    <col min="12942" max="12953" width="9.140625" style="3" customWidth="1"/>
    <col min="12954" max="12954" width="11" style="3" customWidth="1"/>
    <col min="12955" max="12966" width="9.140625" style="3" customWidth="1"/>
    <col min="12967" max="12967" width="11" style="3" customWidth="1"/>
    <col min="12968" max="12979" width="9.140625" style="3" customWidth="1"/>
    <col min="12980" max="12980" width="11.42578125" style="3" customWidth="1"/>
    <col min="12981" max="12981" width="11" style="3" customWidth="1"/>
    <col min="12982" max="12984" width="12.42578125" style="3" customWidth="1"/>
    <col min="12985" max="12985" width="9.140625" style="3" customWidth="1"/>
    <col min="12986" max="12986" width="12.42578125" style="3" customWidth="1"/>
    <col min="12987" max="13013" width="9.140625" style="3" customWidth="1"/>
    <col min="13014" max="13014" width="3.7109375" style="3" customWidth="1"/>
    <col min="13015" max="13167" width="9.140625" style="3"/>
    <col min="13168" max="13168" width="3.85546875" style="3" customWidth="1"/>
    <col min="13169" max="13169" width="58.7109375" style="3" customWidth="1"/>
    <col min="13170" max="13183" width="9.140625" style="3" customWidth="1"/>
    <col min="13184" max="13185" width="11" style="3" customWidth="1"/>
    <col min="13186" max="13196" width="12.42578125" style="3" customWidth="1"/>
    <col min="13197" max="13197" width="11" style="3" customWidth="1"/>
    <col min="13198" max="13209" width="9.140625" style="3" customWidth="1"/>
    <col min="13210" max="13210" width="11" style="3" customWidth="1"/>
    <col min="13211" max="13222" width="9.140625" style="3" customWidth="1"/>
    <col min="13223" max="13223" width="11" style="3" customWidth="1"/>
    <col min="13224" max="13235" width="9.140625" style="3" customWidth="1"/>
    <col min="13236" max="13236" width="11.42578125" style="3" customWidth="1"/>
    <col min="13237" max="13237" width="11" style="3" customWidth="1"/>
    <col min="13238" max="13240" width="12.42578125" style="3" customWidth="1"/>
    <col min="13241" max="13241" width="9.140625" style="3" customWidth="1"/>
    <col min="13242" max="13242" width="12.42578125" style="3" customWidth="1"/>
    <col min="13243" max="13269" width="9.140625" style="3" customWidth="1"/>
    <col min="13270" max="13270" width="3.7109375" style="3" customWidth="1"/>
    <col min="13271" max="13423" width="9.140625" style="3"/>
    <col min="13424" max="13424" width="3.85546875" style="3" customWidth="1"/>
    <col min="13425" max="13425" width="58.7109375" style="3" customWidth="1"/>
    <col min="13426" max="13439" width="9.140625" style="3" customWidth="1"/>
    <col min="13440" max="13441" width="11" style="3" customWidth="1"/>
    <col min="13442" max="13452" width="12.42578125" style="3" customWidth="1"/>
    <col min="13453" max="13453" width="11" style="3" customWidth="1"/>
    <col min="13454" max="13465" width="9.140625" style="3" customWidth="1"/>
    <col min="13466" max="13466" width="11" style="3" customWidth="1"/>
    <col min="13467" max="13478" width="9.140625" style="3" customWidth="1"/>
    <col min="13479" max="13479" width="11" style="3" customWidth="1"/>
    <col min="13480" max="13491" width="9.140625" style="3" customWidth="1"/>
    <col min="13492" max="13492" width="11.42578125" style="3" customWidth="1"/>
    <col min="13493" max="13493" width="11" style="3" customWidth="1"/>
    <col min="13494" max="13496" width="12.42578125" style="3" customWidth="1"/>
    <col min="13497" max="13497" width="9.140625" style="3" customWidth="1"/>
    <col min="13498" max="13498" width="12.42578125" style="3" customWidth="1"/>
    <col min="13499" max="13525" width="9.140625" style="3" customWidth="1"/>
    <col min="13526" max="13526" width="3.7109375" style="3" customWidth="1"/>
    <col min="13527" max="13679" width="9.140625" style="3"/>
    <col min="13680" max="13680" width="3.85546875" style="3" customWidth="1"/>
    <col min="13681" max="13681" width="58.7109375" style="3" customWidth="1"/>
    <col min="13682" max="13695" width="9.140625" style="3" customWidth="1"/>
    <col min="13696" max="13697" width="11" style="3" customWidth="1"/>
    <col min="13698" max="13708" width="12.42578125" style="3" customWidth="1"/>
    <col min="13709" max="13709" width="11" style="3" customWidth="1"/>
    <col min="13710" max="13721" width="9.140625" style="3" customWidth="1"/>
    <col min="13722" max="13722" width="11" style="3" customWidth="1"/>
    <col min="13723" max="13734" width="9.140625" style="3" customWidth="1"/>
    <col min="13735" max="13735" width="11" style="3" customWidth="1"/>
    <col min="13736" max="13747" width="9.140625" style="3" customWidth="1"/>
    <col min="13748" max="13748" width="11.42578125" style="3" customWidth="1"/>
    <col min="13749" max="13749" width="11" style="3" customWidth="1"/>
    <col min="13750" max="13752" width="12.42578125" style="3" customWidth="1"/>
    <col min="13753" max="13753" width="9.140625" style="3" customWidth="1"/>
    <col min="13754" max="13754" width="12.42578125" style="3" customWidth="1"/>
    <col min="13755" max="13781" width="9.140625" style="3" customWidth="1"/>
    <col min="13782" max="13782" width="3.7109375" style="3" customWidth="1"/>
    <col min="13783" max="13935" width="9.140625" style="3"/>
    <col min="13936" max="13936" width="3.85546875" style="3" customWidth="1"/>
    <col min="13937" max="13937" width="58.7109375" style="3" customWidth="1"/>
    <col min="13938" max="13951" width="9.140625" style="3" customWidth="1"/>
    <col min="13952" max="13953" width="11" style="3" customWidth="1"/>
    <col min="13954" max="13964" width="12.42578125" style="3" customWidth="1"/>
    <col min="13965" max="13965" width="11" style="3" customWidth="1"/>
    <col min="13966" max="13977" width="9.140625" style="3" customWidth="1"/>
    <col min="13978" max="13978" width="11" style="3" customWidth="1"/>
    <col min="13979" max="13990" width="9.140625" style="3" customWidth="1"/>
    <col min="13991" max="13991" width="11" style="3" customWidth="1"/>
    <col min="13992" max="14003" width="9.140625" style="3" customWidth="1"/>
    <col min="14004" max="14004" width="11.42578125" style="3" customWidth="1"/>
    <col min="14005" max="14005" width="11" style="3" customWidth="1"/>
    <col min="14006" max="14008" width="12.42578125" style="3" customWidth="1"/>
    <col min="14009" max="14009" width="9.140625" style="3" customWidth="1"/>
    <col min="14010" max="14010" width="12.42578125" style="3" customWidth="1"/>
    <col min="14011" max="14037" width="9.140625" style="3" customWidth="1"/>
    <col min="14038" max="14038" width="3.7109375" style="3" customWidth="1"/>
    <col min="14039" max="14191" width="9.140625" style="3"/>
    <col min="14192" max="14192" width="3.85546875" style="3" customWidth="1"/>
    <col min="14193" max="14193" width="58.7109375" style="3" customWidth="1"/>
    <col min="14194" max="14207" width="9.140625" style="3" customWidth="1"/>
    <col min="14208" max="14209" width="11" style="3" customWidth="1"/>
    <col min="14210" max="14220" width="12.42578125" style="3" customWidth="1"/>
    <col min="14221" max="14221" width="11" style="3" customWidth="1"/>
    <col min="14222" max="14233" width="9.140625" style="3" customWidth="1"/>
    <col min="14234" max="14234" width="11" style="3" customWidth="1"/>
    <col min="14235" max="14246" width="9.140625" style="3" customWidth="1"/>
    <col min="14247" max="14247" width="11" style="3" customWidth="1"/>
    <col min="14248" max="14259" width="9.140625" style="3" customWidth="1"/>
    <col min="14260" max="14260" width="11.42578125" style="3" customWidth="1"/>
    <col min="14261" max="14261" width="11" style="3" customWidth="1"/>
    <col min="14262" max="14264" width="12.42578125" style="3" customWidth="1"/>
    <col min="14265" max="14265" width="9.140625" style="3" customWidth="1"/>
    <col min="14266" max="14266" width="12.42578125" style="3" customWidth="1"/>
    <col min="14267" max="14293" width="9.140625" style="3" customWidth="1"/>
    <col min="14294" max="14294" width="3.7109375" style="3" customWidth="1"/>
    <col min="14295" max="14447" width="9.140625" style="3"/>
    <col min="14448" max="14448" width="3.85546875" style="3" customWidth="1"/>
    <col min="14449" max="14449" width="58.7109375" style="3" customWidth="1"/>
    <col min="14450" max="14463" width="9.140625" style="3" customWidth="1"/>
    <col min="14464" max="14465" width="11" style="3" customWidth="1"/>
    <col min="14466" max="14476" width="12.42578125" style="3" customWidth="1"/>
    <col min="14477" max="14477" width="11" style="3" customWidth="1"/>
    <col min="14478" max="14489" width="9.140625" style="3" customWidth="1"/>
    <col min="14490" max="14490" width="11" style="3" customWidth="1"/>
    <col min="14491" max="14502" width="9.140625" style="3" customWidth="1"/>
    <col min="14503" max="14503" width="11" style="3" customWidth="1"/>
    <col min="14504" max="14515" width="9.140625" style="3" customWidth="1"/>
    <col min="14516" max="14516" width="11.42578125" style="3" customWidth="1"/>
    <col min="14517" max="14517" width="11" style="3" customWidth="1"/>
    <col min="14518" max="14520" width="12.42578125" style="3" customWidth="1"/>
    <col min="14521" max="14521" width="9.140625" style="3" customWidth="1"/>
    <col min="14522" max="14522" width="12.42578125" style="3" customWidth="1"/>
    <col min="14523" max="14549" width="9.140625" style="3" customWidth="1"/>
    <col min="14550" max="14550" width="3.7109375" style="3" customWidth="1"/>
    <col min="14551" max="14703" width="9.140625" style="3"/>
    <col min="14704" max="14704" width="3.85546875" style="3" customWidth="1"/>
    <col min="14705" max="14705" width="58.7109375" style="3" customWidth="1"/>
    <col min="14706" max="14719" width="9.140625" style="3" customWidth="1"/>
    <col min="14720" max="14721" width="11" style="3" customWidth="1"/>
    <col min="14722" max="14732" width="12.42578125" style="3" customWidth="1"/>
    <col min="14733" max="14733" width="11" style="3" customWidth="1"/>
    <col min="14734" max="14745" width="9.140625" style="3" customWidth="1"/>
    <col min="14746" max="14746" width="11" style="3" customWidth="1"/>
    <col min="14747" max="14758" width="9.140625" style="3" customWidth="1"/>
    <col min="14759" max="14759" width="11" style="3" customWidth="1"/>
    <col min="14760" max="14771" width="9.140625" style="3" customWidth="1"/>
    <col min="14772" max="14772" width="11.42578125" style="3" customWidth="1"/>
    <col min="14773" max="14773" width="11" style="3" customWidth="1"/>
    <col min="14774" max="14776" width="12.42578125" style="3" customWidth="1"/>
    <col min="14777" max="14777" width="9.140625" style="3" customWidth="1"/>
    <col min="14778" max="14778" width="12.42578125" style="3" customWidth="1"/>
    <col min="14779" max="14805" width="9.140625" style="3" customWidth="1"/>
    <col min="14806" max="14806" width="3.7109375" style="3" customWidth="1"/>
    <col min="14807" max="14959" width="9.140625" style="3"/>
    <col min="14960" max="14960" width="3.85546875" style="3" customWidth="1"/>
    <col min="14961" max="14961" width="58.7109375" style="3" customWidth="1"/>
    <col min="14962" max="14975" width="9.140625" style="3" customWidth="1"/>
    <col min="14976" max="14977" width="11" style="3" customWidth="1"/>
    <col min="14978" max="14988" width="12.42578125" style="3" customWidth="1"/>
    <col min="14989" max="14989" width="11" style="3" customWidth="1"/>
    <col min="14990" max="15001" width="9.140625" style="3" customWidth="1"/>
    <col min="15002" max="15002" width="11" style="3" customWidth="1"/>
    <col min="15003" max="15014" width="9.140625" style="3" customWidth="1"/>
    <col min="15015" max="15015" width="11" style="3" customWidth="1"/>
    <col min="15016" max="15027" width="9.140625" style="3" customWidth="1"/>
    <col min="15028" max="15028" width="11.42578125" style="3" customWidth="1"/>
    <col min="15029" max="15029" width="11" style="3" customWidth="1"/>
    <col min="15030" max="15032" width="12.42578125" style="3" customWidth="1"/>
    <col min="15033" max="15033" width="9.140625" style="3" customWidth="1"/>
    <col min="15034" max="15034" width="12.42578125" style="3" customWidth="1"/>
    <col min="15035" max="15061" width="9.140625" style="3" customWidth="1"/>
    <col min="15062" max="15062" width="3.7109375" style="3" customWidth="1"/>
    <col min="15063" max="15215" width="9.140625" style="3"/>
    <col min="15216" max="15216" width="3.85546875" style="3" customWidth="1"/>
    <col min="15217" max="15217" width="58.7109375" style="3" customWidth="1"/>
    <col min="15218" max="15231" width="9.140625" style="3" customWidth="1"/>
    <col min="15232" max="15233" width="11" style="3" customWidth="1"/>
    <col min="15234" max="15244" width="12.42578125" style="3" customWidth="1"/>
    <col min="15245" max="15245" width="11" style="3" customWidth="1"/>
    <col min="15246" max="15257" width="9.140625" style="3" customWidth="1"/>
    <col min="15258" max="15258" width="11" style="3" customWidth="1"/>
    <col min="15259" max="15270" width="9.140625" style="3" customWidth="1"/>
    <col min="15271" max="15271" width="11" style="3" customWidth="1"/>
    <col min="15272" max="15283" width="9.140625" style="3" customWidth="1"/>
    <col min="15284" max="15284" width="11.42578125" style="3" customWidth="1"/>
    <col min="15285" max="15285" width="11" style="3" customWidth="1"/>
    <col min="15286" max="15288" width="12.42578125" style="3" customWidth="1"/>
    <col min="15289" max="15289" width="9.140625" style="3" customWidth="1"/>
    <col min="15290" max="15290" width="12.42578125" style="3" customWidth="1"/>
    <col min="15291" max="15317" width="9.140625" style="3" customWidth="1"/>
    <col min="15318" max="15318" width="3.7109375" style="3" customWidth="1"/>
    <col min="15319" max="15471" width="9.140625" style="3"/>
    <col min="15472" max="15472" width="3.85546875" style="3" customWidth="1"/>
    <col min="15473" max="15473" width="58.7109375" style="3" customWidth="1"/>
    <col min="15474" max="15487" width="9.140625" style="3" customWidth="1"/>
    <col min="15488" max="15489" width="11" style="3" customWidth="1"/>
    <col min="15490" max="15500" width="12.42578125" style="3" customWidth="1"/>
    <col min="15501" max="15501" width="11" style="3" customWidth="1"/>
    <col min="15502" max="15513" width="9.140625" style="3" customWidth="1"/>
    <col min="15514" max="15514" width="11" style="3" customWidth="1"/>
    <col min="15515" max="15526" width="9.140625" style="3" customWidth="1"/>
    <col min="15527" max="15527" width="11" style="3" customWidth="1"/>
    <col min="15528" max="15539" width="9.140625" style="3" customWidth="1"/>
    <col min="15540" max="15540" width="11.42578125" style="3" customWidth="1"/>
    <col min="15541" max="15541" width="11" style="3" customWidth="1"/>
    <col min="15542" max="15544" width="12.42578125" style="3" customWidth="1"/>
    <col min="15545" max="15545" width="9.140625" style="3" customWidth="1"/>
    <col min="15546" max="15546" width="12.42578125" style="3" customWidth="1"/>
    <col min="15547" max="15573" width="9.140625" style="3" customWidth="1"/>
    <col min="15574" max="15574" width="3.7109375" style="3" customWidth="1"/>
    <col min="15575" max="15727" width="9.140625" style="3"/>
    <col min="15728" max="15728" width="3.85546875" style="3" customWidth="1"/>
    <col min="15729" max="15729" width="58.7109375" style="3" customWidth="1"/>
    <col min="15730" max="15743" width="9.140625" style="3" customWidth="1"/>
    <col min="15744" max="15745" width="11" style="3" customWidth="1"/>
    <col min="15746" max="15756" width="12.42578125" style="3" customWidth="1"/>
    <col min="15757" max="15757" width="11" style="3" customWidth="1"/>
    <col min="15758" max="15769" width="9.140625" style="3" customWidth="1"/>
    <col min="15770" max="15770" width="11" style="3" customWidth="1"/>
    <col min="15771" max="15782" width="9.140625" style="3" customWidth="1"/>
    <col min="15783" max="15783" width="11" style="3" customWidth="1"/>
    <col min="15784" max="15795" width="9.140625" style="3" customWidth="1"/>
    <col min="15796" max="15796" width="11.42578125" style="3" customWidth="1"/>
    <col min="15797" max="15797" width="11" style="3" customWidth="1"/>
    <col min="15798" max="15800" width="12.42578125" style="3" customWidth="1"/>
    <col min="15801" max="15801" width="9.140625" style="3" customWidth="1"/>
    <col min="15802" max="15802" width="12.42578125" style="3" customWidth="1"/>
    <col min="15803" max="15829" width="9.140625" style="3" customWidth="1"/>
    <col min="15830" max="15830" width="3.7109375" style="3" customWidth="1"/>
    <col min="15831" max="15983" width="9.140625" style="3"/>
    <col min="15984" max="15984" width="3.85546875" style="3" customWidth="1"/>
    <col min="15985" max="15985" width="58.7109375" style="3" customWidth="1"/>
    <col min="15986" max="15999" width="9.140625" style="3" customWidth="1"/>
    <col min="16000" max="16001" width="11" style="3" customWidth="1"/>
    <col min="16002" max="16012" width="12.42578125" style="3" customWidth="1"/>
    <col min="16013" max="16013" width="11" style="3" customWidth="1"/>
    <col min="16014" max="16025" width="9.140625" style="3" customWidth="1"/>
    <col min="16026" max="16026" width="11" style="3" customWidth="1"/>
    <col min="16027" max="16038" width="9.140625" style="3" customWidth="1"/>
    <col min="16039" max="16039" width="11" style="3" customWidth="1"/>
    <col min="16040" max="16051" width="9.140625" style="3" customWidth="1"/>
    <col min="16052" max="16052" width="11.42578125" style="3" customWidth="1"/>
    <col min="16053" max="16053" width="11" style="3" customWidth="1"/>
    <col min="16054" max="16056" width="12.42578125" style="3" customWidth="1"/>
    <col min="16057" max="16057" width="9.140625" style="3" customWidth="1"/>
    <col min="16058" max="16058" width="12.42578125" style="3" customWidth="1"/>
    <col min="16059" max="16085" width="9.140625" style="3" customWidth="1"/>
    <col min="16086" max="16086" width="3.7109375" style="3" customWidth="1"/>
    <col min="16087" max="16384" width="9.140625" style="3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x14ac:dyDescent="0.25">
      <c r="A2" s="1"/>
      <c r="B2" s="20" t="str">
        <f>Summary!B2</f>
        <v>Cost Center: Information Technology</v>
      </c>
      <c r="C2" s="21"/>
      <c r="D2" s="21"/>
      <c r="E2" s="21"/>
      <c r="F2" s="21"/>
      <c r="G2" s="21"/>
      <c r="H2" s="21"/>
      <c r="I2" s="21"/>
      <c r="J2" s="21"/>
      <c r="K2" s="2"/>
    </row>
    <row r="3" spans="1:11" ht="15.75" thickBot="1" x14ac:dyDescent="0.3">
      <c r="A3" s="1"/>
      <c r="B3" s="22" t="str">
        <f>Summary!B3</f>
        <v>Budget Owner: Edison Mateo</v>
      </c>
      <c r="C3" s="16"/>
      <c r="D3" s="16"/>
      <c r="E3" s="16"/>
      <c r="F3" s="16"/>
      <c r="G3" s="16"/>
      <c r="H3" s="16"/>
      <c r="I3" s="16"/>
      <c r="J3" s="16"/>
      <c r="K3" s="2"/>
    </row>
    <row r="4" spans="1:11" ht="15.75" thickBot="1" x14ac:dyDescent="0.3">
      <c r="A4" s="5"/>
      <c r="B4" s="43">
        <v>42886</v>
      </c>
      <c r="C4" s="4"/>
      <c r="D4" s="4"/>
      <c r="E4" s="4"/>
      <c r="F4" s="4"/>
      <c r="G4" s="4"/>
      <c r="H4" s="4"/>
      <c r="I4" s="4"/>
      <c r="J4" s="4"/>
      <c r="K4" s="2"/>
    </row>
    <row r="5" spans="1:11" ht="15.75" thickBot="1" x14ac:dyDescent="0.3">
      <c r="A5" s="7"/>
      <c r="B5" s="4"/>
      <c r="C5" s="28" t="s">
        <v>22</v>
      </c>
      <c r="D5" s="28" t="s">
        <v>23</v>
      </c>
      <c r="E5" s="28" t="s">
        <v>24</v>
      </c>
      <c r="F5" s="37"/>
      <c r="G5" s="28" t="s">
        <v>25</v>
      </c>
      <c r="H5" s="28" t="s">
        <v>26</v>
      </c>
      <c r="I5" s="28" t="s">
        <v>24</v>
      </c>
      <c r="J5" s="28" t="s">
        <v>27</v>
      </c>
      <c r="K5" s="2"/>
    </row>
    <row r="6" spans="1:11" x14ac:dyDescent="0.25">
      <c r="A6" s="2"/>
      <c r="B6" s="4" t="s">
        <v>28</v>
      </c>
      <c r="C6" s="3"/>
      <c r="D6" s="3"/>
      <c r="E6" s="3"/>
      <c r="F6" s="3"/>
      <c r="G6" s="3"/>
      <c r="H6" s="3"/>
      <c r="I6" s="3"/>
      <c r="J6" s="3"/>
      <c r="K6" s="2"/>
    </row>
    <row r="7" spans="1:11" x14ac:dyDescent="0.25">
      <c r="A7" s="2"/>
      <c r="B7" s="23" t="s">
        <v>29</v>
      </c>
      <c r="C7" s="35">
        <f>SUMIF('Inputs-Core'!$K$5:$V$5,'Variance Analysis'!$B$4,'Inputs-Core'!$K7:$V7)</f>
        <v>0</v>
      </c>
      <c r="D7" s="35">
        <f>SUMIF('Expenses B'!$G$5:$R$5,'Variance Analysis'!$B$4,'Expenses B'!$G7:$R7)</f>
        <v>0</v>
      </c>
      <c r="E7" s="44">
        <f>IFERROR(C7/D7-1,0)</f>
        <v>0</v>
      </c>
      <c r="F7" s="38"/>
      <c r="G7" s="35">
        <f>SUMIF('Inputs-Core'!$K$3:$V$3,'Variance Analysis'!$B$4,'Inputs-Core'!$K7:$V7)</f>
        <v>0</v>
      </c>
      <c r="H7" s="35">
        <f>SUMIF('Expenses B'!$G$3:$R$3,'Variance Analysis'!$B$4,'Expenses B'!$G7:$R7)</f>
        <v>0</v>
      </c>
      <c r="I7" s="44">
        <f>IFERROR(G7/H7-1,0)</f>
        <v>0</v>
      </c>
      <c r="J7" s="38"/>
      <c r="K7" s="2"/>
    </row>
    <row r="8" spans="1:11" x14ac:dyDescent="0.25">
      <c r="A8" s="2"/>
      <c r="B8" s="23" t="s">
        <v>30</v>
      </c>
      <c r="C8" s="35">
        <f>SUMIF('Inputs-Core'!$K$5:$V$5,'Variance Analysis'!$B$4,'Inputs-Core'!$K8:$V8)</f>
        <v>0</v>
      </c>
      <c r="D8" s="35">
        <f>SUMIF('Expenses B'!$G$5:$R$5,'Variance Analysis'!$B$4,'Expenses B'!$G8:$R8)</f>
        <v>0</v>
      </c>
      <c r="E8" s="44">
        <f t="shared" ref="E8:E24" si="0">IFERROR(C8/D8-1,0)</f>
        <v>0</v>
      </c>
      <c r="F8" s="38"/>
      <c r="G8" s="35">
        <f>SUMIF('Inputs-Core'!$K$3:$V$3,'Variance Analysis'!$B$4,'Inputs-Core'!$K8:$V8)</f>
        <v>0</v>
      </c>
      <c r="H8" s="35">
        <f>SUMIF('Expenses B'!$G$3:$R$3,'Variance Analysis'!$B$4,'Expenses B'!$G8:$R8)</f>
        <v>0</v>
      </c>
      <c r="I8" s="44">
        <f t="shared" ref="I8:I24" si="1">IFERROR(G8/H8-1,0)</f>
        <v>0</v>
      </c>
      <c r="J8" s="38"/>
      <c r="K8" s="2"/>
    </row>
    <row r="9" spans="1:11" x14ac:dyDescent="0.25">
      <c r="A9" s="2"/>
      <c r="B9" s="23" t="s">
        <v>31</v>
      </c>
      <c r="C9" s="35">
        <f>SUMIF('Inputs-Core'!$K$5:$V$5,'Variance Analysis'!$B$4,'Inputs-Core'!$K23:$V23)</f>
        <v>0</v>
      </c>
      <c r="D9" s="35">
        <f>SUMIF('Expenses B'!$G$5:$R$5,'Variance Analysis'!$B$4,'Expenses B'!$G9:$R9)</f>
        <v>0</v>
      </c>
      <c r="E9" s="44">
        <f t="shared" si="0"/>
        <v>0</v>
      </c>
      <c r="F9" s="38"/>
      <c r="G9" s="35">
        <f>SUMIF('Inputs-Core'!$K$3:$V$3,'Variance Analysis'!$B$4,'Inputs-Core'!$K23:$V23)</f>
        <v>0</v>
      </c>
      <c r="H9" s="35">
        <f>SUMIF('Expenses B'!$G$3:$R$3,'Variance Analysis'!$B$4,'Expenses B'!$G9:$R9)</f>
        <v>0</v>
      </c>
      <c r="I9" s="44">
        <f t="shared" si="1"/>
        <v>0</v>
      </c>
      <c r="J9" s="38"/>
      <c r="K9" s="2"/>
    </row>
    <row r="10" spans="1:11" x14ac:dyDescent="0.25">
      <c r="A10" s="2"/>
      <c r="B10" s="23" t="s">
        <v>32</v>
      </c>
      <c r="C10" s="35">
        <f>SUMIF('Inputs-Core'!$K$5:$V$5,'Variance Analysis'!$B$4,'Inputs-Core'!$K24:$V24)</f>
        <v>0</v>
      </c>
      <c r="D10" s="35">
        <f>SUMIF('Expenses B'!$G$5:$R$5,'Variance Analysis'!$B$4,'Expenses B'!$G10:$R10)</f>
        <v>0</v>
      </c>
      <c r="E10" s="44">
        <f t="shared" si="0"/>
        <v>0</v>
      </c>
      <c r="F10" s="38"/>
      <c r="G10" s="35">
        <f>SUMIF('Inputs-Core'!$K$3:$V$3,'Variance Analysis'!$B$4,'Inputs-Core'!$K24:$V24)</f>
        <v>0</v>
      </c>
      <c r="H10" s="35">
        <f>SUMIF('Expenses B'!$G$3:$R$3,'Variance Analysis'!$B$4,'Expenses B'!$G10:$R10)</f>
        <v>0</v>
      </c>
      <c r="I10" s="44">
        <f t="shared" si="1"/>
        <v>0</v>
      </c>
      <c r="J10" s="38"/>
      <c r="K10" s="2"/>
    </row>
    <row r="11" spans="1:11" x14ac:dyDescent="0.25">
      <c r="A11" s="2"/>
      <c r="B11" s="23" t="s">
        <v>33</v>
      </c>
      <c r="C11" s="35" t="e">
        <f>SUMIF('Inputs-Core'!$K$5:$V$5,'Variance Analysis'!$B$4,'Inputs-Core'!#REF!)</f>
        <v>#REF!</v>
      </c>
      <c r="D11" s="35">
        <f>SUMIF('Expenses B'!$G$5:$R$5,'Variance Analysis'!$B$4,'Expenses B'!$G11:$R11)</f>
        <v>0</v>
      </c>
      <c r="E11" s="44">
        <f t="shared" si="0"/>
        <v>0</v>
      </c>
      <c r="F11" s="38"/>
      <c r="G11" s="35" t="e">
        <f>SUMIF('Inputs-Core'!$K$3:$V$3,'Variance Analysis'!$B$4,'Inputs-Core'!#REF!)</f>
        <v>#REF!</v>
      </c>
      <c r="H11" s="35">
        <f>SUMIF('Expenses B'!$G$3:$R$3,'Variance Analysis'!$B$4,'Expenses B'!$G11:$R11)</f>
        <v>0</v>
      </c>
      <c r="I11" s="44">
        <f t="shared" si="1"/>
        <v>0</v>
      </c>
      <c r="J11" s="38"/>
      <c r="K11" s="2"/>
    </row>
    <row r="12" spans="1:11" x14ac:dyDescent="0.25">
      <c r="A12" s="2"/>
      <c r="B12" s="8" t="s">
        <v>34</v>
      </c>
      <c r="C12" s="35">
        <f>SUMIF('Inputs-Core'!$K$5:$V$5,'Variance Analysis'!$B$4,'Inputs-Core'!$K25:$V25)</f>
        <v>0</v>
      </c>
      <c r="D12" s="35">
        <f>SUMIF('Expenses B'!$G$5:$R$5,'Variance Analysis'!$B$4,'Expenses B'!$G12:$R12)</f>
        <v>0</v>
      </c>
      <c r="E12" s="44">
        <f t="shared" si="0"/>
        <v>0</v>
      </c>
      <c r="F12" s="38"/>
      <c r="G12" s="35">
        <f>SUMIF('Inputs-Core'!$K$3:$V$3,'Variance Analysis'!$B$4,'Inputs-Core'!$K25:$V25)</f>
        <v>0</v>
      </c>
      <c r="H12" s="35">
        <f>SUMIF('Expenses B'!$G$3:$R$3,'Variance Analysis'!$B$4,'Expenses B'!$G12:$R12)</f>
        <v>0</v>
      </c>
      <c r="I12" s="44">
        <f t="shared" si="1"/>
        <v>0</v>
      </c>
      <c r="J12" s="38"/>
      <c r="K12" s="2"/>
    </row>
    <row r="13" spans="1:11" x14ac:dyDescent="0.25">
      <c r="A13" s="2"/>
      <c r="B13" s="8" t="s">
        <v>35</v>
      </c>
      <c r="C13" s="35">
        <f>SUMIF('Inputs-Core'!$K$5:$V$5,'Variance Analysis'!$B$4,'Inputs-Core'!$K27:$V27)</f>
        <v>0</v>
      </c>
      <c r="D13" s="35">
        <f>SUMIF('Expenses B'!$G$5:$R$5,'Variance Analysis'!$B$4,'Expenses B'!$G13:$R13)</f>
        <v>0</v>
      </c>
      <c r="E13" s="44">
        <f t="shared" si="0"/>
        <v>0</v>
      </c>
      <c r="F13" s="38"/>
      <c r="G13" s="35">
        <f>SUMIF('Inputs-Core'!$K$3:$V$3,'Variance Analysis'!$B$4,'Inputs-Core'!$K27:$V27)</f>
        <v>0</v>
      </c>
      <c r="H13" s="35">
        <f>SUMIF('Expenses B'!$G$3:$R$3,'Variance Analysis'!$B$4,'Expenses B'!$G13:$R13)</f>
        <v>0</v>
      </c>
      <c r="I13" s="44">
        <f t="shared" si="1"/>
        <v>0</v>
      </c>
      <c r="J13" s="38"/>
      <c r="K13" s="2"/>
    </row>
    <row r="14" spans="1:11" x14ac:dyDescent="0.25">
      <c r="A14" s="2"/>
      <c r="B14" s="23" t="s">
        <v>36</v>
      </c>
      <c r="C14" s="35">
        <f>SUMIF('Inputs-Core'!$K$5:$V$5,'Variance Analysis'!$B$4,'Inputs-Core'!$K28:$V28)</f>
        <v>0</v>
      </c>
      <c r="D14" s="35">
        <f>SUMIF('Expenses B'!$G$5:$R$5,'Variance Analysis'!$B$4,'Expenses B'!$G14:$R14)</f>
        <v>0</v>
      </c>
      <c r="E14" s="44">
        <f t="shared" si="0"/>
        <v>0</v>
      </c>
      <c r="F14" s="38"/>
      <c r="G14" s="35">
        <f>SUMIF('Inputs-Core'!$K$3:$V$3,'Variance Analysis'!$B$4,'Inputs-Core'!$K28:$V28)</f>
        <v>0</v>
      </c>
      <c r="H14" s="35">
        <f>SUMIF('Expenses B'!$G$3:$R$3,'Variance Analysis'!$B$4,'Expenses B'!$G14:$R14)</f>
        <v>0</v>
      </c>
      <c r="I14" s="44">
        <f t="shared" si="1"/>
        <v>0</v>
      </c>
      <c r="J14" s="38"/>
      <c r="K14" s="2"/>
    </row>
    <row r="15" spans="1:11" x14ac:dyDescent="0.25">
      <c r="A15" s="2"/>
      <c r="B15" s="23" t="s">
        <v>37</v>
      </c>
      <c r="C15" s="35">
        <f>SUMIF('Inputs-Core'!$K$5:$V$5,'Variance Analysis'!$B$4,'Inputs-Core'!$K29:$V29)</f>
        <v>0</v>
      </c>
      <c r="D15" s="35">
        <f>SUMIF('Expenses B'!$G$5:$R$5,'Variance Analysis'!$B$4,'Expenses B'!$G15:$R15)</f>
        <v>0</v>
      </c>
      <c r="E15" s="44">
        <f t="shared" si="0"/>
        <v>0</v>
      </c>
      <c r="F15" s="38"/>
      <c r="G15" s="35">
        <f>SUMIF('Inputs-Core'!$K$3:$V$3,'Variance Analysis'!$B$4,'Inputs-Core'!$K29:$V29)</f>
        <v>0</v>
      </c>
      <c r="H15" s="35">
        <f>SUMIF('Expenses B'!$G$3:$R$3,'Variance Analysis'!$B$4,'Expenses B'!$G15:$R15)</f>
        <v>0</v>
      </c>
      <c r="I15" s="44">
        <f t="shared" si="1"/>
        <v>0</v>
      </c>
      <c r="J15" s="38"/>
      <c r="K15" s="2"/>
    </row>
    <row r="16" spans="1:11" x14ac:dyDescent="0.25">
      <c r="A16" s="2"/>
      <c r="B16" s="23" t="s">
        <v>38</v>
      </c>
      <c r="C16" s="35">
        <f>SUMIF('Inputs-Core'!$K$5:$V$5,'Variance Analysis'!$B$4,'Inputs-Core'!$K31:$V31)</f>
        <v>0</v>
      </c>
      <c r="D16" s="35">
        <f>SUMIF('Expenses B'!$G$5:$R$5,'Variance Analysis'!$B$4,'Expenses B'!$G16:$R16)</f>
        <v>0</v>
      </c>
      <c r="E16" s="44">
        <f t="shared" si="0"/>
        <v>0</v>
      </c>
      <c r="F16" s="38"/>
      <c r="G16" s="35">
        <f>SUMIF('Inputs-Core'!$K$3:$V$3,'Variance Analysis'!$B$4,'Inputs-Core'!$K31:$V31)</f>
        <v>0</v>
      </c>
      <c r="H16" s="35">
        <f>SUMIF('Expenses B'!$G$3:$R$3,'Variance Analysis'!$B$4,'Expenses B'!$G16:$R16)</f>
        <v>0</v>
      </c>
      <c r="I16" s="44">
        <f t="shared" si="1"/>
        <v>0</v>
      </c>
      <c r="J16" s="38"/>
      <c r="K16" s="2"/>
    </row>
    <row r="17" spans="1:11" x14ac:dyDescent="0.25">
      <c r="A17" s="2"/>
      <c r="B17" s="23" t="s">
        <v>39</v>
      </c>
      <c r="C17" s="35" t="e">
        <f>SUMIF('Inputs-Core'!$K$5:$V$5,'Variance Analysis'!$B$4,'Inputs-Core'!#REF!)</f>
        <v>#REF!</v>
      </c>
      <c r="D17" s="35">
        <f>SUMIF('Expenses B'!$G$5:$R$5,'Variance Analysis'!$B$4,'Expenses B'!$G17:$R17)</f>
        <v>0</v>
      </c>
      <c r="E17" s="44">
        <f t="shared" si="0"/>
        <v>0</v>
      </c>
      <c r="F17" s="38"/>
      <c r="G17" s="35" t="e">
        <f>SUMIF('Inputs-Core'!$K$3:$V$3,'Variance Analysis'!$B$4,'Inputs-Core'!#REF!)</f>
        <v>#REF!</v>
      </c>
      <c r="H17" s="35">
        <f>SUMIF('Expenses B'!$G$3:$R$3,'Variance Analysis'!$B$4,'Expenses B'!$G17:$R17)</f>
        <v>0</v>
      </c>
      <c r="I17" s="44">
        <f t="shared" si="1"/>
        <v>0</v>
      </c>
      <c r="J17" s="38"/>
      <c r="K17" s="2"/>
    </row>
    <row r="18" spans="1:11" x14ac:dyDescent="0.25">
      <c r="A18" s="2"/>
      <c r="B18" s="23" t="s">
        <v>40</v>
      </c>
      <c r="C18" s="35" t="e">
        <f>SUMIF('Inputs-Core'!$K$5:$V$5,'Variance Analysis'!$B$4,'Inputs-Core'!#REF!)</f>
        <v>#REF!</v>
      </c>
      <c r="D18" s="35">
        <f>SUMIF('Expenses B'!$G$5:$R$5,'Variance Analysis'!$B$4,'Expenses B'!$G18:$R18)</f>
        <v>0</v>
      </c>
      <c r="E18" s="44">
        <f t="shared" si="0"/>
        <v>0</v>
      </c>
      <c r="F18" s="38"/>
      <c r="G18" s="35" t="e">
        <f>SUMIF('Inputs-Core'!$K$3:$V$3,'Variance Analysis'!$B$4,'Inputs-Core'!#REF!)</f>
        <v>#REF!</v>
      </c>
      <c r="H18" s="35">
        <f>SUMIF('Expenses B'!$G$3:$R$3,'Variance Analysis'!$B$4,'Expenses B'!$G18:$R18)</f>
        <v>0</v>
      </c>
      <c r="I18" s="44">
        <f t="shared" si="1"/>
        <v>0</v>
      </c>
      <c r="J18" s="38"/>
      <c r="K18" s="2"/>
    </row>
    <row r="19" spans="1:11" x14ac:dyDescent="0.25">
      <c r="A19" s="2"/>
      <c r="B19" s="23" t="s">
        <v>41</v>
      </c>
      <c r="C19" s="35">
        <f>SUMIF('Inputs-Core'!$K$5:$V$5,'Variance Analysis'!$B$4,'Inputs-Core'!$K32:$V32)</f>
        <v>0</v>
      </c>
      <c r="D19" s="35">
        <f>SUMIF('Expenses B'!$G$5:$R$5,'Variance Analysis'!$B$4,'Expenses B'!$G19:$R19)</f>
        <v>0</v>
      </c>
      <c r="E19" s="44">
        <f t="shared" si="0"/>
        <v>0</v>
      </c>
      <c r="F19" s="38"/>
      <c r="G19" s="35">
        <f>SUMIF('Inputs-Core'!$K$3:$V$3,'Variance Analysis'!$B$4,'Inputs-Core'!$K32:$V32)</f>
        <v>0</v>
      </c>
      <c r="H19" s="35">
        <f>SUMIF('Expenses B'!$G$3:$R$3,'Variance Analysis'!$B$4,'Expenses B'!$G19:$R19)</f>
        <v>0</v>
      </c>
      <c r="I19" s="44">
        <f t="shared" si="1"/>
        <v>0</v>
      </c>
      <c r="J19" s="38"/>
      <c r="K19" s="2"/>
    </row>
    <row r="20" spans="1:11" x14ac:dyDescent="0.25">
      <c r="A20" s="2"/>
      <c r="B20" s="23" t="s">
        <v>42</v>
      </c>
      <c r="C20" s="35">
        <f>SUMIF('Inputs-Core'!$K$5:$V$5,'Variance Analysis'!$B$4,'Inputs-Core'!$K33:$V33)</f>
        <v>0</v>
      </c>
      <c r="D20" s="35">
        <f>SUMIF('Expenses B'!$G$5:$R$5,'Variance Analysis'!$B$4,'Expenses B'!$G20:$R20)</f>
        <v>0</v>
      </c>
      <c r="E20" s="44">
        <f t="shared" si="0"/>
        <v>0</v>
      </c>
      <c r="F20" s="38"/>
      <c r="G20" s="35">
        <f>SUMIF('Inputs-Core'!$K$3:$V$3,'Variance Analysis'!$B$4,'Inputs-Core'!$K33:$V33)</f>
        <v>0</v>
      </c>
      <c r="H20" s="35">
        <f>SUMIF('Expenses B'!$G$3:$R$3,'Variance Analysis'!$B$4,'Expenses B'!$G20:$R20)</f>
        <v>0</v>
      </c>
      <c r="I20" s="44">
        <f t="shared" si="1"/>
        <v>0</v>
      </c>
      <c r="J20" s="38"/>
      <c r="K20" s="2"/>
    </row>
    <row r="21" spans="1:11" x14ac:dyDescent="0.25">
      <c r="A21" s="2"/>
      <c r="B21" s="23" t="s">
        <v>43</v>
      </c>
      <c r="C21" s="35" t="e">
        <f>SUMIF('Inputs-Core'!$K$5:$V$5,'Variance Analysis'!$B$4,'Inputs-Core'!#REF!)</f>
        <v>#REF!</v>
      </c>
      <c r="D21" s="35">
        <f>SUMIF('Expenses B'!$G$5:$R$5,'Variance Analysis'!$B$4,'Expenses B'!$G21:$R21)</f>
        <v>0</v>
      </c>
      <c r="E21" s="44">
        <f t="shared" si="0"/>
        <v>0</v>
      </c>
      <c r="F21" s="38"/>
      <c r="G21" s="35" t="e">
        <f>SUMIF('Inputs-Core'!$K$3:$V$3,'Variance Analysis'!$B$4,'Inputs-Core'!#REF!)</f>
        <v>#REF!</v>
      </c>
      <c r="H21" s="35">
        <f>SUMIF('Expenses B'!$G$3:$R$3,'Variance Analysis'!$B$4,'Expenses B'!$G21:$R21)</f>
        <v>0</v>
      </c>
      <c r="I21" s="44">
        <f t="shared" si="1"/>
        <v>0</v>
      </c>
      <c r="J21" s="38"/>
      <c r="K21" s="2"/>
    </row>
    <row r="22" spans="1:11" x14ac:dyDescent="0.25">
      <c r="A22" s="2"/>
      <c r="B22" s="23" t="s">
        <v>44</v>
      </c>
      <c r="C22" s="35">
        <f>SUMIF('Inputs-Core'!$K$5:$V$5,'Variance Analysis'!$B$4,'Inputs-Core'!$K34:$V34)</f>
        <v>0</v>
      </c>
      <c r="D22" s="35">
        <f>SUMIF('Expenses B'!$G$5:$R$5,'Variance Analysis'!$B$4,'Expenses B'!$G22:$R22)</f>
        <v>0</v>
      </c>
      <c r="E22" s="44">
        <f t="shared" si="0"/>
        <v>0</v>
      </c>
      <c r="F22" s="38"/>
      <c r="G22" s="35">
        <f>SUMIF('Inputs-Core'!$K$3:$V$3,'Variance Analysis'!$B$4,'Inputs-Core'!$K34:$V34)</f>
        <v>0</v>
      </c>
      <c r="H22" s="35">
        <f>SUMIF('Expenses B'!$G$3:$R$3,'Variance Analysis'!$B$4,'Expenses B'!$G22:$R22)</f>
        <v>0</v>
      </c>
      <c r="I22" s="44">
        <f t="shared" si="1"/>
        <v>0</v>
      </c>
      <c r="J22" s="38"/>
      <c r="K22" s="2"/>
    </row>
    <row r="23" spans="1:11" x14ac:dyDescent="0.25">
      <c r="A23" s="2"/>
      <c r="B23" s="23" t="s">
        <v>45</v>
      </c>
      <c r="C23" s="35">
        <f>SUMIF('Inputs-Core'!$K$5:$V$5,'Variance Analysis'!$B$4,'Inputs-Core'!$K35:$V35)</f>
        <v>0</v>
      </c>
      <c r="D23" s="35">
        <f>SUMIF('Expenses B'!$G$5:$R$5,'Variance Analysis'!$B$4,'Expenses B'!$G23:$R23)</f>
        <v>0</v>
      </c>
      <c r="E23" s="44">
        <f t="shared" si="0"/>
        <v>0</v>
      </c>
      <c r="F23" s="38"/>
      <c r="G23" s="35">
        <f>SUMIF('Inputs-Core'!$K$3:$V$3,'Variance Analysis'!$B$4,'Inputs-Core'!$K35:$V35)</f>
        <v>0</v>
      </c>
      <c r="H23" s="35">
        <f>SUMIF('Expenses B'!$G$3:$R$3,'Variance Analysis'!$B$4,'Expenses B'!$G23:$R23)</f>
        <v>0</v>
      </c>
      <c r="I23" s="44">
        <f t="shared" si="1"/>
        <v>0</v>
      </c>
      <c r="J23" s="38"/>
      <c r="K23" s="2"/>
    </row>
    <row r="24" spans="1:11" x14ac:dyDescent="0.25">
      <c r="A24" s="2"/>
      <c r="B24" s="23" t="s">
        <v>46</v>
      </c>
      <c r="C24" s="35">
        <f>SUMIF('Inputs-Core'!$K$5:$V$5,'Variance Analysis'!$B$4,'Inputs-Core'!$K36:$V36)</f>
        <v>0</v>
      </c>
      <c r="D24" s="35">
        <f>SUMIF('Expenses B'!$G$5:$R$5,'Variance Analysis'!$B$4,'Expenses B'!$G24:$R24)</f>
        <v>0</v>
      </c>
      <c r="E24" s="44">
        <f t="shared" si="0"/>
        <v>0</v>
      </c>
      <c r="F24" s="38"/>
      <c r="G24" s="35">
        <f>SUMIF('Inputs-Core'!$K$3:$V$3,'Variance Analysis'!$B$4,'Inputs-Core'!$K36:$V36)</f>
        <v>0</v>
      </c>
      <c r="H24" s="35">
        <f>SUMIF('Expenses B'!$G$3:$R$3,'Variance Analysis'!$B$4,'Expenses B'!$G24:$R24)</f>
        <v>0</v>
      </c>
      <c r="I24" s="44">
        <f t="shared" si="1"/>
        <v>0</v>
      </c>
      <c r="J24" s="38"/>
      <c r="K24" s="2"/>
    </row>
    <row r="25" spans="1:11" x14ac:dyDescent="0.25">
      <c r="A25" s="2"/>
      <c r="B25" s="4" t="s">
        <v>47</v>
      </c>
      <c r="C25" s="35">
        <f>SUMIF('Inputs-Core'!$K$5:$V$5,'Variance Analysis'!$B$4,'Inputs-Core'!$K37:$V37)</f>
        <v>0</v>
      </c>
      <c r="D25" s="35">
        <f>SUMIF('Expenses B'!$G$5:$R$5,'Variance Analysis'!$B$4,'Expenses B'!$G25:$R25)</f>
        <v>0</v>
      </c>
      <c r="E25" s="44">
        <f t="shared" ref="E25:E38" si="2">IFERROR(C25/D25-1,0)</f>
        <v>0</v>
      </c>
      <c r="F25" s="38"/>
      <c r="G25" s="35">
        <f>SUMIF('Inputs-Core'!$K$3:$V$3,'Variance Analysis'!$B$4,'Inputs-Core'!$K37:$V37)</f>
        <v>0</v>
      </c>
      <c r="H25" s="35">
        <f>SUMIF('Expenses B'!$G$3:$R$3,'Variance Analysis'!$B$4,'Expenses B'!$G25:$R25)</f>
        <v>0</v>
      </c>
      <c r="I25" s="44">
        <f t="shared" ref="I25:I38" si="3">IFERROR(G25/H25-1,0)</f>
        <v>0</v>
      </c>
      <c r="J25" s="38"/>
      <c r="K25" s="2"/>
    </row>
    <row r="26" spans="1:11" x14ac:dyDescent="0.25">
      <c r="A26" s="2"/>
      <c r="B26" s="8" t="s">
        <v>48</v>
      </c>
      <c r="C26" s="35">
        <f>SUMIF('Inputs-Core'!$K$5:$V$5,'Variance Analysis'!$B$4,'Inputs-Core'!$K38:$V38)</f>
        <v>0</v>
      </c>
      <c r="D26" s="35">
        <f>SUMIF('Expenses B'!$G$5:$R$5,'Variance Analysis'!$B$4,'Expenses B'!$G26:$R26)</f>
        <v>0</v>
      </c>
      <c r="E26" s="44">
        <f t="shared" si="2"/>
        <v>0</v>
      </c>
      <c r="F26" s="38"/>
      <c r="G26" s="35">
        <f>SUMIF('Inputs-Core'!$K$3:$V$3,'Variance Analysis'!$B$4,'Inputs-Core'!$K38:$V38)</f>
        <v>0</v>
      </c>
      <c r="H26" s="35">
        <f>SUMIF('Expenses B'!$G$3:$R$3,'Variance Analysis'!$B$4,'Expenses B'!$G26:$R26)</f>
        <v>0</v>
      </c>
      <c r="I26" s="44">
        <f t="shared" si="3"/>
        <v>0</v>
      </c>
      <c r="J26" s="38"/>
      <c r="K26" s="2"/>
    </row>
    <row r="27" spans="1:11" x14ac:dyDescent="0.25">
      <c r="A27" s="2"/>
      <c r="B27" s="8" t="s">
        <v>49</v>
      </c>
      <c r="C27" s="35">
        <f>SUMIF('Inputs-Core'!$K$5:$V$5,'Variance Analysis'!$B$4,'Inputs-Core'!$K39:$V39)</f>
        <v>0</v>
      </c>
      <c r="D27" s="35">
        <f>SUMIF('Expenses B'!$G$5:$R$5,'Variance Analysis'!$B$4,'Expenses B'!$G27:$R27)</f>
        <v>0</v>
      </c>
      <c r="E27" s="44">
        <f t="shared" si="2"/>
        <v>0</v>
      </c>
      <c r="F27" s="38"/>
      <c r="G27" s="35">
        <f>SUMIF('Inputs-Core'!$K$3:$V$3,'Variance Analysis'!$B$4,'Inputs-Core'!$K39:$V39)</f>
        <v>0</v>
      </c>
      <c r="H27" s="35">
        <f>SUMIF('Expenses B'!$G$3:$R$3,'Variance Analysis'!$B$4,'Expenses B'!$G27:$R27)</f>
        <v>0</v>
      </c>
      <c r="I27" s="44">
        <f t="shared" si="3"/>
        <v>0</v>
      </c>
      <c r="J27" s="38"/>
      <c r="K27" s="2"/>
    </row>
    <row r="28" spans="1:11" x14ac:dyDescent="0.25">
      <c r="A28" s="2"/>
      <c r="B28" s="8" t="s">
        <v>50</v>
      </c>
      <c r="C28" s="35">
        <f>SUMIF('Inputs-Core'!$K$5:$V$5,'Variance Analysis'!$B$4,'Inputs-Core'!$K40:$V40)</f>
        <v>0</v>
      </c>
      <c r="D28" s="35">
        <f>SUMIF('Expenses B'!$G$5:$R$5,'Variance Analysis'!$B$4,'Expenses B'!$G28:$R28)</f>
        <v>0</v>
      </c>
      <c r="E28" s="44">
        <f t="shared" si="2"/>
        <v>0</v>
      </c>
      <c r="F28" s="38"/>
      <c r="G28" s="35">
        <f>SUMIF('Inputs-Core'!$K$3:$V$3,'Variance Analysis'!$B$4,'Inputs-Core'!$K40:$V40)</f>
        <v>0</v>
      </c>
      <c r="H28" s="35">
        <f>SUMIF('Expenses B'!$G$3:$R$3,'Variance Analysis'!$B$4,'Expenses B'!$G28:$R28)</f>
        <v>0</v>
      </c>
      <c r="I28" s="44">
        <f t="shared" si="3"/>
        <v>0</v>
      </c>
      <c r="J28" s="38"/>
      <c r="K28" s="2"/>
    </row>
    <row r="29" spans="1:11" x14ac:dyDescent="0.25">
      <c r="A29" s="2"/>
      <c r="B29" s="8" t="s">
        <v>51</v>
      </c>
      <c r="C29" s="35">
        <f>SUMIF('Inputs-Core'!$K$5:$V$5,'Variance Analysis'!$B$4,'Inputs-Core'!$K41:$V41)</f>
        <v>0</v>
      </c>
      <c r="D29" s="35">
        <f>SUMIF('Expenses B'!$G$5:$R$5,'Variance Analysis'!$B$4,'Expenses B'!$G29:$R29)</f>
        <v>0</v>
      </c>
      <c r="E29" s="44">
        <f t="shared" si="2"/>
        <v>0</v>
      </c>
      <c r="F29" s="38"/>
      <c r="G29" s="35">
        <f>SUMIF('Inputs-Core'!$K$3:$V$3,'Variance Analysis'!$B$4,'Inputs-Core'!$K41:$V41)</f>
        <v>0</v>
      </c>
      <c r="H29" s="35">
        <f>SUMIF('Expenses B'!$G$3:$R$3,'Variance Analysis'!$B$4,'Expenses B'!$G29:$R29)</f>
        <v>0</v>
      </c>
      <c r="I29" s="44">
        <f t="shared" si="3"/>
        <v>0</v>
      </c>
      <c r="J29" s="38"/>
      <c r="K29" s="2"/>
    </row>
    <row r="30" spans="1:11" x14ac:dyDescent="0.25">
      <c r="A30" s="2"/>
      <c r="B30" s="8" t="s">
        <v>52</v>
      </c>
      <c r="C30" s="35">
        <f>SUMIF('Inputs-Core'!$K$5:$V$5,'Variance Analysis'!$B$4,'Inputs-Core'!$K42:$V42)</f>
        <v>0</v>
      </c>
      <c r="D30" s="35">
        <f>SUMIF('Expenses B'!$G$5:$R$5,'Variance Analysis'!$B$4,'Expenses B'!$G30:$R30)</f>
        <v>0</v>
      </c>
      <c r="E30" s="44">
        <f t="shared" si="2"/>
        <v>0</v>
      </c>
      <c r="F30" s="38"/>
      <c r="G30" s="35">
        <f>SUMIF('Inputs-Core'!$K$3:$V$3,'Variance Analysis'!$B$4,'Inputs-Core'!$K42:$V42)</f>
        <v>0</v>
      </c>
      <c r="H30" s="35">
        <f>SUMIF('Expenses B'!$G$3:$R$3,'Variance Analysis'!$B$4,'Expenses B'!$G30:$R30)</f>
        <v>0</v>
      </c>
      <c r="I30" s="44">
        <f t="shared" si="3"/>
        <v>0</v>
      </c>
      <c r="J30" s="38"/>
      <c r="K30" s="2"/>
    </row>
    <row r="31" spans="1:11" x14ac:dyDescent="0.25">
      <c r="A31" s="2"/>
      <c r="B31" s="8" t="s">
        <v>53</v>
      </c>
      <c r="C31" s="35">
        <f>SUMIF('Inputs-Core'!$K$5:$V$5,'Variance Analysis'!$B$4,'Inputs-Core'!$K43:$V43)</f>
        <v>0</v>
      </c>
      <c r="D31" s="35">
        <f>SUMIF('Expenses B'!$G$5:$R$5,'Variance Analysis'!$B$4,'Expenses B'!$G31:$R31)</f>
        <v>0</v>
      </c>
      <c r="E31" s="44">
        <f t="shared" si="2"/>
        <v>0</v>
      </c>
      <c r="F31" s="38"/>
      <c r="G31" s="35">
        <f>SUMIF('Inputs-Core'!$K$3:$V$3,'Variance Analysis'!$B$4,'Inputs-Core'!$K43:$V43)</f>
        <v>0</v>
      </c>
      <c r="H31" s="35">
        <f>SUMIF('Expenses B'!$G$3:$R$3,'Variance Analysis'!$B$4,'Expenses B'!$G31:$R31)</f>
        <v>0</v>
      </c>
      <c r="I31" s="44">
        <f t="shared" si="3"/>
        <v>0</v>
      </c>
      <c r="J31" s="38"/>
      <c r="K31" s="2"/>
    </row>
    <row r="32" spans="1:11" x14ac:dyDescent="0.25">
      <c r="A32" s="2"/>
      <c r="B32" s="8" t="s">
        <v>54</v>
      </c>
      <c r="C32" s="35">
        <f>SUMIF('Inputs-Core'!$K$5:$V$5,'Variance Analysis'!$B$4,'Inputs-Core'!$K44:$V44)</f>
        <v>0</v>
      </c>
      <c r="D32" s="35">
        <f>SUMIF('Expenses B'!$G$5:$R$5,'Variance Analysis'!$B$4,'Expenses B'!$G32:$R32)</f>
        <v>0</v>
      </c>
      <c r="E32" s="44">
        <f t="shared" si="2"/>
        <v>0</v>
      </c>
      <c r="F32" s="38"/>
      <c r="G32" s="35">
        <f>SUMIF('Inputs-Core'!$K$3:$V$3,'Variance Analysis'!$B$4,'Inputs-Core'!$K44:$V44)</f>
        <v>0</v>
      </c>
      <c r="H32" s="35">
        <f>SUMIF('Expenses B'!$G$3:$R$3,'Variance Analysis'!$B$4,'Expenses B'!$G32:$R32)</f>
        <v>0</v>
      </c>
      <c r="I32" s="44">
        <f t="shared" si="3"/>
        <v>0</v>
      </c>
      <c r="J32" s="38"/>
      <c r="K32" s="2"/>
    </row>
    <row r="33" spans="1:11" x14ac:dyDescent="0.25">
      <c r="A33" s="2"/>
      <c r="B33" s="8" t="s">
        <v>55</v>
      </c>
      <c r="C33" s="35">
        <f>SUMIF('Inputs-Core'!$K$5:$V$5,'Variance Analysis'!$B$4,'Inputs-Core'!$K46:$V46)</f>
        <v>0</v>
      </c>
      <c r="D33" s="35">
        <f>SUMIF('Expenses B'!$G$5:$R$5,'Variance Analysis'!$B$4,'Expenses B'!$G33:$R33)</f>
        <v>0</v>
      </c>
      <c r="E33" s="44">
        <f t="shared" si="2"/>
        <v>0</v>
      </c>
      <c r="F33" s="38"/>
      <c r="G33" s="35">
        <f>SUMIF('Inputs-Core'!$K$3:$V$3,'Variance Analysis'!$B$4,'Inputs-Core'!$K46:$V46)</f>
        <v>0</v>
      </c>
      <c r="H33" s="35">
        <f>SUMIF('Expenses B'!$G$3:$R$3,'Variance Analysis'!$B$4,'Expenses B'!$G33:$R33)</f>
        <v>0</v>
      </c>
      <c r="I33" s="44">
        <f t="shared" si="3"/>
        <v>0</v>
      </c>
      <c r="J33" s="38"/>
      <c r="K33" s="2"/>
    </row>
    <row r="34" spans="1:11" x14ac:dyDescent="0.25">
      <c r="A34" s="2"/>
      <c r="B34" s="8" t="s">
        <v>56</v>
      </c>
      <c r="C34" s="35">
        <f>SUMIF('Inputs-Core'!$K$5:$V$5,'Variance Analysis'!$B$4,'Inputs-Core'!$K47:$V47)</f>
        <v>0</v>
      </c>
      <c r="D34" s="35">
        <f>SUMIF('Expenses B'!$G$5:$R$5,'Variance Analysis'!$B$4,'Expenses B'!$G34:$R34)</f>
        <v>0</v>
      </c>
      <c r="E34" s="44">
        <f t="shared" si="2"/>
        <v>0</v>
      </c>
      <c r="F34" s="38"/>
      <c r="G34" s="35">
        <f>SUMIF('Inputs-Core'!$K$3:$V$3,'Variance Analysis'!$B$4,'Inputs-Core'!$K47:$V47)</f>
        <v>0</v>
      </c>
      <c r="H34" s="35">
        <f>SUMIF('Expenses B'!$G$3:$R$3,'Variance Analysis'!$B$4,'Expenses B'!$G34:$R34)</f>
        <v>0</v>
      </c>
      <c r="I34" s="44">
        <f t="shared" si="3"/>
        <v>0</v>
      </c>
      <c r="J34" s="38"/>
      <c r="K34" s="2"/>
    </row>
    <row r="35" spans="1:11" x14ac:dyDescent="0.25">
      <c r="A35" s="2"/>
      <c r="B35" s="8" t="s">
        <v>57</v>
      </c>
      <c r="C35" s="35">
        <f>SUMIF('Inputs-Core'!$K$5:$V$5,'Variance Analysis'!$B$4,'Inputs-Core'!$K48:$V48)</f>
        <v>0</v>
      </c>
      <c r="D35" s="35">
        <f>SUMIF('Expenses B'!$G$5:$R$5,'Variance Analysis'!$B$4,'Expenses B'!$G35:$R35)</f>
        <v>0</v>
      </c>
      <c r="E35" s="44">
        <f t="shared" si="2"/>
        <v>0</v>
      </c>
      <c r="F35" s="38"/>
      <c r="G35" s="35">
        <f>SUMIF('Inputs-Core'!$K$3:$V$3,'Variance Analysis'!$B$4,'Inputs-Core'!$K48:$V48)</f>
        <v>0</v>
      </c>
      <c r="H35" s="35">
        <f>SUMIF('Expenses B'!$G$3:$R$3,'Variance Analysis'!$B$4,'Expenses B'!$G35:$R35)</f>
        <v>0</v>
      </c>
      <c r="I35" s="44">
        <f t="shared" si="3"/>
        <v>0</v>
      </c>
      <c r="J35" s="38"/>
      <c r="K35" s="2"/>
    </row>
    <row r="36" spans="1:11" x14ac:dyDescent="0.25">
      <c r="A36" s="2"/>
      <c r="B36" s="8" t="s">
        <v>58</v>
      </c>
      <c r="C36" s="35">
        <f>SUMIF('Inputs-Core'!$K$5:$V$5,'Variance Analysis'!$B$4,'Inputs-Core'!$K49:$V49)</f>
        <v>0</v>
      </c>
      <c r="D36" s="35">
        <f>SUMIF('Expenses B'!$G$5:$R$5,'Variance Analysis'!$B$4,'Expenses B'!$G36:$R36)</f>
        <v>0</v>
      </c>
      <c r="E36" s="44">
        <f t="shared" si="2"/>
        <v>0</v>
      </c>
      <c r="F36" s="38"/>
      <c r="G36" s="35">
        <f>SUMIF('Inputs-Core'!$K$3:$V$3,'Variance Analysis'!$B$4,'Inputs-Core'!$K49:$V49)</f>
        <v>0</v>
      </c>
      <c r="H36" s="35">
        <f>SUMIF('Expenses B'!$G$3:$R$3,'Variance Analysis'!$B$4,'Expenses B'!$G36:$R36)</f>
        <v>0</v>
      </c>
      <c r="I36" s="44">
        <f t="shared" si="3"/>
        <v>0</v>
      </c>
      <c r="J36" s="38"/>
      <c r="K36" s="2"/>
    </row>
    <row r="37" spans="1:11" x14ac:dyDescent="0.25">
      <c r="A37" s="2"/>
      <c r="B37" s="8"/>
      <c r="C37" s="35">
        <f>SUMIF('Inputs-Core'!$K$5:$V$5,'Variance Analysis'!$B$4,'Inputs-Core'!$K50:$V50)</f>
        <v>0</v>
      </c>
      <c r="D37" s="35">
        <f>SUMIF('Expenses B'!$G$5:$R$5,'Variance Analysis'!$B$4,'Expenses B'!$G37:$R37)</f>
        <v>0</v>
      </c>
      <c r="E37" s="44">
        <f t="shared" si="2"/>
        <v>0</v>
      </c>
      <c r="F37" s="38"/>
      <c r="G37" s="35">
        <f>SUMIF('Inputs-Core'!$K$3:$V$3,'Variance Analysis'!$B$4,'Inputs-Core'!$K50:$V50)</f>
        <v>0</v>
      </c>
      <c r="H37" s="35">
        <f>SUMIF('Expenses B'!$G$3:$R$3,'Variance Analysis'!$B$4,'Expenses B'!$G37:$R37)</f>
        <v>0</v>
      </c>
      <c r="I37" s="44">
        <f t="shared" si="3"/>
        <v>0</v>
      </c>
      <c r="J37" s="38"/>
      <c r="K37" s="2"/>
    </row>
    <row r="38" spans="1:11" x14ac:dyDescent="0.25">
      <c r="A38" s="2"/>
      <c r="B38" s="4" t="s">
        <v>59</v>
      </c>
      <c r="C38" s="35">
        <f>SUMIF('Inputs-Core'!$K$5:$V$5,'Variance Analysis'!$B$4,'Inputs-Core'!$K51:$V51)</f>
        <v>0</v>
      </c>
      <c r="D38" s="35">
        <f>SUMIF('Expenses B'!$G$5:$R$5,'Variance Analysis'!$B$4,'Expenses B'!$G38:$R38)</f>
        <v>0</v>
      </c>
      <c r="E38" s="44">
        <f t="shared" si="2"/>
        <v>0</v>
      </c>
      <c r="F38" s="38"/>
      <c r="G38" s="35">
        <f>SUMIF('Inputs-Core'!$K$3:$V$3,'Variance Analysis'!$B$4,'Inputs-Core'!$K51:$V51)</f>
        <v>0</v>
      </c>
      <c r="H38" s="35">
        <f>SUMIF('Expenses B'!$G$3:$R$3,'Variance Analysis'!$B$4,'Expenses B'!$G38:$R38)</f>
        <v>0</v>
      </c>
      <c r="I38" s="44">
        <f t="shared" si="3"/>
        <v>0</v>
      </c>
      <c r="J38" s="38"/>
      <c r="K38" s="2"/>
    </row>
    <row r="39" spans="1:11" x14ac:dyDescent="0.25">
      <c r="A39" s="2"/>
      <c r="B39" s="8"/>
      <c r="C39" s="35"/>
      <c r="D39" s="35"/>
      <c r="E39" s="35"/>
      <c r="F39" s="35"/>
      <c r="G39" s="35"/>
      <c r="H39" s="35"/>
      <c r="K39" s="2"/>
    </row>
    <row r="40" spans="1:11" s="19" customFormat="1" ht="15.75" thickBot="1" x14ac:dyDescent="0.3">
      <c r="A40" s="17"/>
      <c r="B40" s="14" t="s">
        <v>60</v>
      </c>
      <c r="C40" s="18" t="e">
        <f>SUM(C7:C39)</f>
        <v>#REF!</v>
      </c>
      <c r="D40" s="18">
        <f>SUM(D7:D39)</f>
        <v>0</v>
      </c>
      <c r="E40" s="27">
        <f t="shared" ref="E40:E43" si="4">IFERROR(C40/D40-1,0)</f>
        <v>0</v>
      </c>
      <c r="F40" s="18">
        <f>SUM(F7:F39)</f>
        <v>0</v>
      </c>
      <c r="G40" s="18" t="e">
        <f>SUM(G7:G39)</f>
        <v>#REF!</v>
      </c>
      <c r="H40" s="18">
        <f>SUM(H7:H39)</f>
        <v>0</v>
      </c>
      <c r="I40" s="27">
        <f t="shared" ref="I40:I43" si="5">IFERROR(G40/H40-1,0)</f>
        <v>0</v>
      </c>
      <c r="J40" s="18">
        <f>SUM(J7:J39)</f>
        <v>0</v>
      </c>
      <c r="K40" s="17"/>
    </row>
    <row r="41" spans="1:11" s="19" customFormat="1" ht="15.75" thickTop="1" x14ac:dyDescent="0.25">
      <c r="A41" s="25"/>
      <c r="B41" s="4"/>
      <c r="C41" s="26"/>
      <c r="D41" s="26"/>
      <c r="E41" s="40"/>
      <c r="F41" s="26"/>
      <c r="G41" s="26"/>
      <c r="H41" s="26"/>
      <c r="I41" s="40"/>
      <c r="J41" s="26"/>
      <c r="K41" s="25"/>
    </row>
    <row r="42" spans="1:11" s="19" customFormat="1" x14ac:dyDescent="0.25">
      <c r="A42" s="25"/>
      <c r="B42" s="34" t="s">
        <v>61</v>
      </c>
      <c r="C42" s="31"/>
      <c r="D42" s="31"/>
      <c r="E42" s="41">
        <f t="shared" si="4"/>
        <v>0</v>
      </c>
      <c r="F42" s="31"/>
      <c r="G42" s="31"/>
      <c r="H42" s="31"/>
      <c r="I42" s="41">
        <f t="shared" si="5"/>
        <v>0</v>
      </c>
      <c r="J42" s="31"/>
      <c r="K42" s="25"/>
    </row>
    <row r="43" spans="1:11" s="19" customFormat="1" x14ac:dyDescent="0.25">
      <c r="A43" s="25"/>
      <c r="B43" s="24" t="s">
        <v>62</v>
      </c>
      <c r="C43" s="33" t="e">
        <f>C40-C42</f>
        <v>#REF!</v>
      </c>
      <c r="D43" s="33">
        <f t="shared" ref="D43:H43" si="6">D40-D42</f>
        <v>0</v>
      </c>
      <c r="E43" s="42">
        <f t="shared" si="4"/>
        <v>0</v>
      </c>
      <c r="F43" s="33">
        <f t="shared" si="6"/>
        <v>0</v>
      </c>
      <c r="G43" s="33" t="e">
        <f t="shared" si="6"/>
        <v>#REF!</v>
      </c>
      <c r="H43" s="33">
        <f t="shared" si="6"/>
        <v>0</v>
      </c>
      <c r="I43" s="42">
        <f t="shared" si="5"/>
        <v>0</v>
      </c>
      <c r="J43" s="33"/>
      <c r="K43" s="25"/>
    </row>
    <row r="44" spans="1:11" s="19" customFormat="1" x14ac:dyDescent="0.25">
      <c r="A44" s="25"/>
      <c r="B44" s="4"/>
      <c r="C44" s="26"/>
      <c r="D44" s="26"/>
      <c r="E44" s="26"/>
      <c r="F44" s="26"/>
      <c r="G44" s="26"/>
      <c r="H44" s="26"/>
      <c r="I44" s="26"/>
      <c r="J44" s="26"/>
      <c r="K44" s="25"/>
    </row>
    <row r="45" spans="1:11" s="19" customFormat="1" x14ac:dyDescent="0.25">
      <c r="A45" s="25"/>
      <c r="B45" s="15"/>
      <c r="C45" s="26"/>
      <c r="D45" s="26"/>
      <c r="E45" s="26"/>
      <c r="F45" s="26"/>
      <c r="G45" s="26"/>
      <c r="H45" s="26"/>
      <c r="I45" s="26"/>
      <c r="J45" s="26"/>
      <c r="K45" s="25"/>
    </row>
    <row r="46" spans="1:11" x14ac:dyDescent="0.25">
      <c r="A46" s="2"/>
      <c r="B46" s="2"/>
      <c r="C46" s="12"/>
      <c r="D46" s="12"/>
      <c r="E46" s="12"/>
      <c r="F46" s="12"/>
      <c r="G46" s="12"/>
      <c r="H46" s="12"/>
      <c r="I46" s="12"/>
      <c r="J46" s="12"/>
      <c r="K46" s="2"/>
    </row>
  </sheetData>
  <sheetProtection formatColumns="0" autoFilter="0"/>
  <printOptions horizontalCentered="1"/>
  <pageMargins left="0.7" right="0.7" top="0.75" bottom="0.75" header="0.3" footer="0.3"/>
  <pageSetup scale="13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'Inputs-Core'!$K$5:$V$5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128"/>
  <sheetViews>
    <sheetView tabSelected="1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9" sqref="F9"/>
    </sheetView>
  </sheetViews>
  <sheetFormatPr defaultColWidth="9.140625" defaultRowHeight="15.75" outlineLevelCol="1" x14ac:dyDescent="0.3"/>
  <cols>
    <col min="1" max="1" width="2.7109375" style="53" customWidth="1"/>
    <col min="2" max="2" width="47" style="53" customWidth="1"/>
    <col min="3" max="3" width="25.140625" style="53" hidden="1" customWidth="1"/>
    <col min="4" max="9" width="16" style="71" customWidth="1"/>
    <col min="10" max="10" width="16" style="75" customWidth="1"/>
    <col min="11" max="34" width="16" style="71" customWidth="1" outlineLevel="1"/>
    <col min="35" max="35" width="2.7109375" style="53" customWidth="1"/>
    <col min="36" max="135" width="9.140625" style="53" customWidth="1"/>
    <col min="136" max="136" width="3.85546875" style="53" customWidth="1"/>
    <col min="137" max="137" width="58.7109375" style="53" customWidth="1"/>
    <col min="138" max="151" width="9.140625" style="53" customWidth="1"/>
    <col min="152" max="153" width="11" style="53" customWidth="1"/>
    <col min="154" max="164" width="12.42578125" style="53" customWidth="1"/>
    <col min="165" max="165" width="11" style="53" customWidth="1"/>
    <col min="166" max="177" width="9.140625" style="53" customWidth="1"/>
    <col min="178" max="178" width="11" style="53" customWidth="1"/>
    <col min="179" max="190" width="9.140625" style="53" customWidth="1"/>
    <col min="191" max="191" width="11" style="53" customWidth="1"/>
    <col min="192" max="203" width="9.140625" style="53" customWidth="1"/>
    <col min="204" max="204" width="11.42578125" style="53" customWidth="1"/>
    <col min="205" max="205" width="11" style="53" customWidth="1"/>
    <col min="206" max="208" width="12.42578125" style="53" customWidth="1"/>
    <col min="209" max="209" width="9.140625" style="53" customWidth="1"/>
    <col min="210" max="210" width="12.42578125" style="53" customWidth="1"/>
    <col min="211" max="237" width="9.140625" style="53" customWidth="1"/>
    <col min="238" max="238" width="3.7109375" style="53" customWidth="1"/>
    <col min="239" max="391" width="9.140625" style="53"/>
    <col min="392" max="392" width="3.85546875" style="53" customWidth="1"/>
    <col min="393" max="393" width="58.7109375" style="53" customWidth="1"/>
    <col min="394" max="407" width="9.140625" style="53" customWidth="1"/>
    <col min="408" max="409" width="11" style="53" customWidth="1"/>
    <col min="410" max="420" width="12.42578125" style="53" customWidth="1"/>
    <col min="421" max="421" width="11" style="53" customWidth="1"/>
    <col min="422" max="433" width="9.140625" style="53" customWidth="1"/>
    <col min="434" max="434" width="11" style="53" customWidth="1"/>
    <col min="435" max="446" width="9.140625" style="53" customWidth="1"/>
    <col min="447" max="447" width="11" style="53" customWidth="1"/>
    <col min="448" max="459" width="9.140625" style="53" customWidth="1"/>
    <col min="460" max="460" width="11.42578125" style="53" customWidth="1"/>
    <col min="461" max="461" width="11" style="53" customWidth="1"/>
    <col min="462" max="464" width="12.42578125" style="53" customWidth="1"/>
    <col min="465" max="465" width="9.140625" style="53" customWidth="1"/>
    <col min="466" max="466" width="12.42578125" style="53" customWidth="1"/>
    <col min="467" max="493" width="9.140625" style="53" customWidth="1"/>
    <col min="494" max="494" width="3.7109375" style="53" customWidth="1"/>
    <col min="495" max="647" width="9.140625" style="53"/>
    <col min="648" max="648" width="3.85546875" style="53" customWidth="1"/>
    <col min="649" max="649" width="58.7109375" style="53" customWidth="1"/>
    <col min="650" max="663" width="9.140625" style="53" customWidth="1"/>
    <col min="664" max="665" width="11" style="53" customWidth="1"/>
    <col min="666" max="676" width="12.42578125" style="53" customWidth="1"/>
    <col min="677" max="677" width="11" style="53" customWidth="1"/>
    <col min="678" max="689" width="9.140625" style="53" customWidth="1"/>
    <col min="690" max="690" width="11" style="53" customWidth="1"/>
    <col min="691" max="702" width="9.140625" style="53" customWidth="1"/>
    <col min="703" max="703" width="11" style="53" customWidth="1"/>
    <col min="704" max="715" width="9.140625" style="53" customWidth="1"/>
    <col min="716" max="716" width="11.42578125" style="53" customWidth="1"/>
    <col min="717" max="717" width="11" style="53" customWidth="1"/>
    <col min="718" max="720" width="12.42578125" style="53" customWidth="1"/>
    <col min="721" max="721" width="9.140625" style="53" customWidth="1"/>
    <col min="722" max="722" width="12.42578125" style="53" customWidth="1"/>
    <col min="723" max="749" width="9.140625" style="53" customWidth="1"/>
    <col min="750" max="750" width="3.7109375" style="53" customWidth="1"/>
    <col min="751" max="903" width="9.140625" style="53"/>
    <col min="904" max="904" width="3.85546875" style="53" customWidth="1"/>
    <col min="905" max="905" width="58.7109375" style="53" customWidth="1"/>
    <col min="906" max="919" width="9.140625" style="53" customWidth="1"/>
    <col min="920" max="921" width="11" style="53" customWidth="1"/>
    <col min="922" max="932" width="12.42578125" style="53" customWidth="1"/>
    <col min="933" max="933" width="11" style="53" customWidth="1"/>
    <col min="934" max="945" width="9.140625" style="53" customWidth="1"/>
    <col min="946" max="946" width="11" style="53" customWidth="1"/>
    <col min="947" max="958" width="9.140625" style="53" customWidth="1"/>
    <col min="959" max="959" width="11" style="53" customWidth="1"/>
    <col min="960" max="971" width="9.140625" style="53" customWidth="1"/>
    <col min="972" max="972" width="11.42578125" style="53" customWidth="1"/>
    <col min="973" max="973" width="11" style="53" customWidth="1"/>
    <col min="974" max="976" width="12.42578125" style="53" customWidth="1"/>
    <col min="977" max="977" width="9.140625" style="53" customWidth="1"/>
    <col min="978" max="978" width="12.42578125" style="53" customWidth="1"/>
    <col min="979" max="1005" width="9.140625" style="53" customWidth="1"/>
    <col min="1006" max="1006" width="3.7109375" style="53" customWidth="1"/>
    <col min="1007" max="1159" width="9.140625" style="53"/>
    <col min="1160" max="1160" width="3.85546875" style="53" customWidth="1"/>
    <col min="1161" max="1161" width="58.7109375" style="53" customWidth="1"/>
    <col min="1162" max="1175" width="9.140625" style="53" customWidth="1"/>
    <col min="1176" max="1177" width="11" style="53" customWidth="1"/>
    <col min="1178" max="1188" width="12.42578125" style="53" customWidth="1"/>
    <col min="1189" max="1189" width="11" style="53" customWidth="1"/>
    <col min="1190" max="1201" width="9.140625" style="53" customWidth="1"/>
    <col min="1202" max="1202" width="11" style="53" customWidth="1"/>
    <col min="1203" max="1214" width="9.140625" style="53" customWidth="1"/>
    <col min="1215" max="1215" width="11" style="53" customWidth="1"/>
    <col min="1216" max="1227" width="9.140625" style="53" customWidth="1"/>
    <col min="1228" max="1228" width="11.42578125" style="53" customWidth="1"/>
    <col min="1229" max="1229" width="11" style="53" customWidth="1"/>
    <col min="1230" max="1232" width="12.42578125" style="53" customWidth="1"/>
    <col min="1233" max="1233" width="9.140625" style="53" customWidth="1"/>
    <col min="1234" max="1234" width="12.42578125" style="53" customWidth="1"/>
    <col min="1235" max="1261" width="9.140625" style="53" customWidth="1"/>
    <col min="1262" max="1262" width="3.7109375" style="53" customWidth="1"/>
    <col min="1263" max="1415" width="9.140625" style="53"/>
    <col min="1416" max="1416" width="3.85546875" style="53" customWidth="1"/>
    <col min="1417" max="1417" width="58.7109375" style="53" customWidth="1"/>
    <col min="1418" max="1431" width="9.140625" style="53" customWidth="1"/>
    <col min="1432" max="1433" width="11" style="53" customWidth="1"/>
    <col min="1434" max="1444" width="12.42578125" style="53" customWidth="1"/>
    <col min="1445" max="1445" width="11" style="53" customWidth="1"/>
    <col min="1446" max="1457" width="9.140625" style="53" customWidth="1"/>
    <col min="1458" max="1458" width="11" style="53" customWidth="1"/>
    <col min="1459" max="1470" width="9.140625" style="53" customWidth="1"/>
    <col min="1471" max="1471" width="11" style="53" customWidth="1"/>
    <col min="1472" max="1483" width="9.140625" style="53" customWidth="1"/>
    <col min="1484" max="1484" width="11.42578125" style="53" customWidth="1"/>
    <col min="1485" max="1485" width="11" style="53" customWidth="1"/>
    <col min="1486" max="1488" width="12.42578125" style="53" customWidth="1"/>
    <col min="1489" max="1489" width="9.140625" style="53" customWidth="1"/>
    <col min="1490" max="1490" width="12.42578125" style="53" customWidth="1"/>
    <col min="1491" max="1517" width="9.140625" style="53" customWidth="1"/>
    <col min="1518" max="1518" width="3.7109375" style="53" customWidth="1"/>
    <col min="1519" max="1671" width="9.140625" style="53"/>
    <col min="1672" max="1672" width="3.85546875" style="53" customWidth="1"/>
    <col min="1673" max="1673" width="58.7109375" style="53" customWidth="1"/>
    <col min="1674" max="1687" width="9.140625" style="53" customWidth="1"/>
    <col min="1688" max="1689" width="11" style="53" customWidth="1"/>
    <col min="1690" max="1700" width="12.42578125" style="53" customWidth="1"/>
    <col min="1701" max="1701" width="11" style="53" customWidth="1"/>
    <col min="1702" max="1713" width="9.140625" style="53" customWidth="1"/>
    <col min="1714" max="1714" width="11" style="53" customWidth="1"/>
    <col min="1715" max="1726" width="9.140625" style="53" customWidth="1"/>
    <col min="1727" max="1727" width="11" style="53" customWidth="1"/>
    <col min="1728" max="1739" width="9.140625" style="53" customWidth="1"/>
    <col min="1740" max="1740" width="11.42578125" style="53" customWidth="1"/>
    <col min="1741" max="1741" width="11" style="53" customWidth="1"/>
    <col min="1742" max="1744" width="12.42578125" style="53" customWidth="1"/>
    <col min="1745" max="1745" width="9.140625" style="53" customWidth="1"/>
    <col min="1746" max="1746" width="12.42578125" style="53" customWidth="1"/>
    <col min="1747" max="1773" width="9.140625" style="53" customWidth="1"/>
    <col min="1774" max="1774" width="3.7109375" style="53" customWidth="1"/>
    <col min="1775" max="1927" width="9.140625" style="53"/>
    <col min="1928" max="1928" width="3.85546875" style="53" customWidth="1"/>
    <col min="1929" max="1929" width="58.7109375" style="53" customWidth="1"/>
    <col min="1930" max="1943" width="9.140625" style="53" customWidth="1"/>
    <col min="1944" max="1945" width="11" style="53" customWidth="1"/>
    <col min="1946" max="1956" width="12.42578125" style="53" customWidth="1"/>
    <col min="1957" max="1957" width="11" style="53" customWidth="1"/>
    <col min="1958" max="1969" width="9.140625" style="53" customWidth="1"/>
    <col min="1970" max="1970" width="11" style="53" customWidth="1"/>
    <col min="1971" max="1982" width="9.140625" style="53" customWidth="1"/>
    <col min="1983" max="1983" width="11" style="53" customWidth="1"/>
    <col min="1984" max="1995" width="9.140625" style="53" customWidth="1"/>
    <col min="1996" max="1996" width="11.42578125" style="53" customWidth="1"/>
    <col min="1997" max="1997" width="11" style="53" customWidth="1"/>
    <col min="1998" max="2000" width="12.42578125" style="53" customWidth="1"/>
    <col min="2001" max="2001" width="9.140625" style="53" customWidth="1"/>
    <col min="2002" max="2002" width="12.42578125" style="53" customWidth="1"/>
    <col min="2003" max="2029" width="9.140625" style="53" customWidth="1"/>
    <col min="2030" max="2030" width="3.7109375" style="53" customWidth="1"/>
    <col min="2031" max="2183" width="9.140625" style="53"/>
    <col min="2184" max="2184" width="3.85546875" style="53" customWidth="1"/>
    <col min="2185" max="2185" width="58.7109375" style="53" customWidth="1"/>
    <col min="2186" max="2199" width="9.140625" style="53" customWidth="1"/>
    <col min="2200" max="2201" width="11" style="53" customWidth="1"/>
    <col min="2202" max="2212" width="12.42578125" style="53" customWidth="1"/>
    <col min="2213" max="2213" width="11" style="53" customWidth="1"/>
    <col min="2214" max="2225" width="9.140625" style="53" customWidth="1"/>
    <col min="2226" max="2226" width="11" style="53" customWidth="1"/>
    <col min="2227" max="2238" width="9.140625" style="53" customWidth="1"/>
    <col min="2239" max="2239" width="11" style="53" customWidth="1"/>
    <col min="2240" max="2251" width="9.140625" style="53" customWidth="1"/>
    <col min="2252" max="2252" width="11.42578125" style="53" customWidth="1"/>
    <col min="2253" max="2253" width="11" style="53" customWidth="1"/>
    <col min="2254" max="2256" width="12.42578125" style="53" customWidth="1"/>
    <col min="2257" max="2257" width="9.140625" style="53" customWidth="1"/>
    <col min="2258" max="2258" width="12.42578125" style="53" customWidth="1"/>
    <col min="2259" max="2285" width="9.140625" style="53" customWidth="1"/>
    <col min="2286" max="2286" width="3.7109375" style="53" customWidth="1"/>
    <col min="2287" max="2439" width="9.140625" style="53"/>
    <col min="2440" max="2440" width="3.85546875" style="53" customWidth="1"/>
    <col min="2441" max="2441" width="58.7109375" style="53" customWidth="1"/>
    <col min="2442" max="2455" width="9.140625" style="53" customWidth="1"/>
    <col min="2456" max="2457" width="11" style="53" customWidth="1"/>
    <col min="2458" max="2468" width="12.42578125" style="53" customWidth="1"/>
    <col min="2469" max="2469" width="11" style="53" customWidth="1"/>
    <col min="2470" max="2481" width="9.140625" style="53" customWidth="1"/>
    <col min="2482" max="2482" width="11" style="53" customWidth="1"/>
    <col min="2483" max="2494" width="9.140625" style="53" customWidth="1"/>
    <col min="2495" max="2495" width="11" style="53" customWidth="1"/>
    <col min="2496" max="2507" width="9.140625" style="53" customWidth="1"/>
    <col min="2508" max="2508" width="11.42578125" style="53" customWidth="1"/>
    <col min="2509" max="2509" width="11" style="53" customWidth="1"/>
    <col min="2510" max="2512" width="12.42578125" style="53" customWidth="1"/>
    <col min="2513" max="2513" width="9.140625" style="53" customWidth="1"/>
    <col min="2514" max="2514" width="12.42578125" style="53" customWidth="1"/>
    <col min="2515" max="2541" width="9.140625" style="53" customWidth="1"/>
    <col min="2542" max="2542" width="3.7109375" style="53" customWidth="1"/>
    <col min="2543" max="2695" width="9.140625" style="53"/>
    <col min="2696" max="2696" width="3.85546875" style="53" customWidth="1"/>
    <col min="2697" max="2697" width="58.7109375" style="53" customWidth="1"/>
    <col min="2698" max="2711" width="9.140625" style="53" customWidth="1"/>
    <col min="2712" max="2713" width="11" style="53" customWidth="1"/>
    <col min="2714" max="2724" width="12.42578125" style="53" customWidth="1"/>
    <col min="2725" max="2725" width="11" style="53" customWidth="1"/>
    <col min="2726" max="2737" width="9.140625" style="53" customWidth="1"/>
    <col min="2738" max="2738" width="11" style="53" customWidth="1"/>
    <col min="2739" max="2750" width="9.140625" style="53" customWidth="1"/>
    <col min="2751" max="2751" width="11" style="53" customWidth="1"/>
    <col min="2752" max="2763" width="9.140625" style="53" customWidth="1"/>
    <col min="2764" max="2764" width="11.42578125" style="53" customWidth="1"/>
    <col min="2765" max="2765" width="11" style="53" customWidth="1"/>
    <col min="2766" max="2768" width="12.42578125" style="53" customWidth="1"/>
    <col min="2769" max="2769" width="9.140625" style="53" customWidth="1"/>
    <col min="2770" max="2770" width="12.42578125" style="53" customWidth="1"/>
    <col min="2771" max="2797" width="9.140625" style="53" customWidth="1"/>
    <col min="2798" max="2798" width="3.7109375" style="53" customWidth="1"/>
    <col min="2799" max="2951" width="9.140625" style="53"/>
    <col min="2952" max="2952" width="3.85546875" style="53" customWidth="1"/>
    <col min="2953" max="2953" width="58.7109375" style="53" customWidth="1"/>
    <col min="2954" max="2967" width="9.140625" style="53" customWidth="1"/>
    <col min="2968" max="2969" width="11" style="53" customWidth="1"/>
    <col min="2970" max="2980" width="12.42578125" style="53" customWidth="1"/>
    <col min="2981" max="2981" width="11" style="53" customWidth="1"/>
    <col min="2982" max="2993" width="9.140625" style="53" customWidth="1"/>
    <col min="2994" max="2994" width="11" style="53" customWidth="1"/>
    <col min="2995" max="3006" width="9.140625" style="53" customWidth="1"/>
    <col min="3007" max="3007" width="11" style="53" customWidth="1"/>
    <col min="3008" max="3019" width="9.140625" style="53" customWidth="1"/>
    <col min="3020" max="3020" width="11.42578125" style="53" customWidth="1"/>
    <col min="3021" max="3021" width="11" style="53" customWidth="1"/>
    <col min="3022" max="3024" width="12.42578125" style="53" customWidth="1"/>
    <col min="3025" max="3025" width="9.140625" style="53" customWidth="1"/>
    <col min="3026" max="3026" width="12.42578125" style="53" customWidth="1"/>
    <col min="3027" max="3053" width="9.140625" style="53" customWidth="1"/>
    <col min="3054" max="3054" width="3.7109375" style="53" customWidth="1"/>
    <col min="3055" max="3207" width="9.140625" style="53"/>
    <col min="3208" max="3208" width="3.85546875" style="53" customWidth="1"/>
    <col min="3209" max="3209" width="58.7109375" style="53" customWidth="1"/>
    <col min="3210" max="3223" width="9.140625" style="53" customWidth="1"/>
    <col min="3224" max="3225" width="11" style="53" customWidth="1"/>
    <col min="3226" max="3236" width="12.42578125" style="53" customWidth="1"/>
    <col min="3237" max="3237" width="11" style="53" customWidth="1"/>
    <col min="3238" max="3249" width="9.140625" style="53" customWidth="1"/>
    <col min="3250" max="3250" width="11" style="53" customWidth="1"/>
    <col min="3251" max="3262" width="9.140625" style="53" customWidth="1"/>
    <col min="3263" max="3263" width="11" style="53" customWidth="1"/>
    <col min="3264" max="3275" width="9.140625" style="53" customWidth="1"/>
    <col min="3276" max="3276" width="11.42578125" style="53" customWidth="1"/>
    <col min="3277" max="3277" width="11" style="53" customWidth="1"/>
    <col min="3278" max="3280" width="12.42578125" style="53" customWidth="1"/>
    <col min="3281" max="3281" width="9.140625" style="53" customWidth="1"/>
    <col min="3282" max="3282" width="12.42578125" style="53" customWidth="1"/>
    <col min="3283" max="3309" width="9.140625" style="53" customWidth="1"/>
    <col min="3310" max="3310" width="3.7109375" style="53" customWidth="1"/>
    <col min="3311" max="3463" width="9.140625" style="53"/>
    <col min="3464" max="3464" width="3.85546875" style="53" customWidth="1"/>
    <col min="3465" max="3465" width="58.7109375" style="53" customWidth="1"/>
    <col min="3466" max="3479" width="9.140625" style="53" customWidth="1"/>
    <col min="3480" max="3481" width="11" style="53" customWidth="1"/>
    <col min="3482" max="3492" width="12.42578125" style="53" customWidth="1"/>
    <col min="3493" max="3493" width="11" style="53" customWidth="1"/>
    <col min="3494" max="3505" width="9.140625" style="53" customWidth="1"/>
    <col min="3506" max="3506" width="11" style="53" customWidth="1"/>
    <col min="3507" max="3518" width="9.140625" style="53" customWidth="1"/>
    <col min="3519" max="3519" width="11" style="53" customWidth="1"/>
    <col min="3520" max="3531" width="9.140625" style="53" customWidth="1"/>
    <col min="3532" max="3532" width="11.42578125" style="53" customWidth="1"/>
    <col min="3533" max="3533" width="11" style="53" customWidth="1"/>
    <col min="3534" max="3536" width="12.42578125" style="53" customWidth="1"/>
    <col min="3537" max="3537" width="9.140625" style="53" customWidth="1"/>
    <col min="3538" max="3538" width="12.42578125" style="53" customWidth="1"/>
    <col min="3539" max="3565" width="9.140625" style="53" customWidth="1"/>
    <col min="3566" max="3566" width="3.7109375" style="53" customWidth="1"/>
    <col min="3567" max="3719" width="9.140625" style="53"/>
    <col min="3720" max="3720" width="3.85546875" style="53" customWidth="1"/>
    <col min="3721" max="3721" width="58.7109375" style="53" customWidth="1"/>
    <col min="3722" max="3735" width="9.140625" style="53" customWidth="1"/>
    <col min="3736" max="3737" width="11" style="53" customWidth="1"/>
    <col min="3738" max="3748" width="12.42578125" style="53" customWidth="1"/>
    <col min="3749" max="3749" width="11" style="53" customWidth="1"/>
    <col min="3750" max="3761" width="9.140625" style="53" customWidth="1"/>
    <col min="3762" max="3762" width="11" style="53" customWidth="1"/>
    <col min="3763" max="3774" width="9.140625" style="53" customWidth="1"/>
    <col min="3775" max="3775" width="11" style="53" customWidth="1"/>
    <col min="3776" max="3787" width="9.140625" style="53" customWidth="1"/>
    <col min="3788" max="3788" width="11.42578125" style="53" customWidth="1"/>
    <col min="3789" max="3789" width="11" style="53" customWidth="1"/>
    <col min="3790" max="3792" width="12.42578125" style="53" customWidth="1"/>
    <col min="3793" max="3793" width="9.140625" style="53" customWidth="1"/>
    <col min="3794" max="3794" width="12.42578125" style="53" customWidth="1"/>
    <col min="3795" max="3821" width="9.140625" style="53" customWidth="1"/>
    <col min="3822" max="3822" width="3.7109375" style="53" customWidth="1"/>
    <col min="3823" max="3975" width="9.140625" style="53"/>
    <col min="3976" max="3976" width="3.85546875" style="53" customWidth="1"/>
    <col min="3977" max="3977" width="58.7109375" style="53" customWidth="1"/>
    <col min="3978" max="3991" width="9.140625" style="53" customWidth="1"/>
    <col min="3992" max="3993" width="11" style="53" customWidth="1"/>
    <col min="3994" max="4004" width="12.42578125" style="53" customWidth="1"/>
    <col min="4005" max="4005" width="11" style="53" customWidth="1"/>
    <col min="4006" max="4017" width="9.140625" style="53" customWidth="1"/>
    <col min="4018" max="4018" width="11" style="53" customWidth="1"/>
    <col min="4019" max="4030" width="9.140625" style="53" customWidth="1"/>
    <col min="4031" max="4031" width="11" style="53" customWidth="1"/>
    <col min="4032" max="4043" width="9.140625" style="53" customWidth="1"/>
    <col min="4044" max="4044" width="11.42578125" style="53" customWidth="1"/>
    <col min="4045" max="4045" width="11" style="53" customWidth="1"/>
    <col min="4046" max="4048" width="12.42578125" style="53" customWidth="1"/>
    <col min="4049" max="4049" width="9.140625" style="53" customWidth="1"/>
    <col min="4050" max="4050" width="12.42578125" style="53" customWidth="1"/>
    <col min="4051" max="4077" width="9.140625" style="53" customWidth="1"/>
    <col min="4078" max="4078" width="3.7109375" style="53" customWidth="1"/>
    <col min="4079" max="4231" width="9.140625" style="53"/>
    <col min="4232" max="4232" width="3.85546875" style="53" customWidth="1"/>
    <col min="4233" max="4233" width="58.7109375" style="53" customWidth="1"/>
    <col min="4234" max="4247" width="9.140625" style="53" customWidth="1"/>
    <col min="4248" max="4249" width="11" style="53" customWidth="1"/>
    <col min="4250" max="4260" width="12.42578125" style="53" customWidth="1"/>
    <col min="4261" max="4261" width="11" style="53" customWidth="1"/>
    <col min="4262" max="4273" width="9.140625" style="53" customWidth="1"/>
    <col min="4274" max="4274" width="11" style="53" customWidth="1"/>
    <col min="4275" max="4286" width="9.140625" style="53" customWidth="1"/>
    <col min="4287" max="4287" width="11" style="53" customWidth="1"/>
    <col min="4288" max="4299" width="9.140625" style="53" customWidth="1"/>
    <col min="4300" max="4300" width="11.42578125" style="53" customWidth="1"/>
    <col min="4301" max="4301" width="11" style="53" customWidth="1"/>
    <col min="4302" max="4304" width="12.42578125" style="53" customWidth="1"/>
    <col min="4305" max="4305" width="9.140625" style="53" customWidth="1"/>
    <col min="4306" max="4306" width="12.42578125" style="53" customWidth="1"/>
    <col min="4307" max="4333" width="9.140625" style="53" customWidth="1"/>
    <col min="4334" max="4334" width="3.7109375" style="53" customWidth="1"/>
    <col min="4335" max="4487" width="9.140625" style="53"/>
    <col min="4488" max="4488" width="3.85546875" style="53" customWidth="1"/>
    <col min="4489" max="4489" width="58.7109375" style="53" customWidth="1"/>
    <col min="4490" max="4503" width="9.140625" style="53" customWidth="1"/>
    <col min="4504" max="4505" width="11" style="53" customWidth="1"/>
    <col min="4506" max="4516" width="12.42578125" style="53" customWidth="1"/>
    <col min="4517" max="4517" width="11" style="53" customWidth="1"/>
    <col min="4518" max="4529" width="9.140625" style="53" customWidth="1"/>
    <col min="4530" max="4530" width="11" style="53" customWidth="1"/>
    <col min="4531" max="4542" width="9.140625" style="53" customWidth="1"/>
    <col min="4543" max="4543" width="11" style="53" customWidth="1"/>
    <col min="4544" max="4555" width="9.140625" style="53" customWidth="1"/>
    <col min="4556" max="4556" width="11.42578125" style="53" customWidth="1"/>
    <col min="4557" max="4557" width="11" style="53" customWidth="1"/>
    <col min="4558" max="4560" width="12.42578125" style="53" customWidth="1"/>
    <col min="4561" max="4561" width="9.140625" style="53" customWidth="1"/>
    <col min="4562" max="4562" width="12.42578125" style="53" customWidth="1"/>
    <col min="4563" max="4589" width="9.140625" style="53" customWidth="1"/>
    <col min="4590" max="4590" width="3.7109375" style="53" customWidth="1"/>
    <col min="4591" max="4743" width="9.140625" style="53"/>
    <col min="4744" max="4744" width="3.85546875" style="53" customWidth="1"/>
    <col min="4745" max="4745" width="58.7109375" style="53" customWidth="1"/>
    <col min="4746" max="4759" width="9.140625" style="53" customWidth="1"/>
    <col min="4760" max="4761" width="11" style="53" customWidth="1"/>
    <col min="4762" max="4772" width="12.42578125" style="53" customWidth="1"/>
    <col min="4773" max="4773" width="11" style="53" customWidth="1"/>
    <col min="4774" max="4785" width="9.140625" style="53" customWidth="1"/>
    <col min="4786" max="4786" width="11" style="53" customWidth="1"/>
    <col min="4787" max="4798" width="9.140625" style="53" customWidth="1"/>
    <col min="4799" max="4799" width="11" style="53" customWidth="1"/>
    <col min="4800" max="4811" width="9.140625" style="53" customWidth="1"/>
    <col min="4812" max="4812" width="11.42578125" style="53" customWidth="1"/>
    <col min="4813" max="4813" width="11" style="53" customWidth="1"/>
    <col min="4814" max="4816" width="12.42578125" style="53" customWidth="1"/>
    <col min="4817" max="4817" width="9.140625" style="53" customWidth="1"/>
    <col min="4818" max="4818" width="12.42578125" style="53" customWidth="1"/>
    <col min="4819" max="4845" width="9.140625" style="53" customWidth="1"/>
    <col min="4846" max="4846" width="3.7109375" style="53" customWidth="1"/>
    <col min="4847" max="4999" width="9.140625" style="53"/>
    <col min="5000" max="5000" width="3.85546875" style="53" customWidth="1"/>
    <col min="5001" max="5001" width="58.7109375" style="53" customWidth="1"/>
    <col min="5002" max="5015" width="9.140625" style="53" customWidth="1"/>
    <col min="5016" max="5017" width="11" style="53" customWidth="1"/>
    <col min="5018" max="5028" width="12.42578125" style="53" customWidth="1"/>
    <col min="5029" max="5029" width="11" style="53" customWidth="1"/>
    <col min="5030" max="5041" width="9.140625" style="53" customWidth="1"/>
    <col min="5042" max="5042" width="11" style="53" customWidth="1"/>
    <col min="5043" max="5054" width="9.140625" style="53" customWidth="1"/>
    <col min="5055" max="5055" width="11" style="53" customWidth="1"/>
    <col min="5056" max="5067" width="9.140625" style="53" customWidth="1"/>
    <col min="5068" max="5068" width="11.42578125" style="53" customWidth="1"/>
    <col min="5069" max="5069" width="11" style="53" customWidth="1"/>
    <col min="5070" max="5072" width="12.42578125" style="53" customWidth="1"/>
    <col min="5073" max="5073" width="9.140625" style="53" customWidth="1"/>
    <col min="5074" max="5074" width="12.42578125" style="53" customWidth="1"/>
    <col min="5075" max="5101" width="9.140625" style="53" customWidth="1"/>
    <col min="5102" max="5102" width="3.7109375" style="53" customWidth="1"/>
    <col min="5103" max="5255" width="9.140625" style="53"/>
    <col min="5256" max="5256" width="3.85546875" style="53" customWidth="1"/>
    <col min="5257" max="5257" width="58.7109375" style="53" customWidth="1"/>
    <col min="5258" max="5271" width="9.140625" style="53" customWidth="1"/>
    <col min="5272" max="5273" width="11" style="53" customWidth="1"/>
    <col min="5274" max="5284" width="12.42578125" style="53" customWidth="1"/>
    <col min="5285" max="5285" width="11" style="53" customWidth="1"/>
    <col min="5286" max="5297" width="9.140625" style="53" customWidth="1"/>
    <col min="5298" max="5298" width="11" style="53" customWidth="1"/>
    <col min="5299" max="5310" width="9.140625" style="53" customWidth="1"/>
    <col min="5311" max="5311" width="11" style="53" customWidth="1"/>
    <col min="5312" max="5323" width="9.140625" style="53" customWidth="1"/>
    <col min="5324" max="5324" width="11.42578125" style="53" customWidth="1"/>
    <col min="5325" max="5325" width="11" style="53" customWidth="1"/>
    <col min="5326" max="5328" width="12.42578125" style="53" customWidth="1"/>
    <col min="5329" max="5329" width="9.140625" style="53" customWidth="1"/>
    <col min="5330" max="5330" width="12.42578125" style="53" customWidth="1"/>
    <col min="5331" max="5357" width="9.140625" style="53" customWidth="1"/>
    <col min="5358" max="5358" width="3.7109375" style="53" customWidth="1"/>
    <col min="5359" max="5511" width="9.140625" style="53"/>
    <col min="5512" max="5512" width="3.85546875" style="53" customWidth="1"/>
    <col min="5513" max="5513" width="58.7109375" style="53" customWidth="1"/>
    <col min="5514" max="5527" width="9.140625" style="53" customWidth="1"/>
    <col min="5528" max="5529" width="11" style="53" customWidth="1"/>
    <col min="5530" max="5540" width="12.42578125" style="53" customWidth="1"/>
    <col min="5541" max="5541" width="11" style="53" customWidth="1"/>
    <col min="5542" max="5553" width="9.140625" style="53" customWidth="1"/>
    <col min="5554" max="5554" width="11" style="53" customWidth="1"/>
    <col min="5555" max="5566" width="9.140625" style="53" customWidth="1"/>
    <col min="5567" max="5567" width="11" style="53" customWidth="1"/>
    <col min="5568" max="5579" width="9.140625" style="53" customWidth="1"/>
    <col min="5580" max="5580" width="11.42578125" style="53" customWidth="1"/>
    <col min="5581" max="5581" width="11" style="53" customWidth="1"/>
    <col min="5582" max="5584" width="12.42578125" style="53" customWidth="1"/>
    <col min="5585" max="5585" width="9.140625" style="53" customWidth="1"/>
    <col min="5586" max="5586" width="12.42578125" style="53" customWidth="1"/>
    <col min="5587" max="5613" width="9.140625" style="53" customWidth="1"/>
    <col min="5614" max="5614" width="3.7109375" style="53" customWidth="1"/>
    <col min="5615" max="5767" width="9.140625" style="53"/>
    <col min="5768" max="5768" width="3.85546875" style="53" customWidth="1"/>
    <col min="5769" max="5769" width="58.7109375" style="53" customWidth="1"/>
    <col min="5770" max="5783" width="9.140625" style="53" customWidth="1"/>
    <col min="5784" max="5785" width="11" style="53" customWidth="1"/>
    <col min="5786" max="5796" width="12.42578125" style="53" customWidth="1"/>
    <col min="5797" max="5797" width="11" style="53" customWidth="1"/>
    <col min="5798" max="5809" width="9.140625" style="53" customWidth="1"/>
    <col min="5810" max="5810" width="11" style="53" customWidth="1"/>
    <col min="5811" max="5822" width="9.140625" style="53" customWidth="1"/>
    <col min="5823" max="5823" width="11" style="53" customWidth="1"/>
    <col min="5824" max="5835" width="9.140625" style="53" customWidth="1"/>
    <col min="5836" max="5836" width="11.42578125" style="53" customWidth="1"/>
    <col min="5837" max="5837" width="11" style="53" customWidth="1"/>
    <col min="5838" max="5840" width="12.42578125" style="53" customWidth="1"/>
    <col min="5841" max="5841" width="9.140625" style="53" customWidth="1"/>
    <col min="5842" max="5842" width="12.42578125" style="53" customWidth="1"/>
    <col min="5843" max="5869" width="9.140625" style="53" customWidth="1"/>
    <col min="5870" max="5870" width="3.7109375" style="53" customWidth="1"/>
    <col min="5871" max="6023" width="9.140625" style="53"/>
    <col min="6024" max="6024" width="3.85546875" style="53" customWidth="1"/>
    <col min="6025" max="6025" width="58.7109375" style="53" customWidth="1"/>
    <col min="6026" max="6039" width="9.140625" style="53" customWidth="1"/>
    <col min="6040" max="6041" width="11" style="53" customWidth="1"/>
    <col min="6042" max="6052" width="12.42578125" style="53" customWidth="1"/>
    <col min="6053" max="6053" width="11" style="53" customWidth="1"/>
    <col min="6054" max="6065" width="9.140625" style="53" customWidth="1"/>
    <col min="6066" max="6066" width="11" style="53" customWidth="1"/>
    <col min="6067" max="6078" width="9.140625" style="53" customWidth="1"/>
    <col min="6079" max="6079" width="11" style="53" customWidth="1"/>
    <col min="6080" max="6091" width="9.140625" style="53" customWidth="1"/>
    <col min="6092" max="6092" width="11.42578125" style="53" customWidth="1"/>
    <col min="6093" max="6093" width="11" style="53" customWidth="1"/>
    <col min="6094" max="6096" width="12.42578125" style="53" customWidth="1"/>
    <col min="6097" max="6097" width="9.140625" style="53" customWidth="1"/>
    <col min="6098" max="6098" width="12.42578125" style="53" customWidth="1"/>
    <col min="6099" max="6125" width="9.140625" style="53" customWidth="1"/>
    <col min="6126" max="6126" width="3.7109375" style="53" customWidth="1"/>
    <col min="6127" max="6279" width="9.140625" style="53"/>
    <col min="6280" max="6280" width="3.85546875" style="53" customWidth="1"/>
    <col min="6281" max="6281" width="58.7109375" style="53" customWidth="1"/>
    <col min="6282" max="6295" width="9.140625" style="53" customWidth="1"/>
    <col min="6296" max="6297" width="11" style="53" customWidth="1"/>
    <col min="6298" max="6308" width="12.42578125" style="53" customWidth="1"/>
    <col min="6309" max="6309" width="11" style="53" customWidth="1"/>
    <col min="6310" max="6321" width="9.140625" style="53" customWidth="1"/>
    <col min="6322" max="6322" width="11" style="53" customWidth="1"/>
    <col min="6323" max="6334" width="9.140625" style="53" customWidth="1"/>
    <col min="6335" max="6335" width="11" style="53" customWidth="1"/>
    <col min="6336" max="6347" width="9.140625" style="53" customWidth="1"/>
    <col min="6348" max="6348" width="11.42578125" style="53" customWidth="1"/>
    <col min="6349" max="6349" width="11" style="53" customWidth="1"/>
    <col min="6350" max="6352" width="12.42578125" style="53" customWidth="1"/>
    <col min="6353" max="6353" width="9.140625" style="53" customWidth="1"/>
    <col min="6354" max="6354" width="12.42578125" style="53" customWidth="1"/>
    <col min="6355" max="6381" width="9.140625" style="53" customWidth="1"/>
    <col min="6382" max="6382" width="3.7109375" style="53" customWidth="1"/>
    <col min="6383" max="6535" width="9.140625" style="53"/>
    <col min="6536" max="6536" width="3.85546875" style="53" customWidth="1"/>
    <col min="6537" max="6537" width="58.7109375" style="53" customWidth="1"/>
    <col min="6538" max="6551" width="9.140625" style="53" customWidth="1"/>
    <col min="6552" max="6553" width="11" style="53" customWidth="1"/>
    <col min="6554" max="6564" width="12.42578125" style="53" customWidth="1"/>
    <col min="6565" max="6565" width="11" style="53" customWidth="1"/>
    <col min="6566" max="6577" width="9.140625" style="53" customWidth="1"/>
    <col min="6578" max="6578" width="11" style="53" customWidth="1"/>
    <col min="6579" max="6590" width="9.140625" style="53" customWidth="1"/>
    <col min="6591" max="6591" width="11" style="53" customWidth="1"/>
    <col min="6592" max="6603" width="9.140625" style="53" customWidth="1"/>
    <col min="6604" max="6604" width="11.42578125" style="53" customWidth="1"/>
    <col min="6605" max="6605" width="11" style="53" customWidth="1"/>
    <col min="6606" max="6608" width="12.42578125" style="53" customWidth="1"/>
    <col min="6609" max="6609" width="9.140625" style="53" customWidth="1"/>
    <col min="6610" max="6610" width="12.42578125" style="53" customWidth="1"/>
    <col min="6611" max="6637" width="9.140625" style="53" customWidth="1"/>
    <col min="6638" max="6638" width="3.7109375" style="53" customWidth="1"/>
    <col min="6639" max="6791" width="9.140625" style="53"/>
    <col min="6792" max="6792" width="3.85546875" style="53" customWidth="1"/>
    <col min="6793" max="6793" width="58.7109375" style="53" customWidth="1"/>
    <col min="6794" max="6807" width="9.140625" style="53" customWidth="1"/>
    <col min="6808" max="6809" width="11" style="53" customWidth="1"/>
    <col min="6810" max="6820" width="12.42578125" style="53" customWidth="1"/>
    <col min="6821" max="6821" width="11" style="53" customWidth="1"/>
    <col min="6822" max="6833" width="9.140625" style="53" customWidth="1"/>
    <col min="6834" max="6834" width="11" style="53" customWidth="1"/>
    <col min="6835" max="6846" width="9.140625" style="53" customWidth="1"/>
    <col min="6847" max="6847" width="11" style="53" customWidth="1"/>
    <col min="6848" max="6859" width="9.140625" style="53" customWidth="1"/>
    <col min="6860" max="6860" width="11.42578125" style="53" customWidth="1"/>
    <col min="6861" max="6861" width="11" style="53" customWidth="1"/>
    <col min="6862" max="6864" width="12.42578125" style="53" customWidth="1"/>
    <col min="6865" max="6865" width="9.140625" style="53" customWidth="1"/>
    <col min="6866" max="6866" width="12.42578125" style="53" customWidth="1"/>
    <col min="6867" max="6893" width="9.140625" style="53" customWidth="1"/>
    <col min="6894" max="6894" width="3.7109375" style="53" customWidth="1"/>
    <col min="6895" max="7047" width="9.140625" style="53"/>
    <col min="7048" max="7048" width="3.85546875" style="53" customWidth="1"/>
    <col min="7049" max="7049" width="58.7109375" style="53" customWidth="1"/>
    <col min="7050" max="7063" width="9.140625" style="53" customWidth="1"/>
    <col min="7064" max="7065" width="11" style="53" customWidth="1"/>
    <col min="7066" max="7076" width="12.42578125" style="53" customWidth="1"/>
    <col min="7077" max="7077" width="11" style="53" customWidth="1"/>
    <col min="7078" max="7089" width="9.140625" style="53" customWidth="1"/>
    <col min="7090" max="7090" width="11" style="53" customWidth="1"/>
    <col min="7091" max="7102" width="9.140625" style="53" customWidth="1"/>
    <col min="7103" max="7103" width="11" style="53" customWidth="1"/>
    <col min="7104" max="7115" width="9.140625" style="53" customWidth="1"/>
    <col min="7116" max="7116" width="11.42578125" style="53" customWidth="1"/>
    <col min="7117" max="7117" width="11" style="53" customWidth="1"/>
    <col min="7118" max="7120" width="12.42578125" style="53" customWidth="1"/>
    <col min="7121" max="7121" width="9.140625" style="53" customWidth="1"/>
    <col min="7122" max="7122" width="12.42578125" style="53" customWidth="1"/>
    <col min="7123" max="7149" width="9.140625" style="53" customWidth="1"/>
    <col min="7150" max="7150" width="3.7109375" style="53" customWidth="1"/>
    <col min="7151" max="7303" width="9.140625" style="53"/>
    <col min="7304" max="7304" width="3.85546875" style="53" customWidth="1"/>
    <col min="7305" max="7305" width="58.7109375" style="53" customWidth="1"/>
    <col min="7306" max="7319" width="9.140625" style="53" customWidth="1"/>
    <col min="7320" max="7321" width="11" style="53" customWidth="1"/>
    <col min="7322" max="7332" width="12.42578125" style="53" customWidth="1"/>
    <col min="7333" max="7333" width="11" style="53" customWidth="1"/>
    <col min="7334" max="7345" width="9.140625" style="53" customWidth="1"/>
    <col min="7346" max="7346" width="11" style="53" customWidth="1"/>
    <col min="7347" max="7358" width="9.140625" style="53" customWidth="1"/>
    <col min="7359" max="7359" width="11" style="53" customWidth="1"/>
    <col min="7360" max="7371" width="9.140625" style="53" customWidth="1"/>
    <col min="7372" max="7372" width="11.42578125" style="53" customWidth="1"/>
    <col min="7373" max="7373" width="11" style="53" customWidth="1"/>
    <col min="7374" max="7376" width="12.42578125" style="53" customWidth="1"/>
    <col min="7377" max="7377" width="9.140625" style="53" customWidth="1"/>
    <col min="7378" max="7378" width="12.42578125" style="53" customWidth="1"/>
    <col min="7379" max="7405" width="9.140625" style="53" customWidth="1"/>
    <col min="7406" max="7406" width="3.7109375" style="53" customWidth="1"/>
    <col min="7407" max="7559" width="9.140625" style="53"/>
    <col min="7560" max="7560" width="3.85546875" style="53" customWidth="1"/>
    <col min="7561" max="7561" width="58.7109375" style="53" customWidth="1"/>
    <col min="7562" max="7575" width="9.140625" style="53" customWidth="1"/>
    <col min="7576" max="7577" width="11" style="53" customWidth="1"/>
    <col min="7578" max="7588" width="12.42578125" style="53" customWidth="1"/>
    <col min="7589" max="7589" width="11" style="53" customWidth="1"/>
    <col min="7590" max="7601" width="9.140625" style="53" customWidth="1"/>
    <col min="7602" max="7602" width="11" style="53" customWidth="1"/>
    <col min="7603" max="7614" width="9.140625" style="53" customWidth="1"/>
    <col min="7615" max="7615" width="11" style="53" customWidth="1"/>
    <col min="7616" max="7627" width="9.140625" style="53" customWidth="1"/>
    <col min="7628" max="7628" width="11.42578125" style="53" customWidth="1"/>
    <col min="7629" max="7629" width="11" style="53" customWidth="1"/>
    <col min="7630" max="7632" width="12.42578125" style="53" customWidth="1"/>
    <col min="7633" max="7633" width="9.140625" style="53" customWidth="1"/>
    <col min="7634" max="7634" width="12.42578125" style="53" customWidth="1"/>
    <col min="7635" max="7661" width="9.140625" style="53" customWidth="1"/>
    <col min="7662" max="7662" width="3.7109375" style="53" customWidth="1"/>
    <col min="7663" max="7815" width="9.140625" style="53"/>
    <col min="7816" max="7816" width="3.85546875" style="53" customWidth="1"/>
    <col min="7817" max="7817" width="58.7109375" style="53" customWidth="1"/>
    <col min="7818" max="7831" width="9.140625" style="53" customWidth="1"/>
    <col min="7832" max="7833" width="11" style="53" customWidth="1"/>
    <col min="7834" max="7844" width="12.42578125" style="53" customWidth="1"/>
    <col min="7845" max="7845" width="11" style="53" customWidth="1"/>
    <col min="7846" max="7857" width="9.140625" style="53" customWidth="1"/>
    <col min="7858" max="7858" width="11" style="53" customWidth="1"/>
    <col min="7859" max="7870" width="9.140625" style="53" customWidth="1"/>
    <col min="7871" max="7871" width="11" style="53" customWidth="1"/>
    <col min="7872" max="7883" width="9.140625" style="53" customWidth="1"/>
    <col min="7884" max="7884" width="11.42578125" style="53" customWidth="1"/>
    <col min="7885" max="7885" width="11" style="53" customWidth="1"/>
    <col min="7886" max="7888" width="12.42578125" style="53" customWidth="1"/>
    <col min="7889" max="7889" width="9.140625" style="53" customWidth="1"/>
    <col min="7890" max="7890" width="12.42578125" style="53" customWidth="1"/>
    <col min="7891" max="7917" width="9.140625" style="53" customWidth="1"/>
    <col min="7918" max="7918" width="3.7109375" style="53" customWidth="1"/>
    <col min="7919" max="8071" width="9.140625" style="53"/>
    <col min="8072" max="8072" width="3.85546875" style="53" customWidth="1"/>
    <col min="8073" max="8073" width="58.7109375" style="53" customWidth="1"/>
    <col min="8074" max="8087" width="9.140625" style="53" customWidth="1"/>
    <col min="8088" max="8089" width="11" style="53" customWidth="1"/>
    <col min="8090" max="8100" width="12.42578125" style="53" customWidth="1"/>
    <col min="8101" max="8101" width="11" style="53" customWidth="1"/>
    <col min="8102" max="8113" width="9.140625" style="53" customWidth="1"/>
    <col min="8114" max="8114" width="11" style="53" customWidth="1"/>
    <col min="8115" max="8126" width="9.140625" style="53" customWidth="1"/>
    <col min="8127" max="8127" width="11" style="53" customWidth="1"/>
    <col min="8128" max="8139" width="9.140625" style="53" customWidth="1"/>
    <col min="8140" max="8140" width="11.42578125" style="53" customWidth="1"/>
    <col min="8141" max="8141" width="11" style="53" customWidth="1"/>
    <col min="8142" max="8144" width="12.42578125" style="53" customWidth="1"/>
    <col min="8145" max="8145" width="9.140625" style="53" customWidth="1"/>
    <col min="8146" max="8146" width="12.42578125" style="53" customWidth="1"/>
    <col min="8147" max="8173" width="9.140625" style="53" customWidth="1"/>
    <col min="8174" max="8174" width="3.7109375" style="53" customWidth="1"/>
    <col min="8175" max="8327" width="9.140625" style="53"/>
    <col min="8328" max="8328" width="3.85546875" style="53" customWidth="1"/>
    <col min="8329" max="8329" width="58.7109375" style="53" customWidth="1"/>
    <col min="8330" max="8343" width="9.140625" style="53" customWidth="1"/>
    <col min="8344" max="8345" width="11" style="53" customWidth="1"/>
    <col min="8346" max="8356" width="12.42578125" style="53" customWidth="1"/>
    <col min="8357" max="8357" width="11" style="53" customWidth="1"/>
    <col min="8358" max="8369" width="9.140625" style="53" customWidth="1"/>
    <col min="8370" max="8370" width="11" style="53" customWidth="1"/>
    <col min="8371" max="8382" width="9.140625" style="53" customWidth="1"/>
    <col min="8383" max="8383" width="11" style="53" customWidth="1"/>
    <col min="8384" max="8395" width="9.140625" style="53" customWidth="1"/>
    <col min="8396" max="8396" width="11.42578125" style="53" customWidth="1"/>
    <col min="8397" max="8397" width="11" style="53" customWidth="1"/>
    <col min="8398" max="8400" width="12.42578125" style="53" customWidth="1"/>
    <col min="8401" max="8401" width="9.140625" style="53" customWidth="1"/>
    <col min="8402" max="8402" width="12.42578125" style="53" customWidth="1"/>
    <col min="8403" max="8429" width="9.140625" style="53" customWidth="1"/>
    <col min="8430" max="8430" width="3.7109375" style="53" customWidth="1"/>
    <col min="8431" max="8583" width="9.140625" style="53"/>
    <col min="8584" max="8584" width="3.85546875" style="53" customWidth="1"/>
    <col min="8585" max="8585" width="58.7109375" style="53" customWidth="1"/>
    <col min="8586" max="8599" width="9.140625" style="53" customWidth="1"/>
    <col min="8600" max="8601" width="11" style="53" customWidth="1"/>
    <col min="8602" max="8612" width="12.42578125" style="53" customWidth="1"/>
    <col min="8613" max="8613" width="11" style="53" customWidth="1"/>
    <col min="8614" max="8625" width="9.140625" style="53" customWidth="1"/>
    <col min="8626" max="8626" width="11" style="53" customWidth="1"/>
    <col min="8627" max="8638" width="9.140625" style="53" customWidth="1"/>
    <col min="8639" max="8639" width="11" style="53" customWidth="1"/>
    <col min="8640" max="8651" width="9.140625" style="53" customWidth="1"/>
    <col min="8652" max="8652" width="11.42578125" style="53" customWidth="1"/>
    <col min="8653" max="8653" width="11" style="53" customWidth="1"/>
    <col min="8654" max="8656" width="12.42578125" style="53" customWidth="1"/>
    <col min="8657" max="8657" width="9.140625" style="53" customWidth="1"/>
    <col min="8658" max="8658" width="12.42578125" style="53" customWidth="1"/>
    <col min="8659" max="8685" width="9.140625" style="53" customWidth="1"/>
    <col min="8686" max="8686" width="3.7109375" style="53" customWidth="1"/>
    <col min="8687" max="8839" width="9.140625" style="53"/>
    <col min="8840" max="8840" width="3.85546875" style="53" customWidth="1"/>
    <col min="8841" max="8841" width="58.7109375" style="53" customWidth="1"/>
    <col min="8842" max="8855" width="9.140625" style="53" customWidth="1"/>
    <col min="8856" max="8857" width="11" style="53" customWidth="1"/>
    <col min="8858" max="8868" width="12.42578125" style="53" customWidth="1"/>
    <col min="8869" max="8869" width="11" style="53" customWidth="1"/>
    <col min="8870" max="8881" width="9.140625" style="53" customWidth="1"/>
    <col min="8882" max="8882" width="11" style="53" customWidth="1"/>
    <col min="8883" max="8894" width="9.140625" style="53" customWidth="1"/>
    <col min="8895" max="8895" width="11" style="53" customWidth="1"/>
    <col min="8896" max="8907" width="9.140625" style="53" customWidth="1"/>
    <col min="8908" max="8908" width="11.42578125" style="53" customWidth="1"/>
    <col min="8909" max="8909" width="11" style="53" customWidth="1"/>
    <col min="8910" max="8912" width="12.42578125" style="53" customWidth="1"/>
    <col min="8913" max="8913" width="9.140625" style="53" customWidth="1"/>
    <col min="8914" max="8914" width="12.42578125" style="53" customWidth="1"/>
    <col min="8915" max="8941" width="9.140625" style="53" customWidth="1"/>
    <col min="8942" max="8942" width="3.7109375" style="53" customWidth="1"/>
    <col min="8943" max="9095" width="9.140625" style="53"/>
    <col min="9096" max="9096" width="3.85546875" style="53" customWidth="1"/>
    <col min="9097" max="9097" width="58.7109375" style="53" customWidth="1"/>
    <col min="9098" max="9111" width="9.140625" style="53" customWidth="1"/>
    <col min="9112" max="9113" width="11" style="53" customWidth="1"/>
    <col min="9114" max="9124" width="12.42578125" style="53" customWidth="1"/>
    <col min="9125" max="9125" width="11" style="53" customWidth="1"/>
    <col min="9126" max="9137" width="9.140625" style="53" customWidth="1"/>
    <col min="9138" max="9138" width="11" style="53" customWidth="1"/>
    <col min="9139" max="9150" width="9.140625" style="53" customWidth="1"/>
    <col min="9151" max="9151" width="11" style="53" customWidth="1"/>
    <col min="9152" max="9163" width="9.140625" style="53" customWidth="1"/>
    <col min="9164" max="9164" width="11.42578125" style="53" customWidth="1"/>
    <col min="9165" max="9165" width="11" style="53" customWidth="1"/>
    <col min="9166" max="9168" width="12.42578125" style="53" customWidth="1"/>
    <col min="9169" max="9169" width="9.140625" style="53" customWidth="1"/>
    <col min="9170" max="9170" width="12.42578125" style="53" customWidth="1"/>
    <col min="9171" max="9197" width="9.140625" style="53" customWidth="1"/>
    <col min="9198" max="9198" width="3.7109375" style="53" customWidth="1"/>
    <col min="9199" max="9351" width="9.140625" style="53"/>
    <col min="9352" max="9352" width="3.85546875" style="53" customWidth="1"/>
    <col min="9353" max="9353" width="58.7109375" style="53" customWidth="1"/>
    <col min="9354" max="9367" width="9.140625" style="53" customWidth="1"/>
    <col min="9368" max="9369" width="11" style="53" customWidth="1"/>
    <col min="9370" max="9380" width="12.42578125" style="53" customWidth="1"/>
    <col min="9381" max="9381" width="11" style="53" customWidth="1"/>
    <col min="9382" max="9393" width="9.140625" style="53" customWidth="1"/>
    <col min="9394" max="9394" width="11" style="53" customWidth="1"/>
    <col min="9395" max="9406" width="9.140625" style="53" customWidth="1"/>
    <col min="9407" max="9407" width="11" style="53" customWidth="1"/>
    <col min="9408" max="9419" width="9.140625" style="53" customWidth="1"/>
    <col min="9420" max="9420" width="11.42578125" style="53" customWidth="1"/>
    <col min="9421" max="9421" width="11" style="53" customWidth="1"/>
    <col min="9422" max="9424" width="12.42578125" style="53" customWidth="1"/>
    <col min="9425" max="9425" width="9.140625" style="53" customWidth="1"/>
    <col min="9426" max="9426" width="12.42578125" style="53" customWidth="1"/>
    <col min="9427" max="9453" width="9.140625" style="53" customWidth="1"/>
    <col min="9454" max="9454" width="3.7109375" style="53" customWidth="1"/>
    <col min="9455" max="9607" width="9.140625" style="53"/>
    <col min="9608" max="9608" width="3.85546875" style="53" customWidth="1"/>
    <col min="9609" max="9609" width="58.7109375" style="53" customWidth="1"/>
    <col min="9610" max="9623" width="9.140625" style="53" customWidth="1"/>
    <col min="9624" max="9625" width="11" style="53" customWidth="1"/>
    <col min="9626" max="9636" width="12.42578125" style="53" customWidth="1"/>
    <col min="9637" max="9637" width="11" style="53" customWidth="1"/>
    <col min="9638" max="9649" width="9.140625" style="53" customWidth="1"/>
    <col min="9650" max="9650" width="11" style="53" customWidth="1"/>
    <col min="9651" max="9662" width="9.140625" style="53" customWidth="1"/>
    <col min="9663" max="9663" width="11" style="53" customWidth="1"/>
    <col min="9664" max="9675" width="9.140625" style="53" customWidth="1"/>
    <col min="9676" max="9676" width="11.42578125" style="53" customWidth="1"/>
    <col min="9677" max="9677" width="11" style="53" customWidth="1"/>
    <col min="9678" max="9680" width="12.42578125" style="53" customWidth="1"/>
    <col min="9681" max="9681" width="9.140625" style="53" customWidth="1"/>
    <col min="9682" max="9682" width="12.42578125" style="53" customWidth="1"/>
    <col min="9683" max="9709" width="9.140625" style="53" customWidth="1"/>
    <col min="9710" max="9710" width="3.7109375" style="53" customWidth="1"/>
    <col min="9711" max="9863" width="9.140625" style="53"/>
    <col min="9864" max="9864" width="3.85546875" style="53" customWidth="1"/>
    <col min="9865" max="9865" width="58.7109375" style="53" customWidth="1"/>
    <col min="9866" max="9879" width="9.140625" style="53" customWidth="1"/>
    <col min="9880" max="9881" width="11" style="53" customWidth="1"/>
    <col min="9882" max="9892" width="12.42578125" style="53" customWidth="1"/>
    <col min="9893" max="9893" width="11" style="53" customWidth="1"/>
    <col min="9894" max="9905" width="9.140625" style="53" customWidth="1"/>
    <col min="9906" max="9906" width="11" style="53" customWidth="1"/>
    <col min="9907" max="9918" width="9.140625" style="53" customWidth="1"/>
    <col min="9919" max="9919" width="11" style="53" customWidth="1"/>
    <col min="9920" max="9931" width="9.140625" style="53" customWidth="1"/>
    <col min="9932" max="9932" width="11.42578125" style="53" customWidth="1"/>
    <col min="9933" max="9933" width="11" style="53" customWidth="1"/>
    <col min="9934" max="9936" width="12.42578125" style="53" customWidth="1"/>
    <col min="9937" max="9937" width="9.140625" style="53" customWidth="1"/>
    <col min="9938" max="9938" width="12.42578125" style="53" customWidth="1"/>
    <col min="9939" max="9965" width="9.140625" style="53" customWidth="1"/>
    <col min="9966" max="9966" width="3.7109375" style="53" customWidth="1"/>
    <col min="9967" max="10119" width="9.140625" style="53"/>
    <col min="10120" max="10120" width="3.85546875" style="53" customWidth="1"/>
    <col min="10121" max="10121" width="58.7109375" style="53" customWidth="1"/>
    <col min="10122" max="10135" width="9.140625" style="53" customWidth="1"/>
    <col min="10136" max="10137" width="11" style="53" customWidth="1"/>
    <col min="10138" max="10148" width="12.42578125" style="53" customWidth="1"/>
    <col min="10149" max="10149" width="11" style="53" customWidth="1"/>
    <col min="10150" max="10161" width="9.140625" style="53" customWidth="1"/>
    <col min="10162" max="10162" width="11" style="53" customWidth="1"/>
    <col min="10163" max="10174" width="9.140625" style="53" customWidth="1"/>
    <col min="10175" max="10175" width="11" style="53" customWidth="1"/>
    <col min="10176" max="10187" width="9.140625" style="53" customWidth="1"/>
    <col min="10188" max="10188" width="11.42578125" style="53" customWidth="1"/>
    <col min="10189" max="10189" width="11" style="53" customWidth="1"/>
    <col min="10190" max="10192" width="12.42578125" style="53" customWidth="1"/>
    <col min="10193" max="10193" width="9.140625" style="53" customWidth="1"/>
    <col min="10194" max="10194" width="12.42578125" style="53" customWidth="1"/>
    <col min="10195" max="10221" width="9.140625" style="53" customWidth="1"/>
    <col min="10222" max="10222" width="3.7109375" style="53" customWidth="1"/>
    <col min="10223" max="10375" width="9.140625" style="53"/>
    <col min="10376" max="10376" width="3.85546875" style="53" customWidth="1"/>
    <col min="10377" max="10377" width="58.7109375" style="53" customWidth="1"/>
    <col min="10378" max="10391" width="9.140625" style="53" customWidth="1"/>
    <col min="10392" max="10393" width="11" style="53" customWidth="1"/>
    <col min="10394" max="10404" width="12.42578125" style="53" customWidth="1"/>
    <col min="10405" max="10405" width="11" style="53" customWidth="1"/>
    <col min="10406" max="10417" width="9.140625" style="53" customWidth="1"/>
    <col min="10418" max="10418" width="11" style="53" customWidth="1"/>
    <col min="10419" max="10430" width="9.140625" style="53" customWidth="1"/>
    <col min="10431" max="10431" width="11" style="53" customWidth="1"/>
    <col min="10432" max="10443" width="9.140625" style="53" customWidth="1"/>
    <col min="10444" max="10444" width="11.42578125" style="53" customWidth="1"/>
    <col min="10445" max="10445" width="11" style="53" customWidth="1"/>
    <col min="10446" max="10448" width="12.42578125" style="53" customWidth="1"/>
    <col min="10449" max="10449" width="9.140625" style="53" customWidth="1"/>
    <col min="10450" max="10450" width="12.42578125" style="53" customWidth="1"/>
    <col min="10451" max="10477" width="9.140625" style="53" customWidth="1"/>
    <col min="10478" max="10478" width="3.7109375" style="53" customWidth="1"/>
    <col min="10479" max="10631" width="9.140625" style="53"/>
    <col min="10632" max="10632" width="3.85546875" style="53" customWidth="1"/>
    <col min="10633" max="10633" width="58.7109375" style="53" customWidth="1"/>
    <col min="10634" max="10647" width="9.140625" style="53" customWidth="1"/>
    <col min="10648" max="10649" width="11" style="53" customWidth="1"/>
    <col min="10650" max="10660" width="12.42578125" style="53" customWidth="1"/>
    <col min="10661" max="10661" width="11" style="53" customWidth="1"/>
    <col min="10662" max="10673" width="9.140625" style="53" customWidth="1"/>
    <col min="10674" max="10674" width="11" style="53" customWidth="1"/>
    <col min="10675" max="10686" width="9.140625" style="53" customWidth="1"/>
    <col min="10687" max="10687" width="11" style="53" customWidth="1"/>
    <col min="10688" max="10699" width="9.140625" style="53" customWidth="1"/>
    <col min="10700" max="10700" width="11.42578125" style="53" customWidth="1"/>
    <col min="10701" max="10701" width="11" style="53" customWidth="1"/>
    <col min="10702" max="10704" width="12.42578125" style="53" customWidth="1"/>
    <col min="10705" max="10705" width="9.140625" style="53" customWidth="1"/>
    <col min="10706" max="10706" width="12.42578125" style="53" customWidth="1"/>
    <col min="10707" max="10733" width="9.140625" style="53" customWidth="1"/>
    <col min="10734" max="10734" width="3.7109375" style="53" customWidth="1"/>
    <col min="10735" max="10887" width="9.140625" style="53"/>
    <col min="10888" max="10888" width="3.85546875" style="53" customWidth="1"/>
    <col min="10889" max="10889" width="58.7109375" style="53" customWidth="1"/>
    <col min="10890" max="10903" width="9.140625" style="53" customWidth="1"/>
    <col min="10904" max="10905" width="11" style="53" customWidth="1"/>
    <col min="10906" max="10916" width="12.42578125" style="53" customWidth="1"/>
    <col min="10917" max="10917" width="11" style="53" customWidth="1"/>
    <col min="10918" max="10929" width="9.140625" style="53" customWidth="1"/>
    <col min="10930" max="10930" width="11" style="53" customWidth="1"/>
    <col min="10931" max="10942" width="9.140625" style="53" customWidth="1"/>
    <col min="10943" max="10943" width="11" style="53" customWidth="1"/>
    <col min="10944" max="10955" width="9.140625" style="53" customWidth="1"/>
    <col min="10956" max="10956" width="11.42578125" style="53" customWidth="1"/>
    <col min="10957" max="10957" width="11" style="53" customWidth="1"/>
    <col min="10958" max="10960" width="12.42578125" style="53" customWidth="1"/>
    <col min="10961" max="10961" width="9.140625" style="53" customWidth="1"/>
    <col min="10962" max="10962" width="12.42578125" style="53" customWidth="1"/>
    <col min="10963" max="10989" width="9.140625" style="53" customWidth="1"/>
    <col min="10990" max="10990" width="3.7109375" style="53" customWidth="1"/>
    <col min="10991" max="11143" width="9.140625" style="53"/>
    <col min="11144" max="11144" width="3.85546875" style="53" customWidth="1"/>
    <col min="11145" max="11145" width="58.7109375" style="53" customWidth="1"/>
    <col min="11146" max="11159" width="9.140625" style="53" customWidth="1"/>
    <col min="11160" max="11161" width="11" style="53" customWidth="1"/>
    <col min="11162" max="11172" width="12.42578125" style="53" customWidth="1"/>
    <col min="11173" max="11173" width="11" style="53" customWidth="1"/>
    <col min="11174" max="11185" width="9.140625" style="53" customWidth="1"/>
    <col min="11186" max="11186" width="11" style="53" customWidth="1"/>
    <col min="11187" max="11198" width="9.140625" style="53" customWidth="1"/>
    <col min="11199" max="11199" width="11" style="53" customWidth="1"/>
    <col min="11200" max="11211" width="9.140625" style="53" customWidth="1"/>
    <col min="11212" max="11212" width="11.42578125" style="53" customWidth="1"/>
    <col min="11213" max="11213" width="11" style="53" customWidth="1"/>
    <col min="11214" max="11216" width="12.42578125" style="53" customWidth="1"/>
    <col min="11217" max="11217" width="9.140625" style="53" customWidth="1"/>
    <col min="11218" max="11218" width="12.42578125" style="53" customWidth="1"/>
    <col min="11219" max="11245" width="9.140625" style="53" customWidth="1"/>
    <col min="11246" max="11246" width="3.7109375" style="53" customWidth="1"/>
    <col min="11247" max="11399" width="9.140625" style="53"/>
    <col min="11400" max="11400" width="3.85546875" style="53" customWidth="1"/>
    <col min="11401" max="11401" width="58.7109375" style="53" customWidth="1"/>
    <col min="11402" max="11415" width="9.140625" style="53" customWidth="1"/>
    <col min="11416" max="11417" width="11" style="53" customWidth="1"/>
    <col min="11418" max="11428" width="12.42578125" style="53" customWidth="1"/>
    <col min="11429" max="11429" width="11" style="53" customWidth="1"/>
    <col min="11430" max="11441" width="9.140625" style="53" customWidth="1"/>
    <col min="11442" max="11442" width="11" style="53" customWidth="1"/>
    <col min="11443" max="11454" width="9.140625" style="53" customWidth="1"/>
    <col min="11455" max="11455" width="11" style="53" customWidth="1"/>
    <col min="11456" max="11467" width="9.140625" style="53" customWidth="1"/>
    <col min="11468" max="11468" width="11.42578125" style="53" customWidth="1"/>
    <col min="11469" max="11469" width="11" style="53" customWidth="1"/>
    <col min="11470" max="11472" width="12.42578125" style="53" customWidth="1"/>
    <col min="11473" max="11473" width="9.140625" style="53" customWidth="1"/>
    <col min="11474" max="11474" width="12.42578125" style="53" customWidth="1"/>
    <col min="11475" max="11501" width="9.140625" style="53" customWidth="1"/>
    <col min="11502" max="11502" width="3.7109375" style="53" customWidth="1"/>
    <col min="11503" max="11655" width="9.140625" style="53"/>
    <col min="11656" max="11656" width="3.85546875" style="53" customWidth="1"/>
    <col min="11657" max="11657" width="58.7109375" style="53" customWidth="1"/>
    <col min="11658" max="11671" width="9.140625" style="53" customWidth="1"/>
    <col min="11672" max="11673" width="11" style="53" customWidth="1"/>
    <col min="11674" max="11684" width="12.42578125" style="53" customWidth="1"/>
    <col min="11685" max="11685" width="11" style="53" customWidth="1"/>
    <col min="11686" max="11697" width="9.140625" style="53" customWidth="1"/>
    <col min="11698" max="11698" width="11" style="53" customWidth="1"/>
    <col min="11699" max="11710" width="9.140625" style="53" customWidth="1"/>
    <col min="11711" max="11711" width="11" style="53" customWidth="1"/>
    <col min="11712" max="11723" width="9.140625" style="53" customWidth="1"/>
    <col min="11724" max="11724" width="11.42578125" style="53" customWidth="1"/>
    <col min="11725" max="11725" width="11" style="53" customWidth="1"/>
    <col min="11726" max="11728" width="12.42578125" style="53" customWidth="1"/>
    <col min="11729" max="11729" width="9.140625" style="53" customWidth="1"/>
    <col min="11730" max="11730" width="12.42578125" style="53" customWidth="1"/>
    <col min="11731" max="11757" width="9.140625" style="53" customWidth="1"/>
    <col min="11758" max="11758" width="3.7109375" style="53" customWidth="1"/>
    <col min="11759" max="11911" width="9.140625" style="53"/>
    <col min="11912" max="11912" width="3.85546875" style="53" customWidth="1"/>
    <col min="11913" max="11913" width="58.7109375" style="53" customWidth="1"/>
    <col min="11914" max="11927" width="9.140625" style="53" customWidth="1"/>
    <col min="11928" max="11929" width="11" style="53" customWidth="1"/>
    <col min="11930" max="11940" width="12.42578125" style="53" customWidth="1"/>
    <col min="11941" max="11941" width="11" style="53" customWidth="1"/>
    <col min="11942" max="11953" width="9.140625" style="53" customWidth="1"/>
    <col min="11954" max="11954" width="11" style="53" customWidth="1"/>
    <col min="11955" max="11966" width="9.140625" style="53" customWidth="1"/>
    <col min="11967" max="11967" width="11" style="53" customWidth="1"/>
    <col min="11968" max="11979" width="9.140625" style="53" customWidth="1"/>
    <col min="11980" max="11980" width="11.42578125" style="53" customWidth="1"/>
    <col min="11981" max="11981" width="11" style="53" customWidth="1"/>
    <col min="11982" max="11984" width="12.42578125" style="53" customWidth="1"/>
    <col min="11985" max="11985" width="9.140625" style="53" customWidth="1"/>
    <col min="11986" max="11986" width="12.42578125" style="53" customWidth="1"/>
    <col min="11987" max="12013" width="9.140625" style="53" customWidth="1"/>
    <col min="12014" max="12014" width="3.7109375" style="53" customWidth="1"/>
    <col min="12015" max="12167" width="9.140625" style="53"/>
    <col min="12168" max="12168" width="3.85546875" style="53" customWidth="1"/>
    <col min="12169" max="12169" width="58.7109375" style="53" customWidth="1"/>
    <col min="12170" max="12183" width="9.140625" style="53" customWidth="1"/>
    <col min="12184" max="12185" width="11" style="53" customWidth="1"/>
    <col min="12186" max="12196" width="12.42578125" style="53" customWidth="1"/>
    <col min="12197" max="12197" width="11" style="53" customWidth="1"/>
    <col min="12198" max="12209" width="9.140625" style="53" customWidth="1"/>
    <col min="12210" max="12210" width="11" style="53" customWidth="1"/>
    <col min="12211" max="12222" width="9.140625" style="53" customWidth="1"/>
    <col min="12223" max="12223" width="11" style="53" customWidth="1"/>
    <col min="12224" max="12235" width="9.140625" style="53" customWidth="1"/>
    <col min="12236" max="12236" width="11.42578125" style="53" customWidth="1"/>
    <col min="12237" max="12237" width="11" style="53" customWidth="1"/>
    <col min="12238" max="12240" width="12.42578125" style="53" customWidth="1"/>
    <col min="12241" max="12241" width="9.140625" style="53" customWidth="1"/>
    <col min="12242" max="12242" width="12.42578125" style="53" customWidth="1"/>
    <col min="12243" max="12269" width="9.140625" style="53" customWidth="1"/>
    <col min="12270" max="12270" width="3.7109375" style="53" customWidth="1"/>
    <col min="12271" max="12423" width="9.140625" style="53"/>
    <col min="12424" max="12424" width="3.85546875" style="53" customWidth="1"/>
    <col min="12425" max="12425" width="58.7109375" style="53" customWidth="1"/>
    <col min="12426" max="12439" width="9.140625" style="53" customWidth="1"/>
    <col min="12440" max="12441" width="11" style="53" customWidth="1"/>
    <col min="12442" max="12452" width="12.42578125" style="53" customWidth="1"/>
    <col min="12453" max="12453" width="11" style="53" customWidth="1"/>
    <col min="12454" max="12465" width="9.140625" style="53" customWidth="1"/>
    <col min="12466" max="12466" width="11" style="53" customWidth="1"/>
    <col min="12467" max="12478" width="9.140625" style="53" customWidth="1"/>
    <col min="12479" max="12479" width="11" style="53" customWidth="1"/>
    <col min="12480" max="12491" width="9.140625" style="53" customWidth="1"/>
    <col min="12492" max="12492" width="11.42578125" style="53" customWidth="1"/>
    <col min="12493" max="12493" width="11" style="53" customWidth="1"/>
    <col min="12494" max="12496" width="12.42578125" style="53" customWidth="1"/>
    <col min="12497" max="12497" width="9.140625" style="53" customWidth="1"/>
    <col min="12498" max="12498" width="12.42578125" style="53" customWidth="1"/>
    <col min="12499" max="12525" width="9.140625" style="53" customWidth="1"/>
    <col min="12526" max="12526" width="3.7109375" style="53" customWidth="1"/>
    <col min="12527" max="12679" width="9.140625" style="53"/>
    <col min="12680" max="12680" width="3.85546875" style="53" customWidth="1"/>
    <col min="12681" max="12681" width="58.7109375" style="53" customWidth="1"/>
    <col min="12682" max="12695" width="9.140625" style="53" customWidth="1"/>
    <col min="12696" max="12697" width="11" style="53" customWidth="1"/>
    <col min="12698" max="12708" width="12.42578125" style="53" customWidth="1"/>
    <col min="12709" max="12709" width="11" style="53" customWidth="1"/>
    <col min="12710" max="12721" width="9.140625" style="53" customWidth="1"/>
    <col min="12722" max="12722" width="11" style="53" customWidth="1"/>
    <col min="12723" max="12734" width="9.140625" style="53" customWidth="1"/>
    <col min="12735" max="12735" width="11" style="53" customWidth="1"/>
    <col min="12736" max="12747" width="9.140625" style="53" customWidth="1"/>
    <col min="12748" max="12748" width="11.42578125" style="53" customWidth="1"/>
    <col min="12749" max="12749" width="11" style="53" customWidth="1"/>
    <col min="12750" max="12752" width="12.42578125" style="53" customWidth="1"/>
    <col min="12753" max="12753" width="9.140625" style="53" customWidth="1"/>
    <col min="12754" max="12754" width="12.42578125" style="53" customWidth="1"/>
    <col min="12755" max="12781" width="9.140625" style="53" customWidth="1"/>
    <col min="12782" max="12782" width="3.7109375" style="53" customWidth="1"/>
    <col min="12783" max="12935" width="9.140625" style="53"/>
    <col min="12936" max="12936" width="3.85546875" style="53" customWidth="1"/>
    <col min="12937" max="12937" width="58.7109375" style="53" customWidth="1"/>
    <col min="12938" max="12951" width="9.140625" style="53" customWidth="1"/>
    <col min="12952" max="12953" width="11" style="53" customWidth="1"/>
    <col min="12954" max="12964" width="12.42578125" style="53" customWidth="1"/>
    <col min="12965" max="12965" width="11" style="53" customWidth="1"/>
    <col min="12966" max="12977" width="9.140625" style="53" customWidth="1"/>
    <col min="12978" max="12978" width="11" style="53" customWidth="1"/>
    <col min="12979" max="12990" width="9.140625" style="53" customWidth="1"/>
    <col min="12991" max="12991" width="11" style="53" customWidth="1"/>
    <col min="12992" max="13003" width="9.140625" style="53" customWidth="1"/>
    <col min="13004" max="13004" width="11.42578125" style="53" customWidth="1"/>
    <col min="13005" max="13005" width="11" style="53" customWidth="1"/>
    <col min="13006" max="13008" width="12.42578125" style="53" customWidth="1"/>
    <col min="13009" max="13009" width="9.140625" style="53" customWidth="1"/>
    <col min="13010" max="13010" width="12.42578125" style="53" customWidth="1"/>
    <col min="13011" max="13037" width="9.140625" style="53" customWidth="1"/>
    <col min="13038" max="13038" width="3.7109375" style="53" customWidth="1"/>
    <col min="13039" max="13191" width="9.140625" style="53"/>
    <col min="13192" max="13192" width="3.85546875" style="53" customWidth="1"/>
    <col min="13193" max="13193" width="58.7109375" style="53" customWidth="1"/>
    <col min="13194" max="13207" width="9.140625" style="53" customWidth="1"/>
    <col min="13208" max="13209" width="11" style="53" customWidth="1"/>
    <col min="13210" max="13220" width="12.42578125" style="53" customWidth="1"/>
    <col min="13221" max="13221" width="11" style="53" customWidth="1"/>
    <col min="13222" max="13233" width="9.140625" style="53" customWidth="1"/>
    <col min="13234" max="13234" width="11" style="53" customWidth="1"/>
    <col min="13235" max="13246" width="9.140625" style="53" customWidth="1"/>
    <col min="13247" max="13247" width="11" style="53" customWidth="1"/>
    <col min="13248" max="13259" width="9.140625" style="53" customWidth="1"/>
    <col min="13260" max="13260" width="11.42578125" style="53" customWidth="1"/>
    <col min="13261" max="13261" width="11" style="53" customWidth="1"/>
    <col min="13262" max="13264" width="12.42578125" style="53" customWidth="1"/>
    <col min="13265" max="13265" width="9.140625" style="53" customWidth="1"/>
    <col min="13266" max="13266" width="12.42578125" style="53" customWidth="1"/>
    <col min="13267" max="13293" width="9.140625" style="53" customWidth="1"/>
    <col min="13294" max="13294" width="3.7109375" style="53" customWidth="1"/>
    <col min="13295" max="13447" width="9.140625" style="53"/>
    <col min="13448" max="13448" width="3.85546875" style="53" customWidth="1"/>
    <col min="13449" max="13449" width="58.7109375" style="53" customWidth="1"/>
    <col min="13450" max="13463" width="9.140625" style="53" customWidth="1"/>
    <col min="13464" max="13465" width="11" style="53" customWidth="1"/>
    <col min="13466" max="13476" width="12.42578125" style="53" customWidth="1"/>
    <col min="13477" max="13477" width="11" style="53" customWidth="1"/>
    <col min="13478" max="13489" width="9.140625" style="53" customWidth="1"/>
    <col min="13490" max="13490" width="11" style="53" customWidth="1"/>
    <col min="13491" max="13502" width="9.140625" style="53" customWidth="1"/>
    <col min="13503" max="13503" width="11" style="53" customWidth="1"/>
    <col min="13504" max="13515" width="9.140625" style="53" customWidth="1"/>
    <col min="13516" max="13516" width="11.42578125" style="53" customWidth="1"/>
    <col min="13517" max="13517" width="11" style="53" customWidth="1"/>
    <col min="13518" max="13520" width="12.42578125" style="53" customWidth="1"/>
    <col min="13521" max="13521" width="9.140625" style="53" customWidth="1"/>
    <col min="13522" max="13522" width="12.42578125" style="53" customWidth="1"/>
    <col min="13523" max="13549" width="9.140625" style="53" customWidth="1"/>
    <col min="13550" max="13550" width="3.7109375" style="53" customWidth="1"/>
    <col min="13551" max="13703" width="9.140625" style="53"/>
    <col min="13704" max="13704" width="3.85546875" style="53" customWidth="1"/>
    <col min="13705" max="13705" width="58.7109375" style="53" customWidth="1"/>
    <col min="13706" max="13719" width="9.140625" style="53" customWidth="1"/>
    <col min="13720" max="13721" width="11" style="53" customWidth="1"/>
    <col min="13722" max="13732" width="12.42578125" style="53" customWidth="1"/>
    <col min="13733" max="13733" width="11" style="53" customWidth="1"/>
    <col min="13734" max="13745" width="9.140625" style="53" customWidth="1"/>
    <col min="13746" max="13746" width="11" style="53" customWidth="1"/>
    <col min="13747" max="13758" width="9.140625" style="53" customWidth="1"/>
    <col min="13759" max="13759" width="11" style="53" customWidth="1"/>
    <col min="13760" max="13771" width="9.140625" style="53" customWidth="1"/>
    <col min="13772" max="13772" width="11.42578125" style="53" customWidth="1"/>
    <col min="13773" max="13773" width="11" style="53" customWidth="1"/>
    <col min="13774" max="13776" width="12.42578125" style="53" customWidth="1"/>
    <col min="13777" max="13777" width="9.140625" style="53" customWidth="1"/>
    <col min="13778" max="13778" width="12.42578125" style="53" customWidth="1"/>
    <col min="13779" max="13805" width="9.140625" style="53" customWidth="1"/>
    <col min="13806" max="13806" width="3.7109375" style="53" customWidth="1"/>
    <col min="13807" max="13959" width="9.140625" style="53"/>
    <col min="13960" max="13960" width="3.85546875" style="53" customWidth="1"/>
    <col min="13961" max="13961" width="58.7109375" style="53" customWidth="1"/>
    <col min="13962" max="13975" width="9.140625" style="53" customWidth="1"/>
    <col min="13976" max="13977" width="11" style="53" customWidth="1"/>
    <col min="13978" max="13988" width="12.42578125" style="53" customWidth="1"/>
    <col min="13989" max="13989" width="11" style="53" customWidth="1"/>
    <col min="13990" max="14001" width="9.140625" style="53" customWidth="1"/>
    <col min="14002" max="14002" width="11" style="53" customWidth="1"/>
    <col min="14003" max="14014" width="9.140625" style="53" customWidth="1"/>
    <col min="14015" max="14015" width="11" style="53" customWidth="1"/>
    <col min="14016" max="14027" width="9.140625" style="53" customWidth="1"/>
    <col min="14028" max="14028" width="11.42578125" style="53" customWidth="1"/>
    <col min="14029" max="14029" width="11" style="53" customWidth="1"/>
    <col min="14030" max="14032" width="12.42578125" style="53" customWidth="1"/>
    <col min="14033" max="14033" width="9.140625" style="53" customWidth="1"/>
    <col min="14034" max="14034" width="12.42578125" style="53" customWidth="1"/>
    <col min="14035" max="14061" width="9.140625" style="53" customWidth="1"/>
    <col min="14062" max="14062" width="3.7109375" style="53" customWidth="1"/>
    <col min="14063" max="14215" width="9.140625" style="53"/>
    <col min="14216" max="14216" width="3.85546875" style="53" customWidth="1"/>
    <col min="14217" max="14217" width="58.7109375" style="53" customWidth="1"/>
    <col min="14218" max="14231" width="9.140625" style="53" customWidth="1"/>
    <col min="14232" max="14233" width="11" style="53" customWidth="1"/>
    <col min="14234" max="14244" width="12.42578125" style="53" customWidth="1"/>
    <col min="14245" max="14245" width="11" style="53" customWidth="1"/>
    <col min="14246" max="14257" width="9.140625" style="53" customWidth="1"/>
    <col min="14258" max="14258" width="11" style="53" customWidth="1"/>
    <col min="14259" max="14270" width="9.140625" style="53" customWidth="1"/>
    <col min="14271" max="14271" width="11" style="53" customWidth="1"/>
    <col min="14272" max="14283" width="9.140625" style="53" customWidth="1"/>
    <col min="14284" max="14284" width="11.42578125" style="53" customWidth="1"/>
    <col min="14285" max="14285" width="11" style="53" customWidth="1"/>
    <col min="14286" max="14288" width="12.42578125" style="53" customWidth="1"/>
    <col min="14289" max="14289" width="9.140625" style="53" customWidth="1"/>
    <col min="14290" max="14290" width="12.42578125" style="53" customWidth="1"/>
    <col min="14291" max="14317" width="9.140625" style="53" customWidth="1"/>
    <col min="14318" max="14318" width="3.7109375" style="53" customWidth="1"/>
    <col min="14319" max="14471" width="9.140625" style="53"/>
    <col min="14472" max="14472" width="3.85546875" style="53" customWidth="1"/>
    <col min="14473" max="14473" width="58.7109375" style="53" customWidth="1"/>
    <col min="14474" max="14487" width="9.140625" style="53" customWidth="1"/>
    <col min="14488" max="14489" width="11" style="53" customWidth="1"/>
    <col min="14490" max="14500" width="12.42578125" style="53" customWidth="1"/>
    <col min="14501" max="14501" width="11" style="53" customWidth="1"/>
    <col min="14502" max="14513" width="9.140625" style="53" customWidth="1"/>
    <col min="14514" max="14514" width="11" style="53" customWidth="1"/>
    <col min="14515" max="14526" width="9.140625" style="53" customWidth="1"/>
    <col min="14527" max="14527" width="11" style="53" customWidth="1"/>
    <col min="14528" max="14539" width="9.140625" style="53" customWidth="1"/>
    <col min="14540" max="14540" width="11.42578125" style="53" customWidth="1"/>
    <col min="14541" max="14541" width="11" style="53" customWidth="1"/>
    <col min="14542" max="14544" width="12.42578125" style="53" customWidth="1"/>
    <col min="14545" max="14545" width="9.140625" style="53" customWidth="1"/>
    <col min="14546" max="14546" width="12.42578125" style="53" customWidth="1"/>
    <col min="14547" max="14573" width="9.140625" style="53" customWidth="1"/>
    <col min="14574" max="14574" width="3.7109375" style="53" customWidth="1"/>
    <col min="14575" max="14727" width="9.140625" style="53"/>
    <col min="14728" max="14728" width="3.85546875" style="53" customWidth="1"/>
    <col min="14729" max="14729" width="58.7109375" style="53" customWidth="1"/>
    <col min="14730" max="14743" width="9.140625" style="53" customWidth="1"/>
    <col min="14744" max="14745" width="11" style="53" customWidth="1"/>
    <col min="14746" max="14756" width="12.42578125" style="53" customWidth="1"/>
    <col min="14757" max="14757" width="11" style="53" customWidth="1"/>
    <col min="14758" max="14769" width="9.140625" style="53" customWidth="1"/>
    <col min="14770" max="14770" width="11" style="53" customWidth="1"/>
    <col min="14771" max="14782" width="9.140625" style="53" customWidth="1"/>
    <col min="14783" max="14783" width="11" style="53" customWidth="1"/>
    <col min="14784" max="14795" width="9.140625" style="53" customWidth="1"/>
    <col min="14796" max="14796" width="11.42578125" style="53" customWidth="1"/>
    <col min="14797" max="14797" width="11" style="53" customWidth="1"/>
    <col min="14798" max="14800" width="12.42578125" style="53" customWidth="1"/>
    <col min="14801" max="14801" width="9.140625" style="53" customWidth="1"/>
    <col min="14802" max="14802" width="12.42578125" style="53" customWidth="1"/>
    <col min="14803" max="14829" width="9.140625" style="53" customWidth="1"/>
    <col min="14830" max="14830" width="3.7109375" style="53" customWidth="1"/>
    <col min="14831" max="14983" width="9.140625" style="53"/>
    <col min="14984" max="14984" width="3.85546875" style="53" customWidth="1"/>
    <col min="14985" max="14985" width="58.7109375" style="53" customWidth="1"/>
    <col min="14986" max="14999" width="9.140625" style="53" customWidth="1"/>
    <col min="15000" max="15001" width="11" style="53" customWidth="1"/>
    <col min="15002" max="15012" width="12.42578125" style="53" customWidth="1"/>
    <col min="15013" max="15013" width="11" style="53" customWidth="1"/>
    <col min="15014" max="15025" width="9.140625" style="53" customWidth="1"/>
    <col min="15026" max="15026" width="11" style="53" customWidth="1"/>
    <col min="15027" max="15038" width="9.140625" style="53" customWidth="1"/>
    <col min="15039" max="15039" width="11" style="53" customWidth="1"/>
    <col min="15040" max="15051" width="9.140625" style="53" customWidth="1"/>
    <col min="15052" max="15052" width="11.42578125" style="53" customWidth="1"/>
    <col min="15053" max="15053" width="11" style="53" customWidth="1"/>
    <col min="15054" max="15056" width="12.42578125" style="53" customWidth="1"/>
    <col min="15057" max="15057" width="9.140625" style="53" customWidth="1"/>
    <col min="15058" max="15058" width="12.42578125" style="53" customWidth="1"/>
    <col min="15059" max="15085" width="9.140625" style="53" customWidth="1"/>
    <col min="15086" max="15086" width="3.7109375" style="53" customWidth="1"/>
    <col min="15087" max="15239" width="9.140625" style="53"/>
    <col min="15240" max="15240" width="3.85546875" style="53" customWidth="1"/>
    <col min="15241" max="15241" width="58.7109375" style="53" customWidth="1"/>
    <col min="15242" max="15255" width="9.140625" style="53" customWidth="1"/>
    <col min="15256" max="15257" width="11" style="53" customWidth="1"/>
    <col min="15258" max="15268" width="12.42578125" style="53" customWidth="1"/>
    <col min="15269" max="15269" width="11" style="53" customWidth="1"/>
    <col min="15270" max="15281" width="9.140625" style="53" customWidth="1"/>
    <col min="15282" max="15282" width="11" style="53" customWidth="1"/>
    <col min="15283" max="15294" width="9.140625" style="53" customWidth="1"/>
    <col min="15295" max="15295" width="11" style="53" customWidth="1"/>
    <col min="15296" max="15307" width="9.140625" style="53" customWidth="1"/>
    <col min="15308" max="15308" width="11.42578125" style="53" customWidth="1"/>
    <col min="15309" max="15309" width="11" style="53" customWidth="1"/>
    <col min="15310" max="15312" width="12.42578125" style="53" customWidth="1"/>
    <col min="15313" max="15313" width="9.140625" style="53" customWidth="1"/>
    <col min="15314" max="15314" width="12.42578125" style="53" customWidth="1"/>
    <col min="15315" max="15341" width="9.140625" style="53" customWidth="1"/>
    <col min="15342" max="15342" width="3.7109375" style="53" customWidth="1"/>
    <col min="15343" max="15495" width="9.140625" style="53"/>
    <col min="15496" max="15496" width="3.85546875" style="53" customWidth="1"/>
    <col min="15497" max="15497" width="58.7109375" style="53" customWidth="1"/>
    <col min="15498" max="15511" width="9.140625" style="53" customWidth="1"/>
    <col min="15512" max="15513" width="11" style="53" customWidth="1"/>
    <col min="15514" max="15524" width="12.42578125" style="53" customWidth="1"/>
    <col min="15525" max="15525" width="11" style="53" customWidth="1"/>
    <col min="15526" max="15537" width="9.140625" style="53" customWidth="1"/>
    <col min="15538" max="15538" width="11" style="53" customWidth="1"/>
    <col min="15539" max="15550" width="9.140625" style="53" customWidth="1"/>
    <col min="15551" max="15551" width="11" style="53" customWidth="1"/>
    <col min="15552" max="15563" width="9.140625" style="53" customWidth="1"/>
    <col min="15564" max="15564" width="11.42578125" style="53" customWidth="1"/>
    <col min="15565" max="15565" width="11" style="53" customWidth="1"/>
    <col min="15566" max="15568" width="12.42578125" style="53" customWidth="1"/>
    <col min="15569" max="15569" width="9.140625" style="53" customWidth="1"/>
    <col min="15570" max="15570" width="12.42578125" style="53" customWidth="1"/>
    <col min="15571" max="15597" width="9.140625" style="53" customWidth="1"/>
    <col min="15598" max="15598" width="3.7109375" style="53" customWidth="1"/>
    <col min="15599" max="15751" width="9.140625" style="53"/>
    <col min="15752" max="15752" width="3.85546875" style="53" customWidth="1"/>
    <col min="15753" max="15753" width="58.7109375" style="53" customWidth="1"/>
    <col min="15754" max="15767" width="9.140625" style="53" customWidth="1"/>
    <col min="15768" max="15769" width="11" style="53" customWidth="1"/>
    <col min="15770" max="15780" width="12.42578125" style="53" customWidth="1"/>
    <col min="15781" max="15781" width="11" style="53" customWidth="1"/>
    <col min="15782" max="15793" width="9.140625" style="53" customWidth="1"/>
    <col min="15794" max="15794" width="11" style="53" customWidth="1"/>
    <col min="15795" max="15806" width="9.140625" style="53" customWidth="1"/>
    <col min="15807" max="15807" width="11" style="53" customWidth="1"/>
    <col min="15808" max="15819" width="9.140625" style="53" customWidth="1"/>
    <col min="15820" max="15820" width="11.42578125" style="53" customWidth="1"/>
    <col min="15821" max="15821" width="11" style="53" customWidth="1"/>
    <col min="15822" max="15824" width="12.42578125" style="53" customWidth="1"/>
    <col min="15825" max="15825" width="9.140625" style="53" customWidth="1"/>
    <col min="15826" max="15826" width="12.42578125" style="53" customWidth="1"/>
    <col min="15827" max="15853" width="9.140625" style="53" customWidth="1"/>
    <col min="15854" max="15854" width="3.7109375" style="53" customWidth="1"/>
    <col min="15855" max="16007" width="9.140625" style="53"/>
    <col min="16008" max="16008" width="3.85546875" style="53" customWidth="1"/>
    <col min="16009" max="16009" width="58.7109375" style="53" customWidth="1"/>
    <col min="16010" max="16023" width="9.140625" style="53" customWidth="1"/>
    <col min="16024" max="16025" width="11" style="53" customWidth="1"/>
    <col min="16026" max="16036" width="12.42578125" style="53" customWidth="1"/>
    <col min="16037" max="16037" width="11" style="53" customWidth="1"/>
    <col min="16038" max="16049" width="9.140625" style="53" customWidth="1"/>
    <col min="16050" max="16050" width="11" style="53" customWidth="1"/>
    <col min="16051" max="16062" width="9.140625" style="53" customWidth="1"/>
    <col min="16063" max="16063" width="11" style="53" customWidth="1"/>
    <col min="16064" max="16075" width="9.140625" style="53" customWidth="1"/>
    <col min="16076" max="16076" width="11.42578125" style="53" customWidth="1"/>
    <col min="16077" max="16077" width="11" style="53" customWidth="1"/>
    <col min="16078" max="16080" width="12.42578125" style="53" customWidth="1"/>
    <col min="16081" max="16081" width="9.140625" style="53" customWidth="1"/>
    <col min="16082" max="16082" width="12.42578125" style="53" customWidth="1"/>
    <col min="16083" max="16109" width="9.140625" style="53" customWidth="1"/>
    <col min="16110" max="16110" width="3.7109375" style="53" customWidth="1"/>
    <col min="16111" max="16384" width="9.140625" style="53"/>
  </cols>
  <sheetData>
    <row r="1" spans="1:34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</row>
    <row r="2" spans="1:34" x14ac:dyDescent="0.3">
      <c r="A2" s="48"/>
      <c r="B2" s="49" t="str">
        <f>Summary!B2</f>
        <v>Cost Center: Information Technology</v>
      </c>
      <c r="C2" s="49"/>
      <c r="D2" s="51"/>
      <c r="E2" s="51"/>
      <c r="F2" s="51"/>
      <c r="G2" s="51"/>
      <c r="H2" s="51"/>
      <c r="I2" s="51"/>
      <c r="J2" s="48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 x14ac:dyDescent="0.3">
      <c r="A3" s="48"/>
      <c r="B3" s="54" t="str">
        <f>Summary!B3</f>
        <v>Budget Owner: Edison Mateo</v>
      </c>
      <c r="C3" s="54"/>
      <c r="D3" s="55"/>
      <c r="E3" s="62"/>
      <c r="F3" s="55"/>
      <c r="G3" s="55"/>
      <c r="H3" s="55"/>
      <c r="I3" s="55"/>
      <c r="J3" s="48"/>
      <c r="K3" s="63">
        <f>IF('Variance Analysis'!$B$4&gt;='Inputs-Core'!K5,'Variance Analysis'!$B$4,'Inputs-Core'!K5)</f>
        <v>44227</v>
      </c>
      <c r="L3" s="63">
        <f>IF('Variance Analysis'!$B$4&gt;='Inputs-Core'!L5,'Variance Analysis'!$B$4,'Inputs-Core'!L5)</f>
        <v>44255</v>
      </c>
      <c r="M3" s="63">
        <f>IF('Variance Analysis'!$B$4&gt;='Inputs-Core'!M5,'Variance Analysis'!$B$4,'Inputs-Core'!M5)</f>
        <v>44286</v>
      </c>
      <c r="N3" s="63">
        <f>IF('Variance Analysis'!$B$4&gt;='Inputs-Core'!N5,'Variance Analysis'!$B$4,'Inputs-Core'!N5)</f>
        <v>44316</v>
      </c>
      <c r="O3" s="63">
        <f>IF('Variance Analysis'!$B$4&gt;='Inputs-Core'!O5,'Variance Analysis'!$B$4,'Inputs-Core'!O5)</f>
        <v>44347</v>
      </c>
      <c r="P3" s="63">
        <f>IF('Variance Analysis'!$B$4&gt;='Inputs-Core'!P5,'Variance Analysis'!$B$4,'Inputs-Core'!P5)</f>
        <v>44377</v>
      </c>
      <c r="Q3" s="63">
        <f>IF('Variance Analysis'!$B$4&gt;='Inputs-Core'!Q5,'Variance Analysis'!$B$4,'Inputs-Core'!Q5)</f>
        <v>44408</v>
      </c>
      <c r="R3" s="63">
        <f>IF('Variance Analysis'!$B$4&gt;='Inputs-Core'!R5,'Variance Analysis'!$B$4,'Inputs-Core'!R5)</f>
        <v>44439</v>
      </c>
      <c r="S3" s="63">
        <f>IF('Variance Analysis'!$B$4&gt;='Inputs-Core'!S5,'Variance Analysis'!$B$4,'Inputs-Core'!S5)</f>
        <v>44469</v>
      </c>
      <c r="T3" s="63">
        <f>IF('Variance Analysis'!$B$4&gt;='Inputs-Core'!T5,'Variance Analysis'!$B$4,'Inputs-Core'!T5)</f>
        <v>44500</v>
      </c>
      <c r="U3" s="63">
        <f>IF('Variance Analysis'!$B$4&gt;='Inputs-Core'!U5,'Variance Analysis'!$B$4,'Inputs-Core'!U5)</f>
        <v>44530</v>
      </c>
      <c r="V3" s="63">
        <f>IF('Variance Analysis'!$B$4&gt;='Inputs-Core'!V5,'Variance Analysis'!$B$4,'Inputs-Core'!V5)</f>
        <v>44561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55"/>
      <c r="AH3" s="55"/>
    </row>
    <row r="4" spans="1:34" ht="16.5" thickBot="1" x14ac:dyDescent="0.35">
      <c r="A4" s="64"/>
      <c r="B4" s="65" t="s">
        <v>63</v>
      </c>
      <c r="C4" s="64"/>
      <c r="D4" s="64" t="s">
        <v>64</v>
      </c>
      <c r="E4" s="64" t="s">
        <v>65</v>
      </c>
      <c r="F4" s="161" t="str">
        <f>Summary!AD4</f>
        <v>Plan</v>
      </c>
      <c r="G4" s="161"/>
      <c r="H4" s="161"/>
      <c r="I4" s="161"/>
      <c r="J4" s="64"/>
      <c r="K4" s="160" t="str">
        <f>Summary!E4</f>
        <v>2021 Monthly</v>
      </c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 t="str">
        <f>Summary!R4</f>
        <v>2022 Monthly</v>
      </c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</row>
    <row r="5" spans="1:34" ht="16.5" thickBot="1" x14ac:dyDescent="0.35">
      <c r="A5" s="66"/>
      <c r="B5" s="88" t="s">
        <v>66</v>
      </c>
      <c r="C5" s="66"/>
      <c r="D5" s="67">
        <f>Summary!D5</f>
        <v>2021</v>
      </c>
      <c r="E5" s="67">
        <f>D5+1</f>
        <v>2022</v>
      </c>
      <c r="F5" s="67">
        <f>E5+1</f>
        <v>2023</v>
      </c>
      <c r="G5" s="67">
        <f>F5+1</f>
        <v>2024</v>
      </c>
      <c r="H5" s="67">
        <f>G5+1</f>
        <v>2025</v>
      </c>
      <c r="I5" s="68">
        <f t="shared" ref="I5" si="0">H5+1</f>
        <v>2026</v>
      </c>
      <c r="J5" s="69"/>
      <c r="K5" s="94">
        <f>Summary!E5</f>
        <v>44227</v>
      </c>
      <c r="L5" s="95">
        <f>Summary!F5</f>
        <v>44255</v>
      </c>
      <c r="M5" s="95">
        <f>Summary!G5</f>
        <v>44286</v>
      </c>
      <c r="N5" s="95">
        <f>Summary!H5</f>
        <v>44316</v>
      </c>
      <c r="O5" s="95">
        <f>Summary!I5</f>
        <v>44347</v>
      </c>
      <c r="P5" s="95">
        <f>Summary!J5</f>
        <v>44377</v>
      </c>
      <c r="Q5" s="95">
        <f>Summary!K5</f>
        <v>44408</v>
      </c>
      <c r="R5" s="95">
        <f>Summary!L5</f>
        <v>44439</v>
      </c>
      <c r="S5" s="95">
        <f>Summary!M5</f>
        <v>44469</v>
      </c>
      <c r="T5" s="95">
        <f>Summary!N5</f>
        <v>44500</v>
      </c>
      <c r="U5" s="95">
        <f>Summary!O5</f>
        <v>44530</v>
      </c>
      <c r="V5" s="95">
        <f>Summary!P5</f>
        <v>44561</v>
      </c>
      <c r="W5" s="95">
        <f>Summary!R5</f>
        <v>44592</v>
      </c>
      <c r="X5" s="95">
        <f>Summary!S5</f>
        <v>44620</v>
      </c>
      <c r="Y5" s="95">
        <f>Summary!T5</f>
        <v>44651</v>
      </c>
      <c r="Z5" s="95">
        <f>Summary!U5</f>
        <v>44681</v>
      </c>
      <c r="AA5" s="95">
        <f>Summary!V5</f>
        <v>44712</v>
      </c>
      <c r="AB5" s="95">
        <f>Summary!W5</f>
        <v>44742</v>
      </c>
      <c r="AC5" s="95">
        <f>Summary!X5</f>
        <v>44773</v>
      </c>
      <c r="AD5" s="95">
        <f>Summary!Y5</f>
        <v>44804</v>
      </c>
      <c r="AE5" s="95">
        <f>Summary!Z5</f>
        <v>44834</v>
      </c>
      <c r="AF5" s="95">
        <f>Summary!AA5</f>
        <v>44865</v>
      </c>
      <c r="AG5" s="95">
        <f>Summary!AB5</f>
        <v>44895</v>
      </c>
      <c r="AH5" s="95">
        <f>Summary!AC5</f>
        <v>44926</v>
      </c>
    </row>
    <row r="6" spans="1:34" x14ac:dyDescent="0.3">
      <c r="B6" s="66" t="s">
        <v>28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</row>
    <row r="7" spans="1:34" x14ac:dyDescent="0.3">
      <c r="B7" s="70" t="s">
        <v>29</v>
      </c>
      <c r="C7" s="48" t="s">
        <v>67</v>
      </c>
      <c r="D7" s="71">
        <f t="shared" ref="D7:D25" si="1">SUM(K7:V7)</f>
        <v>812400</v>
      </c>
      <c r="E7" s="71">
        <f t="shared" ref="E7:E36" si="2">SUM(W7:AH7)</f>
        <v>3780000</v>
      </c>
      <c r="F7" s="72">
        <v>1500000</v>
      </c>
      <c r="G7" s="72">
        <v>1500000</v>
      </c>
      <c r="H7" s="72">
        <v>1500000</v>
      </c>
      <c r="I7" s="72">
        <v>1500000</v>
      </c>
      <c r="J7" s="73"/>
      <c r="K7" s="74">
        <f>SUMIFS(Actual!$G$4:$G$1003,Actual!$R$4:$R$1003,K$5,Actual!$K$4:$K$1003,$B$5,Actual!$S$4:$S$1003,$B$6,Actual!$T$4:$T$1003,$B7)</f>
        <v>0</v>
      </c>
      <c r="L7" s="74">
        <f>SUMIFS(Actual!$G$4:$G$1003,Actual!$R$4:$R$1003,L$5,Actual!$K$4:$K$1003,$B$5,Actual!$S$4:$S$1003,$B$6,Actual!$T$4:$T$1003,$B7)</f>
        <v>0</v>
      </c>
      <c r="M7" s="74">
        <f>SUMIFS(Actual!$G$4:$G$1003,Actual!$R$4:$R$1003,M$5,Actual!$K$4:$K$1003,$B$5,Actual!$S$4:$S$1003,$B$6,Actual!$T$4:$T$1003,$B7)</f>
        <v>0</v>
      </c>
      <c r="N7" s="74">
        <f>SUMIFS(Actual!$G$4:$G$1003,Actual!$R$4:$R$1003,N$5,Actual!$K$4:$K$1003,$B$5,Actual!$S$4:$S$1003,$B$6,Actual!$T$4:$T$1003,$B7)</f>
        <v>270600</v>
      </c>
      <c r="O7" s="74">
        <f>SUMIFS(Actual!$G$4:$G$1003,Actual!$R$4:$R$1003,O$5,Actual!$K$4:$K$1003,$B$5,Actual!$S$4:$S$1003,$B$6,Actual!$T$4:$T$1003,$B7)</f>
        <v>180400</v>
      </c>
      <c r="P7" s="74">
        <f>SUMIFS(Actual!$G$4:$G$1003,Actual!$R$4:$R$1003,P$5,Actual!$K$4:$K$1003,$B$5,Actual!$S$4:$S$1003,$B$6,Actual!$T$4:$T$1003,$B7)</f>
        <v>0</v>
      </c>
      <c r="Q7" s="72">
        <v>22900</v>
      </c>
      <c r="R7" s="72">
        <v>67700</v>
      </c>
      <c r="S7" s="72">
        <v>67700</v>
      </c>
      <c r="T7" s="72">
        <v>67700</v>
      </c>
      <c r="U7" s="72">
        <v>67700</v>
      </c>
      <c r="V7" s="72">
        <v>67700</v>
      </c>
      <c r="W7" s="72">
        <f>225000+90000</f>
        <v>315000</v>
      </c>
      <c r="X7" s="72">
        <f t="shared" ref="X7:AH7" si="3">225000+90000</f>
        <v>315000</v>
      </c>
      <c r="Y7" s="72">
        <f t="shared" si="3"/>
        <v>315000</v>
      </c>
      <c r="Z7" s="72">
        <f t="shared" si="3"/>
        <v>315000</v>
      </c>
      <c r="AA7" s="72">
        <f t="shared" si="3"/>
        <v>315000</v>
      </c>
      <c r="AB7" s="72">
        <f t="shared" si="3"/>
        <v>315000</v>
      </c>
      <c r="AC7" s="72">
        <f t="shared" si="3"/>
        <v>315000</v>
      </c>
      <c r="AD7" s="72">
        <f t="shared" si="3"/>
        <v>315000</v>
      </c>
      <c r="AE7" s="72">
        <f t="shared" si="3"/>
        <v>315000</v>
      </c>
      <c r="AF7" s="72">
        <f t="shared" si="3"/>
        <v>315000</v>
      </c>
      <c r="AG7" s="72">
        <f t="shared" si="3"/>
        <v>315000</v>
      </c>
      <c r="AH7" s="72">
        <f t="shared" si="3"/>
        <v>315000</v>
      </c>
    </row>
    <row r="8" spans="1:34" x14ac:dyDescent="0.3">
      <c r="B8" s="70" t="s">
        <v>30</v>
      </c>
      <c r="C8" s="48" t="s">
        <v>67</v>
      </c>
      <c r="D8" s="71">
        <f t="shared" si="1"/>
        <v>3535200</v>
      </c>
      <c r="E8" s="71">
        <f t="shared" si="2"/>
        <v>3535200</v>
      </c>
      <c r="F8" s="72">
        <v>3535200</v>
      </c>
      <c r="G8" s="72">
        <v>3535200</v>
      </c>
      <c r="H8" s="72">
        <v>3535200</v>
      </c>
      <c r="I8" s="72">
        <v>3535200</v>
      </c>
      <c r="J8" s="73"/>
      <c r="K8" s="74">
        <f>SUMIFS(Actual!$G$4:$G$1003,Actual!$R$4:$R$1003,K$5,Actual!$K$4:$K$1003,$B$5,Actual!$S$4:$S$1003,$B$6,Actual!$T$4:$T$1003,$B8)</f>
        <v>254600</v>
      </c>
      <c r="L8" s="74">
        <f>SUMIFS(Actual!$G$4:$G$1003,Actual!$R$4:$R$1003,L$5,Actual!$K$4:$K$1003,$B$5,Actual!$S$4:$S$1003,$B$6,Actual!$T$4:$T$1003,$B8)</f>
        <v>254600</v>
      </c>
      <c r="M8" s="74">
        <f>SUMIFS(Actual!$G$4:$G$1003,Actual!$R$4:$R$1003,M$5,Actual!$K$4:$K$1003,$B$5,Actual!$S$4:$S$1003,$B$6,Actual!$T$4:$T$1003,$B8)</f>
        <v>254600</v>
      </c>
      <c r="N8" s="74">
        <f>SUMIFS(Actual!$G$4:$G$1003,Actual!$R$4:$R$1003,N$5,Actual!$K$4:$K$1003,$B$5,Actual!$S$4:$S$1003,$B$6,Actual!$T$4:$T$1003,$B8)</f>
        <v>0</v>
      </c>
      <c r="O8" s="74">
        <f>SUMIFS(Actual!$G$4:$G$1003,Actual!$R$4:$R$1003,O$5,Actual!$K$4:$K$1003,$B$5,Actual!$S$4:$S$1003,$B$6,Actual!$T$4:$T$1003,$B8)</f>
        <v>509200</v>
      </c>
      <c r="P8" s="74">
        <f>SUMIFS(Actual!$G$4:$G$1003,Actual!$R$4:$R$1003,P$5,Actual!$K$4:$K$1003,$B$5,Actual!$S$4:$S$1003,$B$6,Actual!$T$4:$T$1003,$B8)</f>
        <v>254600</v>
      </c>
      <c r="Q8" s="72">
        <f>277100+135000</f>
        <v>412100</v>
      </c>
      <c r="R8" s="72">
        <v>277100</v>
      </c>
      <c r="S8" s="72">
        <v>277100</v>
      </c>
      <c r="T8" s="72">
        <v>277100</v>
      </c>
      <c r="U8" s="72">
        <v>277100</v>
      </c>
      <c r="V8" s="72">
        <f>277100+210000</f>
        <v>487100</v>
      </c>
      <c r="W8" s="72">
        <v>294600</v>
      </c>
      <c r="X8" s="72">
        <v>294600</v>
      </c>
      <c r="Y8" s="72">
        <v>294600</v>
      </c>
      <c r="Z8" s="72">
        <v>294600</v>
      </c>
      <c r="AA8" s="72">
        <v>294600</v>
      </c>
      <c r="AB8" s="72">
        <v>294600</v>
      </c>
      <c r="AC8" s="72">
        <v>294600</v>
      </c>
      <c r="AD8" s="72">
        <v>294600</v>
      </c>
      <c r="AE8" s="72">
        <v>294600</v>
      </c>
      <c r="AF8" s="72">
        <v>294600</v>
      </c>
      <c r="AG8" s="72">
        <v>294600</v>
      </c>
      <c r="AH8" s="72">
        <v>294600</v>
      </c>
    </row>
    <row r="9" spans="1:34" x14ac:dyDescent="0.3">
      <c r="B9" s="70" t="s">
        <v>482</v>
      </c>
      <c r="C9" s="48" t="s">
        <v>67</v>
      </c>
      <c r="D9" s="71">
        <f t="shared" ref="D9" si="4">SUM(K9:V9)</f>
        <v>0</v>
      </c>
      <c r="E9" s="71">
        <f t="shared" ref="E9" si="5">SUM(W9:AH9)</f>
        <v>3420000</v>
      </c>
      <c r="F9" s="72">
        <f>E9</f>
        <v>3420000</v>
      </c>
      <c r="G9" s="72">
        <f t="shared" ref="G9:I9" si="6">F9</f>
        <v>3420000</v>
      </c>
      <c r="H9" s="72">
        <f t="shared" si="6"/>
        <v>3420000</v>
      </c>
      <c r="I9" s="72">
        <f t="shared" si="6"/>
        <v>3420000</v>
      </c>
      <c r="J9" s="73"/>
      <c r="K9" s="74"/>
      <c r="L9" s="74"/>
      <c r="M9" s="74"/>
      <c r="N9" s="74"/>
      <c r="O9" s="74"/>
      <c r="P9" s="74"/>
      <c r="Q9" s="72"/>
      <c r="R9" s="72"/>
      <c r="S9" s="72"/>
      <c r="T9" s="72"/>
      <c r="U9" s="72"/>
      <c r="V9" s="72"/>
      <c r="W9" s="72">
        <v>285000</v>
      </c>
      <c r="X9" s="72">
        <v>285000</v>
      </c>
      <c r="Y9" s="72">
        <v>285000</v>
      </c>
      <c r="Z9" s="72">
        <v>285000</v>
      </c>
      <c r="AA9" s="72">
        <v>285000</v>
      </c>
      <c r="AB9" s="72">
        <v>285000</v>
      </c>
      <c r="AC9" s="72">
        <v>285000</v>
      </c>
      <c r="AD9" s="72">
        <v>285000</v>
      </c>
      <c r="AE9" s="72">
        <v>285000</v>
      </c>
      <c r="AF9" s="72">
        <v>285000</v>
      </c>
      <c r="AG9" s="72">
        <v>285000</v>
      </c>
      <c r="AH9" s="72">
        <v>285000</v>
      </c>
    </row>
    <row r="10" spans="1:34" x14ac:dyDescent="0.3">
      <c r="B10" s="70" t="s">
        <v>68</v>
      </c>
      <c r="C10" s="48" t="s">
        <v>67</v>
      </c>
      <c r="D10" s="71">
        <f t="shared" ref="D10" si="7">SUM(K10:V10)</f>
        <v>1081715.8</v>
      </c>
      <c r="E10" s="71">
        <f t="shared" ref="E10" si="8">SUM(W10:AH10)</f>
        <v>1081714.8</v>
      </c>
      <c r="F10" s="72">
        <v>1081715</v>
      </c>
      <c r="G10" s="72">
        <v>1081715</v>
      </c>
      <c r="H10" s="72">
        <v>1081715</v>
      </c>
      <c r="I10" s="72">
        <v>1081715</v>
      </c>
      <c r="J10" s="73"/>
      <c r="K10" s="74">
        <f>SUMIFS(Actual!$G$4:$G$1003,Actual!$R$4:$R$1003,K$5,Actual!$K$4:$K$1003,$B$5,Actual!$S$4:$S$1003,$B$6,Actual!$T$4:$T$1003,$B10)</f>
        <v>72142.899999999994</v>
      </c>
      <c r="L10" s="74">
        <f>SUMIFS(Actual!$G$4:$G$1003,Actual!$R$4:$R$1003,L$5,Actual!$K$4:$K$1003,$B$5,Actual!$S$4:$S$1003,$B$6,Actual!$T$4:$T$1003,$B10)</f>
        <v>72142.899999999994</v>
      </c>
      <c r="M10" s="74">
        <f>SUMIFS(Actual!$G$4:$G$1003,Actual!$R$4:$R$1003,M$5,Actual!$K$4:$K$1003,$B$5,Actual!$S$4:$S$1003,$B$6,Actual!$T$4:$T$1003,$B10)</f>
        <v>72142.899999999994</v>
      </c>
      <c r="N10" s="74">
        <f>SUMIFS(Actual!$G$4:$G$1003,Actual!$R$4:$R$1003,N$5,Actual!$K$4:$K$1003,$B$5,Actual!$S$4:$S$1003,$B$6,Actual!$T$4:$T$1003,$B10)</f>
        <v>54000</v>
      </c>
      <c r="O10" s="74">
        <f>SUMIFS(Actual!$G$4:$G$1003,Actual!$R$4:$R$1003,O$5,Actual!$K$4:$K$1003,$B$5,Actual!$S$4:$S$1003,$B$6,Actual!$T$4:$T$1003,$B10)</f>
        <v>180285.8</v>
      </c>
      <c r="P10" s="74">
        <f>SUMIFS(Actual!$G$4:$G$1003,Actual!$R$4:$R$1003,P$5,Actual!$K$4:$K$1003,$B$5,Actual!$S$4:$S$1003,$B$6,Actual!$T$4:$T$1003,$B10)</f>
        <v>72142.899999999994</v>
      </c>
      <c r="Q10" s="72">
        <f>69017.9+3125+18000+18001</f>
        <v>108143.9</v>
      </c>
      <c r="R10" s="72">
        <f t="shared" ref="R10:AH10" si="9">69017.9+3125+18000</f>
        <v>90142.9</v>
      </c>
      <c r="S10" s="72">
        <f t="shared" si="9"/>
        <v>90142.9</v>
      </c>
      <c r="T10" s="72">
        <f t="shared" si="9"/>
        <v>90142.9</v>
      </c>
      <c r="U10" s="72">
        <f t="shared" si="9"/>
        <v>90142.9</v>
      </c>
      <c r="V10" s="72">
        <f t="shared" si="9"/>
        <v>90142.9</v>
      </c>
      <c r="W10" s="72">
        <f t="shared" si="9"/>
        <v>90142.9</v>
      </c>
      <c r="X10" s="72">
        <f t="shared" si="9"/>
        <v>90142.9</v>
      </c>
      <c r="Y10" s="72">
        <f t="shared" si="9"/>
        <v>90142.9</v>
      </c>
      <c r="Z10" s="72">
        <f t="shared" si="9"/>
        <v>90142.9</v>
      </c>
      <c r="AA10" s="72">
        <f t="shared" si="9"/>
        <v>90142.9</v>
      </c>
      <c r="AB10" s="72">
        <f t="shared" si="9"/>
        <v>90142.9</v>
      </c>
      <c r="AC10" s="72">
        <f t="shared" si="9"/>
        <v>90142.9</v>
      </c>
      <c r="AD10" s="72">
        <f t="shared" si="9"/>
        <v>90142.9</v>
      </c>
      <c r="AE10" s="72">
        <f t="shared" si="9"/>
        <v>90142.9</v>
      </c>
      <c r="AF10" s="72">
        <f t="shared" si="9"/>
        <v>90142.9</v>
      </c>
      <c r="AG10" s="72">
        <f t="shared" si="9"/>
        <v>90142.9</v>
      </c>
      <c r="AH10" s="72">
        <f t="shared" si="9"/>
        <v>90142.9</v>
      </c>
    </row>
    <row r="11" spans="1:34" x14ac:dyDescent="0.3">
      <c r="B11" s="70" t="s">
        <v>31</v>
      </c>
      <c r="C11" s="48"/>
      <c r="F11" s="72"/>
      <c r="G11" s="72"/>
      <c r="H11" s="72"/>
      <c r="I11" s="72"/>
      <c r="J11" s="73"/>
      <c r="K11" s="74"/>
      <c r="L11" s="74"/>
      <c r="M11" s="74"/>
      <c r="N11" s="74"/>
      <c r="O11" s="74"/>
      <c r="P11" s="74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spans="1:34" x14ac:dyDescent="0.3">
      <c r="B12" s="98" t="s">
        <v>69</v>
      </c>
      <c r="C12" s="48" t="s">
        <v>31</v>
      </c>
      <c r="D12" s="71">
        <f t="shared" ref="D12:D15" si="10">SUM(K12:V12)</f>
        <v>875152.01</v>
      </c>
      <c r="E12" s="71">
        <f t="shared" ref="E12:E15" si="11">SUM(W12:AH12)</f>
        <v>700000</v>
      </c>
      <c r="F12" s="72">
        <v>700000</v>
      </c>
      <c r="G12" s="72">
        <v>800000</v>
      </c>
      <c r="H12" s="72">
        <v>800000</v>
      </c>
      <c r="I12" s="72">
        <v>800000</v>
      </c>
      <c r="J12" s="73"/>
      <c r="K12" s="74">
        <f>SUMIFS(Actual!$G$4:$G$1003,Actual!$R$4:$R$1003,K$5,Actual!$K$4:$K$1003,$B$5,Actual!$S$4:$S$1003,$B$6,Actual!$T$4:$T$1003,$B$11,Actual!$U$4:$U$1003,'Inputs-Core'!$B12)</f>
        <v>0</v>
      </c>
      <c r="L12" s="74">
        <f>SUMIFS(Actual!$G$4:$G$1003,Actual!$R$4:$R$1003,L$5,Actual!$K$4:$K$1003,$B$5,Actual!$S$4:$S$1003,$B$6,Actual!$T$4:$T$1003,$B$11,Actual!$U$4:$U$1003,'Inputs-Core'!$B12)</f>
        <v>0</v>
      </c>
      <c r="M12" s="74">
        <f>SUMIFS(Actual!$G$4:$G$1003,Actual!$R$4:$R$1003,M$5,Actual!$K$4:$K$1003,$B$5,Actual!$S$4:$S$1003,$B$6,Actual!$T$4:$T$1003,$B$11,Actual!$U$4:$U$1003,'Inputs-Core'!$B12)</f>
        <v>0</v>
      </c>
      <c r="N12" s="74">
        <f>SUMIFS(Actual!$G$4:$G$1003,Actual!$R$4:$R$1003,N$5,Actual!$K$4:$K$1003,$B$5,Actual!$S$4:$S$1003,$B$6,Actual!$T$4:$T$1003,$B$11,Actual!$U$4:$U$1003,'Inputs-Core'!$B12)</f>
        <v>875152.01</v>
      </c>
      <c r="O12" s="74">
        <f>SUMIFS(Actual!$G$4:$G$1003,Actual!$R$4:$R$1003,O$5,Actual!$K$4:$K$1003,$B$5,Actual!$S$4:$S$1003,$B$6,Actual!$T$4:$T$1003,$B$11,Actual!$U$4:$U$1003,'Inputs-Core'!$B12)</f>
        <v>0</v>
      </c>
      <c r="P12" s="74">
        <f>SUMIFS(Actual!$G$4:$G$1003,Actual!$R$4:$R$1003,P$5,Actual!$K$4:$K$1003,$B$5,Actual!$S$4:$S$1003,$B$6,Actual!$T$4:$T$1003,$B$11,Actual!$U$4:$U$1003,'Inputs-Core'!$B12)</f>
        <v>0</v>
      </c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>
        <v>700000</v>
      </c>
      <c r="AB12" s="72"/>
      <c r="AC12" s="72"/>
      <c r="AD12" s="72"/>
      <c r="AE12" s="72"/>
      <c r="AF12" s="72"/>
      <c r="AG12" s="72"/>
      <c r="AH12" s="72"/>
    </row>
    <row r="13" spans="1:34" x14ac:dyDescent="0.3">
      <c r="B13" s="98" t="s">
        <v>70</v>
      </c>
      <c r="C13" s="48" t="s">
        <v>31</v>
      </c>
      <c r="D13" s="71">
        <f t="shared" si="10"/>
        <v>0</v>
      </c>
      <c r="E13" s="71">
        <f t="shared" si="11"/>
        <v>0</v>
      </c>
      <c r="F13" s="72"/>
      <c r="G13" s="72"/>
      <c r="H13" s="72"/>
      <c r="I13" s="72"/>
      <c r="J13" s="73"/>
      <c r="K13" s="74">
        <f>SUMIFS(Actual!$G$4:$G$1003,Actual!$R$4:$R$1003,K$5,Actual!$K$4:$K$1003,$B$5,Actual!$S$4:$S$1003,$B$6,Actual!$T$4:$T$1003,$B$11,Actual!$U$4:$U$1003,'Inputs-Core'!$B13)</f>
        <v>0</v>
      </c>
      <c r="L13" s="74">
        <f>SUMIFS(Actual!$G$4:$G$1003,Actual!$R$4:$R$1003,L$5,Actual!$K$4:$K$1003,$B$5,Actual!$S$4:$S$1003,$B$6,Actual!$T$4:$T$1003,$B$11,Actual!$U$4:$U$1003,'Inputs-Core'!$B13)</f>
        <v>0</v>
      </c>
      <c r="M13" s="74">
        <f>SUMIFS(Actual!$G$4:$G$1003,Actual!$R$4:$R$1003,M$5,Actual!$K$4:$K$1003,$B$5,Actual!$S$4:$S$1003,$B$6,Actual!$T$4:$T$1003,$B$11,Actual!$U$4:$U$1003,'Inputs-Core'!$B13)</f>
        <v>0</v>
      </c>
      <c r="N13" s="74">
        <f>SUMIFS(Actual!$G$4:$G$1003,Actual!$R$4:$R$1003,N$5,Actual!$K$4:$K$1003,$B$5,Actual!$S$4:$S$1003,$B$6,Actual!$T$4:$T$1003,$B$11,Actual!$U$4:$U$1003,'Inputs-Core'!$B13)</f>
        <v>0</v>
      </c>
      <c r="O13" s="74">
        <f>SUMIFS(Actual!$G$4:$G$1003,Actual!$R$4:$R$1003,O$5,Actual!$K$4:$K$1003,$B$5,Actual!$S$4:$S$1003,$B$6,Actual!$T$4:$T$1003,$B$11,Actual!$U$4:$U$1003,'Inputs-Core'!$B13)</f>
        <v>0</v>
      </c>
      <c r="P13" s="74">
        <f>SUMIFS(Actual!$G$4:$G$1003,Actual!$R$4:$R$1003,P$5,Actual!$K$4:$K$1003,$B$5,Actual!$S$4:$S$1003,$B$6,Actual!$T$4:$T$1003,$B$11,Actual!$U$4:$U$1003,'Inputs-Core'!$B13)</f>
        <v>0</v>
      </c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spans="1:34" x14ac:dyDescent="0.3">
      <c r="B14" s="98" t="s">
        <v>71</v>
      </c>
      <c r="C14" s="48" t="s">
        <v>31</v>
      </c>
      <c r="D14" s="71">
        <f t="shared" ref="D14" si="12">SUM(K14:V14)</f>
        <v>0</v>
      </c>
      <c r="E14" s="71">
        <f t="shared" ref="E14" si="13">SUM(W14:AH14)</f>
        <v>50000</v>
      </c>
      <c r="F14" s="72"/>
      <c r="G14" s="72">
        <v>50000</v>
      </c>
      <c r="H14" s="72"/>
      <c r="I14" s="72">
        <v>50000</v>
      </c>
      <c r="J14" s="73"/>
      <c r="K14" s="74">
        <f>SUMIFS(Actual!$G$4:$G$1003,Actual!$R$4:$R$1003,K$5,Actual!$K$4:$K$1003,$B$5,Actual!$S$4:$S$1003,$B$6,Actual!$T$4:$T$1003,$B$11,Actual!$U$4:$U$1003,'Inputs-Core'!$B14)</f>
        <v>0</v>
      </c>
      <c r="L14" s="74">
        <f>SUMIFS(Actual!$G$4:$G$1003,Actual!$R$4:$R$1003,L$5,Actual!$K$4:$K$1003,$B$5,Actual!$S$4:$S$1003,$B$6,Actual!$T$4:$T$1003,$B$11,Actual!$U$4:$U$1003,'Inputs-Core'!$B14)</f>
        <v>0</v>
      </c>
      <c r="M14" s="74">
        <f>SUMIFS(Actual!$G$4:$G$1003,Actual!$R$4:$R$1003,M$5,Actual!$K$4:$K$1003,$B$5,Actual!$S$4:$S$1003,$B$6,Actual!$T$4:$T$1003,$B$11,Actual!$U$4:$U$1003,'Inputs-Core'!$B14)</f>
        <v>0</v>
      </c>
      <c r="N14" s="74">
        <f>SUMIFS(Actual!$G$4:$G$1003,Actual!$R$4:$R$1003,N$5,Actual!$K$4:$K$1003,$B$5,Actual!$S$4:$S$1003,$B$6,Actual!$T$4:$T$1003,$B$11,Actual!$U$4:$U$1003,'Inputs-Core'!$B14)</f>
        <v>0</v>
      </c>
      <c r="O14" s="74">
        <f>SUMIFS(Actual!$G$4:$G$1003,Actual!$R$4:$R$1003,O$5,Actual!$K$4:$K$1003,$B$5,Actual!$S$4:$S$1003,$B$6,Actual!$T$4:$T$1003,$B$11,Actual!$U$4:$U$1003,'Inputs-Core'!$B14)</f>
        <v>0</v>
      </c>
      <c r="P14" s="74">
        <f>SUMIFS(Actual!$G$4:$G$1003,Actual!$R$4:$R$1003,P$5,Actual!$K$4:$K$1003,$B$5,Actual!$S$4:$S$1003,$B$6,Actual!$T$4:$T$1003,$B$11,Actual!$U$4:$U$1003,'Inputs-Core'!$B14)</f>
        <v>0</v>
      </c>
      <c r="Q14" s="72"/>
      <c r="R14" s="72"/>
      <c r="S14" s="72"/>
      <c r="T14" s="72"/>
      <c r="U14" s="72"/>
      <c r="V14" s="72"/>
      <c r="W14" s="72"/>
      <c r="X14" s="72"/>
      <c r="Y14" s="72">
        <v>50000</v>
      </c>
      <c r="Z14" s="72"/>
      <c r="AA14" s="72"/>
      <c r="AB14" s="72"/>
      <c r="AC14" s="72"/>
      <c r="AD14" s="72"/>
      <c r="AE14" s="72"/>
      <c r="AF14" s="72"/>
      <c r="AG14" s="72"/>
      <c r="AH14" s="72"/>
    </row>
    <row r="15" spans="1:34" x14ac:dyDescent="0.3">
      <c r="B15" s="98" t="s">
        <v>72</v>
      </c>
      <c r="C15" s="48" t="s">
        <v>31</v>
      </c>
      <c r="D15" s="71">
        <f t="shared" si="10"/>
        <v>0</v>
      </c>
      <c r="E15" s="71">
        <f t="shared" si="11"/>
        <v>0</v>
      </c>
      <c r="F15" s="72"/>
      <c r="G15" s="72"/>
      <c r="H15" s="72"/>
      <c r="I15" s="72"/>
      <c r="J15" s="73"/>
      <c r="K15" s="74">
        <f>SUMIFS(Actual!$G$4:$G$1003,Actual!$R$4:$R$1003,K$5,Actual!$K$4:$K$1003,$B$5,Actual!$S$4:$S$1003,$B$6,Actual!$T$4:$T$1003,$B$11,Actual!$U$4:$U$1003,'Inputs-Core'!$B15)</f>
        <v>0</v>
      </c>
      <c r="L15" s="74">
        <f>SUMIFS(Actual!$G$4:$G$1003,Actual!$R$4:$R$1003,L$5,Actual!$K$4:$K$1003,$B$5,Actual!$S$4:$S$1003,$B$6,Actual!$T$4:$T$1003,$B$11,Actual!$U$4:$U$1003,'Inputs-Core'!$B15)</f>
        <v>0</v>
      </c>
      <c r="M15" s="74">
        <f>SUMIFS(Actual!$G$4:$G$1003,Actual!$R$4:$R$1003,M$5,Actual!$K$4:$K$1003,$B$5,Actual!$S$4:$S$1003,$B$6,Actual!$T$4:$T$1003,$B$11,Actual!$U$4:$U$1003,'Inputs-Core'!$B15)</f>
        <v>0</v>
      </c>
      <c r="N15" s="74">
        <f>SUMIFS(Actual!$G$4:$G$1003,Actual!$R$4:$R$1003,N$5,Actual!$K$4:$K$1003,$B$5,Actual!$S$4:$S$1003,$B$6,Actual!$T$4:$T$1003,$B$11,Actual!$U$4:$U$1003,'Inputs-Core'!$B15)</f>
        <v>0</v>
      </c>
      <c r="O15" s="74">
        <f>SUMIFS(Actual!$G$4:$G$1003,Actual!$R$4:$R$1003,O$5,Actual!$K$4:$K$1003,$B$5,Actual!$S$4:$S$1003,$B$6,Actual!$T$4:$T$1003,$B$11,Actual!$U$4:$U$1003,'Inputs-Core'!$B15)</f>
        <v>0</v>
      </c>
      <c r="P15" s="74">
        <f>SUMIFS(Actual!$G$4:$G$1003,Actual!$R$4:$R$1003,P$5,Actual!$K$4:$K$1003,$B$5,Actual!$S$4:$S$1003,$B$6,Actual!$T$4:$T$1003,$B$11,Actual!$U$4:$U$1003,'Inputs-Core'!$B15)</f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spans="1:34" x14ac:dyDescent="0.3">
      <c r="B16" s="98" t="s">
        <v>73</v>
      </c>
      <c r="C16" s="48" t="s">
        <v>31</v>
      </c>
      <c r="D16" s="71">
        <f t="shared" ref="D16:D19" si="14">SUM(K16:V16)</f>
        <v>12452.16</v>
      </c>
      <c r="E16" s="71">
        <f t="shared" ref="E16:E19" si="15">SUM(W16:AH16)</f>
        <v>15000</v>
      </c>
      <c r="F16" s="72">
        <v>15000</v>
      </c>
      <c r="G16" s="72">
        <v>15000</v>
      </c>
      <c r="H16" s="72">
        <v>15000</v>
      </c>
      <c r="I16" s="72">
        <v>15000</v>
      </c>
      <c r="J16" s="73"/>
      <c r="K16" s="74">
        <f>SUMIFS(Actual!$G$4:$G$1003,Actual!$R$4:$R$1003,K$5,Actual!$K$4:$K$1003,$B$5,Actual!$S$4:$S$1003,$B$6,Actual!$T$4:$T$1003,$B$11,Actual!$U$4:$U$1003,'Inputs-Core'!$B16)</f>
        <v>0</v>
      </c>
      <c r="L16" s="74">
        <f>SUMIFS(Actual!$G$4:$G$1003,Actual!$R$4:$R$1003,L$5,Actual!$K$4:$K$1003,$B$5,Actual!$S$4:$S$1003,$B$6,Actual!$T$4:$T$1003,$B$11,Actual!$U$4:$U$1003,'Inputs-Core'!$B16)</f>
        <v>0</v>
      </c>
      <c r="M16" s="74">
        <f>SUMIFS(Actual!$G$4:$G$1003,Actual!$R$4:$R$1003,M$5,Actual!$K$4:$K$1003,$B$5,Actual!$S$4:$S$1003,$B$6,Actual!$T$4:$T$1003,$B$11,Actual!$U$4:$U$1003,'Inputs-Core'!$B16)</f>
        <v>0</v>
      </c>
      <c r="N16" s="74">
        <f>SUMIFS(Actual!$G$4:$G$1003,Actual!$R$4:$R$1003,N$5,Actual!$K$4:$K$1003,$B$5,Actual!$S$4:$S$1003,$B$6,Actual!$T$4:$T$1003,$B$11,Actual!$U$4:$U$1003,'Inputs-Core'!$B16)</f>
        <v>0</v>
      </c>
      <c r="O16" s="74">
        <f>SUMIFS(Actual!$G$4:$G$1003,Actual!$R$4:$R$1003,O$5,Actual!$K$4:$K$1003,$B$5,Actual!$S$4:$S$1003,$B$6,Actual!$T$4:$T$1003,$B$11,Actual!$U$4:$U$1003,'Inputs-Core'!$B16)</f>
        <v>0</v>
      </c>
      <c r="P16" s="74">
        <f>SUMIFS(Actual!$G$4:$G$1003,Actual!$R$4:$R$1003,P$5,Actual!$K$4:$K$1003,$B$5,Actual!$S$4:$S$1003,$B$6,Actual!$T$4:$T$1003,$B$11,Actual!$U$4:$U$1003,'Inputs-Core'!$B16)</f>
        <v>0</v>
      </c>
      <c r="Q16" s="72">
        <v>12452.16</v>
      </c>
      <c r="R16" s="72"/>
      <c r="S16" s="72"/>
      <c r="T16" s="72"/>
      <c r="U16" s="72"/>
      <c r="V16" s="72"/>
      <c r="W16" s="72"/>
      <c r="X16" s="72"/>
      <c r="Y16" s="72"/>
      <c r="Z16" s="72"/>
      <c r="AA16" s="72">
        <v>15000</v>
      </c>
      <c r="AB16" s="72"/>
      <c r="AC16" s="72"/>
      <c r="AD16" s="72"/>
      <c r="AE16" s="72"/>
      <c r="AF16" s="72"/>
      <c r="AG16" s="72"/>
      <c r="AH16" s="72"/>
    </row>
    <row r="17" spans="2:34" x14ac:dyDescent="0.3">
      <c r="B17" s="98" t="s">
        <v>74</v>
      </c>
      <c r="C17" s="48" t="s">
        <v>31</v>
      </c>
      <c r="D17" s="71">
        <f t="shared" si="14"/>
        <v>0</v>
      </c>
      <c r="E17" s="71">
        <f t="shared" si="15"/>
        <v>0</v>
      </c>
      <c r="F17" s="72"/>
      <c r="G17" s="72"/>
      <c r="H17" s="72"/>
      <c r="I17" s="72"/>
      <c r="J17" s="73"/>
      <c r="K17" s="74">
        <f>SUMIFS(Actual!$G$4:$G$1003,Actual!$R$4:$R$1003,K$5,Actual!$K$4:$K$1003,$B$5,Actual!$S$4:$S$1003,$B$6,Actual!$T$4:$T$1003,$B$11,Actual!$U$4:$U$1003,'Inputs-Core'!$B17)</f>
        <v>0</v>
      </c>
      <c r="L17" s="74">
        <f>SUMIFS(Actual!$G$4:$G$1003,Actual!$R$4:$R$1003,L$5,Actual!$K$4:$K$1003,$B$5,Actual!$S$4:$S$1003,$B$6,Actual!$T$4:$T$1003,$B$11,Actual!$U$4:$U$1003,'Inputs-Core'!$B17)</f>
        <v>0</v>
      </c>
      <c r="M17" s="74">
        <f>SUMIFS(Actual!$G$4:$G$1003,Actual!$R$4:$R$1003,M$5,Actual!$K$4:$K$1003,$B$5,Actual!$S$4:$S$1003,$B$6,Actual!$T$4:$T$1003,$B$11,Actual!$U$4:$U$1003,'Inputs-Core'!$B17)</f>
        <v>0</v>
      </c>
      <c r="N17" s="74">
        <f>SUMIFS(Actual!$G$4:$G$1003,Actual!$R$4:$R$1003,N$5,Actual!$K$4:$K$1003,$B$5,Actual!$S$4:$S$1003,$B$6,Actual!$T$4:$T$1003,$B$11,Actual!$U$4:$U$1003,'Inputs-Core'!$B17)</f>
        <v>0</v>
      </c>
      <c r="O17" s="74">
        <f>SUMIFS(Actual!$G$4:$G$1003,Actual!$R$4:$R$1003,O$5,Actual!$K$4:$K$1003,$B$5,Actual!$S$4:$S$1003,$B$6,Actual!$T$4:$T$1003,$B$11,Actual!$U$4:$U$1003,'Inputs-Core'!$B17)</f>
        <v>0</v>
      </c>
      <c r="P17" s="74">
        <f>SUMIFS(Actual!$G$4:$G$1003,Actual!$R$4:$R$1003,P$5,Actual!$K$4:$K$1003,$B$5,Actual!$S$4:$S$1003,$B$6,Actual!$T$4:$T$1003,$B$11,Actual!$U$4:$U$1003,'Inputs-Core'!$B17)</f>
        <v>0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spans="2:34" x14ac:dyDescent="0.3">
      <c r="B18" s="98" t="s">
        <v>75</v>
      </c>
      <c r="C18" s="48" t="s">
        <v>31</v>
      </c>
      <c r="D18" s="71">
        <f t="shared" ref="D18" si="16">SUM(K18:V18)</f>
        <v>0</v>
      </c>
      <c r="E18" s="71">
        <f t="shared" ref="E18" si="17">SUM(W18:AH18)</f>
        <v>0</v>
      </c>
      <c r="F18" s="72">
        <v>350000</v>
      </c>
      <c r="G18" s="72"/>
      <c r="H18" s="72"/>
      <c r="I18" s="72">
        <v>350000</v>
      </c>
      <c r="J18" s="73"/>
      <c r="K18" s="74">
        <f>SUMIFS(Actual!$G$4:$G$1003,Actual!$R$4:$R$1003,K$5,Actual!$K$4:$K$1003,$B$5,Actual!$S$4:$S$1003,$B$6,Actual!$T$4:$T$1003,$B$11,Actual!$U$4:$U$1003,'Inputs-Core'!$B18)</f>
        <v>0</v>
      </c>
      <c r="L18" s="74">
        <f>SUMIFS(Actual!$G$4:$G$1003,Actual!$R$4:$R$1003,L$5,Actual!$K$4:$K$1003,$B$5,Actual!$S$4:$S$1003,$B$6,Actual!$T$4:$T$1003,$B$11,Actual!$U$4:$U$1003,'Inputs-Core'!$B18)</f>
        <v>0</v>
      </c>
      <c r="M18" s="74">
        <f>SUMIFS(Actual!$G$4:$G$1003,Actual!$R$4:$R$1003,M$5,Actual!$K$4:$K$1003,$B$5,Actual!$S$4:$S$1003,$B$6,Actual!$T$4:$T$1003,$B$11,Actual!$U$4:$U$1003,'Inputs-Core'!$B18)</f>
        <v>0</v>
      </c>
      <c r="N18" s="74">
        <f>SUMIFS(Actual!$G$4:$G$1003,Actual!$R$4:$R$1003,N$5,Actual!$K$4:$K$1003,$B$5,Actual!$S$4:$S$1003,$B$6,Actual!$T$4:$T$1003,$B$11,Actual!$U$4:$U$1003,'Inputs-Core'!$B18)</f>
        <v>0</v>
      </c>
      <c r="O18" s="74">
        <f>SUMIFS(Actual!$G$4:$G$1003,Actual!$R$4:$R$1003,O$5,Actual!$K$4:$K$1003,$B$5,Actual!$S$4:$S$1003,$B$6,Actual!$T$4:$T$1003,$B$11,Actual!$U$4:$U$1003,'Inputs-Core'!$B18)</f>
        <v>0</v>
      </c>
      <c r="P18" s="74">
        <f>SUMIFS(Actual!$G$4:$G$1003,Actual!$R$4:$R$1003,P$5,Actual!$K$4:$K$1003,$B$5,Actual!$S$4:$S$1003,$B$6,Actual!$T$4:$T$1003,$B$11,Actual!$U$4:$U$1003,'Inputs-Core'!$B18)</f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</row>
    <row r="19" spans="2:34" x14ac:dyDescent="0.3">
      <c r="B19" s="98" t="s">
        <v>76</v>
      </c>
      <c r="C19" s="48" t="s">
        <v>31</v>
      </c>
      <c r="D19" s="71">
        <f t="shared" si="14"/>
        <v>0</v>
      </c>
      <c r="E19" s="71">
        <f t="shared" si="15"/>
        <v>312000</v>
      </c>
      <c r="F19" s="72"/>
      <c r="G19" s="72"/>
      <c r="H19" s="72">
        <v>312000</v>
      </c>
      <c r="I19" s="72"/>
      <c r="J19" s="73"/>
      <c r="K19" s="74">
        <f>SUMIFS(Actual!$G$4:$G$1003,Actual!$R$4:$R$1003,K$5,Actual!$K$4:$K$1003,$B$5,Actual!$S$4:$S$1003,$B$6,Actual!$T$4:$T$1003,$B$11,Actual!$U$4:$U$1003,'Inputs-Core'!$B19)</f>
        <v>0</v>
      </c>
      <c r="L19" s="74">
        <f>SUMIFS(Actual!$G$4:$G$1003,Actual!$R$4:$R$1003,L$5,Actual!$K$4:$K$1003,$B$5,Actual!$S$4:$S$1003,$B$6,Actual!$T$4:$T$1003,$B$11,Actual!$U$4:$U$1003,'Inputs-Core'!$B19)</f>
        <v>0</v>
      </c>
      <c r="M19" s="74">
        <f>SUMIFS(Actual!$G$4:$G$1003,Actual!$R$4:$R$1003,M$5,Actual!$K$4:$K$1003,$B$5,Actual!$S$4:$S$1003,$B$6,Actual!$T$4:$T$1003,$B$11,Actual!$U$4:$U$1003,'Inputs-Core'!$B19)</f>
        <v>0</v>
      </c>
      <c r="N19" s="74">
        <f>SUMIFS(Actual!$G$4:$G$1003,Actual!$R$4:$R$1003,N$5,Actual!$K$4:$K$1003,$B$5,Actual!$S$4:$S$1003,$B$6,Actual!$T$4:$T$1003,$B$11,Actual!$U$4:$U$1003,'Inputs-Core'!$B19)</f>
        <v>0</v>
      </c>
      <c r="O19" s="74">
        <f>SUMIFS(Actual!$G$4:$G$1003,Actual!$R$4:$R$1003,O$5,Actual!$K$4:$K$1003,$B$5,Actual!$S$4:$S$1003,$B$6,Actual!$T$4:$T$1003,$B$11,Actual!$U$4:$U$1003,'Inputs-Core'!$B19)</f>
        <v>0</v>
      </c>
      <c r="P19" s="74">
        <f>SUMIFS(Actual!$G$4:$G$1003,Actual!$R$4:$R$1003,P$5,Actual!$K$4:$K$1003,$B$5,Actual!$S$4:$S$1003,$B$6,Actual!$T$4:$T$1003,$B$11,Actual!$U$4:$U$1003,'Inputs-Core'!$B19)</f>
        <v>0</v>
      </c>
      <c r="Q19" s="72"/>
      <c r="R19" s="72"/>
      <c r="S19" s="72"/>
      <c r="T19" s="72"/>
      <c r="U19" s="72"/>
      <c r="V19" s="72"/>
      <c r="W19" s="72"/>
      <c r="X19" s="72">
        <v>312000</v>
      </c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spans="2:34" x14ac:dyDescent="0.3">
      <c r="B20" s="130" t="s">
        <v>77</v>
      </c>
      <c r="C20" s="48" t="s">
        <v>31</v>
      </c>
      <c r="D20" s="133">
        <f t="shared" ref="D20:D22" si="18">SUM(K20:V20)</f>
        <v>4800000</v>
      </c>
      <c r="E20" s="133">
        <f t="shared" ref="E20:E22" si="19">SUM(W20:AH20)</f>
        <v>4800000</v>
      </c>
      <c r="F20" s="134">
        <v>4800000</v>
      </c>
      <c r="G20" s="134">
        <v>4948800</v>
      </c>
      <c r="H20" s="134">
        <v>5102212.8</v>
      </c>
      <c r="I20" s="134">
        <v>5260381.3967999993</v>
      </c>
      <c r="J20" s="135"/>
      <c r="K20" s="136">
        <v>0</v>
      </c>
      <c r="L20" s="136">
        <v>0</v>
      </c>
      <c r="M20" s="136">
        <v>0</v>
      </c>
      <c r="N20" s="136">
        <v>0</v>
      </c>
      <c r="O20" s="136">
        <v>0</v>
      </c>
      <c r="P20" s="136">
        <v>0</v>
      </c>
      <c r="Q20" s="134">
        <v>0</v>
      </c>
      <c r="R20" s="134">
        <v>0</v>
      </c>
      <c r="S20" s="134">
        <v>0</v>
      </c>
      <c r="T20" s="134">
        <v>0</v>
      </c>
      <c r="U20" s="134">
        <v>0</v>
      </c>
      <c r="V20" s="134">
        <v>4800000</v>
      </c>
      <c r="W20" s="134">
        <v>0</v>
      </c>
      <c r="X20" s="134">
        <v>0</v>
      </c>
      <c r="Y20" s="134">
        <v>0</v>
      </c>
      <c r="Z20" s="134">
        <v>0</v>
      </c>
      <c r="AA20" s="134">
        <v>0</v>
      </c>
      <c r="AB20" s="134">
        <v>0</v>
      </c>
      <c r="AC20" s="134">
        <v>0</v>
      </c>
      <c r="AD20" s="134">
        <v>0</v>
      </c>
      <c r="AE20" s="134">
        <v>0</v>
      </c>
      <c r="AF20" s="134">
        <v>0</v>
      </c>
      <c r="AG20" s="134">
        <v>0</v>
      </c>
      <c r="AH20" s="134">
        <v>4800000</v>
      </c>
    </row>
    <row r="21" spans="2:34" x14ac:dyDescent="0.3">
      <c r="B21" s="131" t="s">
        <v>78</v>
      </c>
      <c r="C21" s="48" t="s">
        <v>31</v>
      </c>
      <c r="D21" s="137">
        <f t="shared" si="18"/>
        <v>1578150</v>
      </c>
      <c r="E21" s="137">
        <f t="shared" si="19"/>
        <v>2700000</v>
      </c>
      <c r="F21" s="138">
        <v>2754000</v>
      </c>
      <c r="G21" s="138">
        <f>F21*1.031</f>
        <v>2839374</v>
      </c>
      <c r="H21" s="138">
        <f>G21*1.031</f>
        <v>2927394.5939999996</v>
      </c>
      <c r="I21" s="138">
        <f>H21*1.031</f>
        <v>3018143.8264139993</v>
      </c>
      <c r="J21" s="139"/>
      <c r="K21" s="138">
        <v>0</v>
      </c>
      <c r="L21" s="138">
        <v>0</v>
      </c>
      <c r="M21" s="138">
        <v>0</v>
      </c>
      <c r="N21" s="138">
        <v>0</v>
      </c>
      <c r="O21" s="138">
        <v>0</v>
      </c>
      <c r="P21" s="138">
        <v>0</v>
      </c>
      <c r="Q21" s="138">
        <v>0</v>
      </c>
      <c r="R21" s="138">
        <v>0</v>
      </c>
      <c r="S21" s="138">
        <v>0</v>
      </c>
      <c r="T21" s="138">
        <v>1578150</v>
      </c>
      <c r="U21" s="138">
        <v>0</v>
      </c>
      <c r="V21" s="138">
        <v>0</v>
      </c>
      <c r="W21" s="138">
        <v>0</v>
      </c>
      <c r="X21" s="138">
        <v>0</v>
      </c>
      <c r="Y21" s="138">
        <v>0</v>
      </c>
      <c r="Z21" s="138">
        <v>0</v>
      </c>
      <c r="AA21" s="138">
        <v>0</v>
      </c>
      <c r="AB21" s="138">
        <v>0</v>
      </c>
      <c r="AC21" s="138">
        <v>0</v>
      </c>
      <c r="AD21" s="138">
        <v>0</v>
      </c>
      <c r="AE21" s="138">
        <v>0</v>
      </c>
      <c r="AF21" s="138">
        <v>2700000</v>
      </c>
      <c r="AG21" s="138">
        <v>0</v>
      </c>
      <c r="AH21" s="138">
        <v>0</v>
      </c>
    </row>
    <row r="22" spans="2:34" x14ac:dyDescent="0.3">
      <c r="B22" s="130" t="s">
        <v>79</v>
      </c>
      <c r="C22" s="48" t="s">
        <v>31</v>
      </c>
      <c r="D22" s="137">
        <f t="shared" si="18"/>
        <v>2000000</v>
      </c>
      <c r="E22" s="137">
        <f t="shared" si="19"/>
        <v>2000000</v>
      </c>
      <c r="F22" s="138">
        <v>2061999.9999999998</v>
      </c>
      <c r="G22" s="138">
        <v>2125921.9999999995</v>
      </c>
      <c r="H22" s="138">
        <v>2191825.5819999995</v>
      </c>
      <c r="I22" s="138">
        <v>2259772.1750419992</v>
      </c>
      <c r="J22" s="140"/>
      <c r="K22" s="138">
        <v>0</v>
      </c>
      <c r="L22" s="138">
        <v>0</v>
      </c>
      <c r="M22" s="138">
        <v>0</v>
      </c>
      <c r="N22" s="138">
        <v>0</v>
      </c>
      <c r="O22" s="138">
        <v>0</v>
      </c>
      <c r="P22" s="138">
        <v>0</v>
      </c>
      <c r="Q22" s="138">
        <v>0</v>
      </c>
      <c r="R22" s="138">
        <v>0</v>
      </c>
      <c r="S22" s="138">
        <v>0</v>
      </c>
      <c r="T22" s="138">
        <v>0</v>
      </c>
      <c r="U22" s="138">
        <v>2000000</v>
      </c>
      <c r="V22" s="138">
        <v>0</v>
      </c>
      <c r="W22" s="138">
        <v>0</v>
      </c>
      <c r="X22" s="138">
        <v>0</v>
      </c>
      <c r="Y22" s="138">
        <v>0</v>
      </c>
      <c r="Z22" s="138">
        <v>0</v>
      </c>
      <c r="AA22" s="138">
        <v>0</v>
      </c>
      <c r="AB22" s="138">
        <v>0</v>
      </c>
      <c r="AC22" s="138">
        <v>0</v>
      </c>
      <c r="AD22" s="138">
        <v>0</v>
      </c>
      <c r="AE22" s="138">
        <v>0</v>
      </c>
      <c r="AF22" s="138">
        <v>0</v>
      </c>
      <c r="AG22" s="138">
        <v>2000000</v>
      </c>
      <c r="AH22" s="138">
        <v>0</v>
      </c>
    </row>
    <row r="23" spans="2:34" x14ac:dyDescent="0.3">
      <c r="B23" s="132" t="s">
        <v>80</v>
      </c>
      <c r="C23" s="51" t="s">
        <v>31</v>
      </c>
      <c r="D23" s="137">
        <f t="shared" si="1"/>
        <v>297594</v>
      </c>
      <c r="E23" s="137">
        <f t="shared" si="2"/>
        <v>594000</v>
      </c>
      <c r="F23" s="138">
        <f>E23*1.031</f>
        <v>612414</v>
      </c>
      <c r="G23" s="138">
        <f>F23*1.031</f>
        <v>631398.83399999992</v>
      </c>
      <c r="H23" s="138">
        <f>G23*1.031</f>
        <v>650972.19785399991</v>
      </c>
      <c r="I23" s="138">
        <f>H23*1.031</f>
        <v>671152.33598747384</v>
      </c>
      <c r="J23" s="140"/>
      <c r="K23" s="141">
        <f>SUMIFS(Actual!$G$4:$G$1003,Actual!$R$4:$R$1003,K$5,Actual!$K$4:$K$1003,$B$5,Actual!$S$4:$S$1003,$B$6,Actual!$T$4:$T$1003,$B$11,Actual!$U$4:$U$1003,'Inputs-Core'!$B23)</f>
        <v>0</v>
      </c>
      <c r="L23" s="141">
        <f>SUMIFS(Actual!$G$4:$G$1003,Actual!$R$4:$R$1003,L$5,Actual!$K$4:$K$1003,$B$5,Actual!$S$4:$S$1003,$B$6,Actual!$T$4:$T$1003,$B$11,Actual!$U$4:$U$1003,'Inputs-Core'!$B23)</f>
        <v>0</v>
      </c>
      <c r="M23" s="141">
        <f>SUMIFS(Actual!$G$4:$G$1003,Actual!$R$4:$R$1003,M$5,Actual!$K$4:$K$1003,$B$5,Actual!$S$4:$S$1003,$B$6,Actual!$T$4:$T$1003,$B$11,Actual!$U$4:$U$1003,'Inputs-Core'!$B23)</f>
        <v>0</v>
      </c>
      <c r="N23" s="141">
        <f>SUMIFS(Actual!$G$4:$G$1003,Actual!$R$4:$R$1003,N$5,Actual!$K$4:$K$1003,$B$5,Actual!$S$4:$S$1003,$B$6,Actual!$T$4:$T$1003,$B$11,Actual!$U$4:$U$1003,'Inputs-Core'!$B23)</f>
        <v>0</v>
      </c>
      <c r="O23" s="141">
        <f>SUMIFS(Actual!$G$4:$G$1003,Actual!$R$4:$R$1003,O$5,Actual!$K$4:$K$1003,$B$5,Actual!$S$4:$S$1003,$B$6,Actual!$T$4:$T$1003,$B$11,Actual!$U$4:$U$1003,'Inputs-Core'!$B23)</f>
        <v>0</v>
      </c>
      <c r="P23" s="141">
        <f>SUMIFS(Actual!$G$4:$G$1003,Actual!$R$4:$R$1003,P$5,Actual!$K$4:$K$1003,$B$5,Actual!$S$4:$S$1003,$B$6,Actual!$T$4:$T$1003,$B$11,Actual!$U$4:$U$1003,'Inputs-Core'!$B23)</f>
        <v>0</v>
      </c>
      <c r="Q23" s="138"/>
      <c r="R23" s="138"/>
      <c r="S23" s="138">
        <f>2970*Assumptions!$C$10</f>
        <v>148797</v>
      </c>
      <c r="T23" s="138"/>
      <c r="U23" s="138"/>
      <c r="V23" s="138">
        <f>2970*Assumptions!$C$10</f>
        <v>148797</v>
      </c>
      <c r="W23" s="138"/>
      <c r="X23" s="138"/>
      <c r="Y23" s="138">
        <f>2970*Assumptions!$D$10</f>
        <v>148500</v>
      </c>
      <c r="Z23" s="138"/>
      <c r="AA23" s="138"/>
      <c r="AB23" s="138">
        <f>2970*Assumptions!$D$10</f>
        <v>148500</v>
      </c>
      <c r="AC23" s="138"/>
      <c r="AD23" s="138"/>
      <c r="AE23" s="138">
        <f>2970*Assumptions!$D$10</f>
        <v>148500</v>
      </c>
      <c r="AF23" s="138"/>
      <c r="AG23" s="138"/>
      <c r="AH23" s="138">
        <f>2970*Assumptions!$D$10</f>
        <v>148500</v>
      </c>
    </row>
    <row r="24" spans="2:34" x14ac:dyDescent="0.3">
      <c r="B24" s="70" t="s">
        <v>81</v>
      </c>
      <c r="C24" s="48" t="s">
        <v>67</v>
      </c>
      <c r="D24" s="71">
        <f t="shared" si="1"/>
        <v>0</v>
      </c>
      <c r="E24" s="71">
        <f t="shared" si="2"/>
        <v>0</v>
      </c>
      <c r="F24" s="72"/>
      <c r="G24" s="72"/>
      <c r="H24" s="72"/>
      <c r="I24" s="72"/>
      <c r="J24" s="73"/>
      <c r="K24" s="74">
        <f>SUMIFS(Actual!$G$4:$G$1003,Actual!$R$4:$R$1003,K$5,Actual!$K$4:$K$1003,$B$5,Actual!$S$4:$S$1003,$B$6,Actual!$T$4:$T$1003,$B24)</f>
        <v>0</v>
      </c>
      <c r="L24" s="74">
        <f>SUMIFS(Actual!$G$4:$G$1003,Actual!$R$4:$R$1003,L$5,Actual!$K$4:$K$1003,$B$5,Actual!$S$4:$S$1003,$B$6,Actual!$T$4:$T$1003,$B24)</f>
        <v>0</v>
      </c>
      <c r="M24" s="74">
        <f>SUMIFS(Actual!$G$4:$G$1003,Actual!$R$4:$R$1003,M$5,Actual!$K$4:$K$1003,$B$5,Actual!$S$4:$S$1003,$B$6,Actual!$T$4:$T$1003,$B24)</f>
        <v>0</v>
      </c>
      <c r="N24" s="74">
        <f>SUMIFS(Actual!$G$4:$G$1003,Actual!$R$4:$R$1003,N$5,Actual!$K$4:$K$1003,$B$5,Actual!$S$4:$S$1003,$B$6,Actual!$T$4:$T$1003,$B24)</f>
        <v>0</v>
      </c>
      <c r="O24" s="74">
        <f>SUMIFS(Actual!$G$4:$G$1003,Actual!$R$4:$R$1003,O$5,Actual!$K$4:$K$1003,$B$5,Actual!$S$4:$S$1003,$B$6,Actual!$T$4:$T$1003,$B24)</f>
        <v>0</v>
      </c>
      <c r="P24" s="74">
        <f>SUMIFS(Actual!$G$4:$G$1003,Actual!$R$4:$R$1003,P$5,Actual!$K$4:$K$1003,$B$5,Actual!$S$4:$S$1003,$B$6,Actual!$T$4:$T$1003,$B24)</f>
        <v>0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spans="2:34" x14ac:dyDescent="0.3">
      <c r="B25" s="48" t="s">
        <v>82</v>
      </c>
      <c r="C25" s="48" t="s">
        <v>83</v>
      </c>
      <c r="D25" s="71">
        <f t="shared" si="1"/>
        <v>0</v>
      </c>
      <c r="E25" s="71">
        <f t="shared" si="2"/>
        <v>0</v>
      </c>
      <c r="F25" s="72"/>
      <c r="G25" s="72"/>
      <c r="H25" s="72"/>
      <c r="I25" s="72"/>
      <c r="J25" s="73"/>
      <c r="K25" s="74">
        <f>SUMIFS(Actual!$G$4:$G$1003,Actual!$R$4:$R$1003,K$5,Actual!$K$4:$K$1003,$B$5,Actual!$S$4:$S$1003,$B$6,Actual!$T$4:$T$1003,$B25)</f>
        <v>0</v>
      </c>
      <c r="L25" s="74">
        <f>SUMIFS(Actual!$G$4:$G$1003,Actual!$R$4:$R$1003,L$5,Actual!$K$4:$K$1003,$B$5,Actual!$S$4:$S$1003,$B$6,Actual!$T$4:$T$1003,$B25)</f>
        <v>0</v>
      </c>
      <c r="M25" s="74">
        <f>SUMIFS(Actual!$G$4:$G$1003,Actual!$R$4:$R$1003,M$5,Actual!$K$4:$K$1003,$B$5,Actual!$S$4:$S$1003,$B$6,Actual!$T$4:$T$1003,$B25)</f>
        <v>0</v>
      </c>
      <c r="N25" s="74">
        <f>SUMIFS(Actual!$G$4:$G$1003,Actual!$R$4:$R$1003,N$5,Actual!$K$4:$K$1003,$B$5,Actual!$S$4:$S$1003,$B$6,Actual!$T$4:$T$1003,$B25)</f>
        <v>0</v>
      </c>
      <c r="O25" s="74">
        <f>SUMIFS(Actual!$G$4:$G$1003,Actual!$R$4:$R$1003,O$5,Actual!$K$4:$K$1003,$B$5,Actual!$S$4:$S$1003,$B$6,Actual!$T$4:$T$1003,$B25)</f>
        <v>0</v>
      </c>
      <c r="P25" s="74">
        <f>SUMIFS(Actual!$G$4:$G$1003,Actual!$R$4:$R$1003,P$5,Actual!$K$4:$K$1003,$B$5,Actual!$S$4:$S$1003,$B$6,Actual!$T$4:$T$1003,$B25)</f>
        <v>0</v>
      </c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</row>
    <row r="26" spans="2:34" x14ac:dyDescent="0.3">
      <c r="B26" s="48" t="s">
        <v>84</v>
      </c>
      <c r="C26" s="48" t="s">
        <v>83</v>
      </c>
      <c r="D26" s="71">
        <f>SUM(K26:V26)</f>
        <v>526011.19999999995</v>
      </c>
      <c r="E26" s="71">
        <f t="shared" ref="E26" si="20">SUM(W26:AH26)</f>
        <v>0</v>
      </c>
      <c r="F26" s="72"/>
      <c r="G26" s="72"/>
      <c r="H26" s="72"/>
      <c r="I26" s="72"/>
      <c r="J26" s="73"/>
      <c r="K26" s="74">
        <f>SUMIFS(Actual!$G$4:$G$1003,Actual!$R$4:$R$1003,K$5,Actual!$K$4:$K$1003,$B$5,Actual!$S$4:$S$1003,$B$6,Actual!$T$4:$T$1003,$B26)</f>
        <v>0</v>
      </c>
      <c r="L26" s="74">
        <f>SUMIFS(Actual!$G$4:$G$1003,Actual!$R$4:$R$1003,L$5,Actual!$K$4:$K$1003,$B$5,Actual!$S$4:$S$1003,$B$6,Actual!$T$4:$T$1003,$B26)</f>
        <v>0</v>
      </c>
      <c r="M26" s="74">
        <f>SUMIFS(Actual!$G$4:$G$1003,Actual!$R$4:$R$1003,M$5,Actual!$K$4:$K$1003,$B$5,Actual!$S$4:$S$1003,$B$6,Actual!$T$4:$T$1003,$B26)</f>
        <v>0</v>
      </c>
      <c r="N26" s="74">
        <f>SUMIFS(Actual!$G$4:$G$1003,Actual!$R$4:$R$1003,N$5,Actual!$K$4:$K$1003,$B$5,Actual!$S$4:$S$1003,$B$6,Actual!$T$4:$T$1003,$B26)</f>
        <v>0</v>
      </c>
      <c r="O26" s="74">
        <f>SUMIFS(Actual!$G$4:$G$1003,Actual!$R$4:$R$1003,O$5,Actual!$K$4:$K$1003,$B$5,Actual!$S$4:$S$1003,$B$6,Actual!$T$4:$T$1003,$B26)</f>
        <v>0</v>
      </c>
      <c r="P26" s="74">
        <f>SUMIFS(Actual!$G$4:$G$1003,Actual!$R$4:$R$1003,P$5,Actual!$K$4:$K$1003,$B$5,Actual!$S$4:$S$1003,$B$6,Actual!$T$4:$T$1003,$B26)</f>
        <v>526011.19999999995</v>
      </c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</row>
    <row r="27" spans="2:34" x14ac:dyDescent="0.3">
      <c r="B27" s="48" t="s">
        <v>85</v>
      </c>
      <c r="C27" s="48" t="s">
        <v>67</v>
      </c>
      <c r="D27" s="71">
        <f>SUM(K27:V27)</f>
        <v>490000</v>
      </c>
      <c r="E27" s="71">
        <f t="shared" si="2"/>
        <v>0</v>
      </c>
      <c r="F27" s="72"/>
      <c r="G27" s="72"/>
      <c r="H27" s="72"/>
      <c r="I27" s="72"/>
      <c r="J27" s="73"/>
      <c r="K27" s="74">
        <f>SUMIFS(Actual!$G$4:$G$1003,Actual!$R$4:$R$1003,K$5,Actual!$K$4:$K$1003,$B$5,Actual!$S$4:$S$1003,$B$6,Actual!$T$4:$T$1003,$B27)</f>
        <v>0</v>
      </c>
      <c r="L27" s="74">
        <f>SUMIFS(Actual!$G$4:$G$1003,Actual!$R$4:$R$1003,L$5,Actual!$K$4:$K$1003,$B$5,Actual!$S$4:$S$1003,$B$6,Actual!$T$4:$T$1003,$B27)</f>
        <v>0</v>
      </c>
      <c r="M27" s="74">
        <f>SUMIFS(Actual!$G$4:$G$1003,Actual!$R$4:$R$1003,M$5,Actual!$K$4:$K$1003,$B$5,Actual!$S$4:$S$1003,$B$6,Actual!$T$4:$T$1003,$B27)</f>
        <v>0</v>
      </c>
      <c r="N27" s="74">
        <f>SUMIFS(Actual!$G$4:$G$1003,Actual!$R$4:$R$1003,N$5,Actual!$K$4:$K$1003,$B$5,Actual!$S$4:$S$1003,$B$6,Actual!$T$4:$T$1003,$B27)</f>
        <v>0</v>
      </c>
      <c r="O27" s="74">
        <f>SUMIFS(Actual!$G$4:$G$1003,Actual!$R$4:$R$1003,O$5,Actual!$K$4:$K$1003,$B$5,Actual!$S$4:$S$1003,$B$6,Actual!$T$4:$T$1003,$B27)</f>
        <v>0</v>
      </c>
      <c r="P27" s="74">
        <f>SUMIFS(Actual!$G$4:$G$1003,Actual!$R$4:$R$1003,P$5,Actual!$K$4:$K$1003,$B$5,Actual!$S$4:$S$1003,$B$6,Actual!$T$4:$T$1003,$B27)</f>
        <v>0</v>
      </c>
      <c r="Q27" s="72"/>
      <c r="R27" s="72"/>
      <c r="S27" s="72">
        <v>490000</v>
      </c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</row>
    <row r="28" spans="2:34" x14ac:dyDescent="0.3">
      <c r="B28" s="70" t="s">
        <v>86</v>
      </c>
      <c r="C28" s="48" t="s">
        <v>67</v>
      </c>
      <c r="D28" s="71">
        <f t="shared" ref="D28:D51" si="21">SUM(K28:V28)</f>
        <v>462000</v>
      </c>
      <c r="E28" s="71">
        <f t="shared" si="2"/>
        <v>462000</v>
      </c>
      <c r="F28" s="72">
        <f>38500*1.1</f>
        <v>42350</v>
      </c>
      <c r="G28" s="72">
        <f t="shared" ref="G28:I28" si="22">38500*1.1</f>
        <v>42350</v>
      </c>
      <c r="H28" s="72">
        <f t="shared" si="22"/>
        <v>42350</v>
      </c>
      <c r="I28" s="72">
        <f t="shared" si="22"/>
        <v>42350</v>
      </c>
      <c r="J28" s="73"/>
      <c r="K28" s="74">
        <f>SUMIFS(Actual!$G$4:$G$1003,Actual!$R$4:$R$1003,K$5,Actual!$K$4:$K$1003,$B$5,Actual!$S$4:$S$1003,$B$6,Actual!$T$4:$T$1003,$B28)</f>
        <v>38500</v>
      </c>
      <c r="L28" s="74">
        <f>SUMIFS(Actual!$G$4:$G$1003,Actual!$R$4:$R$1003,L$5,Actual!$K$4:$K$1003,$B$5,Actual!$S$4:$S$1003,$B$6,Actual!$T$4:$T$1003,$B28)</f>
        <v>38500</v>
      </c>
      <c r="M28" s="74">
        <f>SUMIFS(Actual!$G$4:$G$1003,Actual!$R$4:$R$1003,M$5,Actual!$K$4:$K$1003,$B$5,Actual!$S$4:$S$1003,$B$6,Actual!$T$4:$T$1003,$B28)</f>
        <v>38500</v>
      </c>
      <c r="N28" s="74">
        <f>SUMIFS(Actual!$G$4:$G$1003,Actual!$R$4:$R$1003,N$5,Actual!$K$4:$K$1003,$B$5,Actual!$S$4:$S$1003,$B$6,Actual!$T$4:$T$1003,$B28)</f>
        <v>38500</v>
      </c>
      <c r="O28" s="74">
        <f>SUMIFS(Actual!$G$4:$G$1003,Actual!$R$4:$R$1003,O$5,Actual!$K$4:$K$1003,$B$5,Actual!$S$4:$S$1003,$B$6,Actual!$T$4:$T$1003,$B28)</f>
        <v>38500</v>
      </c>
      <c r="P28" s="74">
        <f>SUMIFS(Actual!$G$4:$G$1003,Actual!$R$4:$R$1003,P$5,Actual!$K$4:$K$1003,$B$5,Actual!$S$4:$S$1003,$B$6,Actual!$T$4:$T$1003,$B28)</f>
        <v>38500</v>
      </c>
      <c r="Q28" s="72">
        <v>38500</v>
      </c>
      <c r="R28" s="72">
        <v>38500</v>
      </c>
      <c r="S28" s="72">
        <v>38500</v>
      </c>
      <c r="T28" s="72">
        <v>38500</v>
      </c>
      <c r="U28" s="72">
        <v>38500</v>
      </c>
      <c r="V28" s="72">
        <v>38500</v>
      </c>
      <c r="W28" s="72">
        <v>38500</v>
      </c>
      <c r="X28" s="72">
        <v>38500</v>
      </c>
      <c r="Y28" s="72">
        <v>38500</v>
      </c>
      <c r="Z28" s="72">
        <v>38500</v>
      </c>
      <c r="AA28" s="72">
        <v>38500</v>
      </c>
      <c r="AB28" s="72">
        <v>38500</v>
      </c>
      <c r="AC28" s="72">
        <v>38500</v>
      </c>
      <c r="AD28" s="72">
        <v>38500</v>
      </c>
      <c r="AE28" s="72">
        <v>38500</v>
      </c>
      <c r="AF28" s="72">
        <v>38500</v>
      </c>
      <c r="AG28" s="72">
        <v>38500</v>
      </c>
      <c r="AH28" s="72">
        <v>38500</v>
      </c>
    </row>
    <row r="29" spans="2:34" x14ac:dyDescent="0.3">
      <c r="B29" s="70" t="s">
        <v>37</v>
      </c>
      <c r="C29" s="48" t="s">
        <v>67</v>
      </c>
      <c r="D29" s="71">
        <f t="shared" si="21"/>
        <v>0</v>
      </c>
      <c r="E29" s="71">
        <f t="shared" si="2"/>
        <v>0</v>
      </c>
      <c r="F29" s="72"/>
      <c r="G29" s="72"/>
      <c r="H29" s="72"/>
      <c r="I29" s="72"/>
      <c r="J29" s="73"/>
      <c r="K29" s="74">
        <f>SUMIFS(Actual!$G$4:$G$1003,Actual!$R$4:$R$1003,K$5,Actual!$K$4:$K$1003,$B$5,Actual!$S$4:$S$1003,$B$6,Actual!$T$4:$T$1003,$B29)</f>
        <v>0</v>
      </c>
      <c r="L29" s="74">
        <f>SUMIFS(Actual!$G$4:$G$1003,Actual!$R$4:$R$1003,L$5,Actual!$K$4:$K$1003,$B$5,Actual!$S$4:$S$1003,$B$6,Actual!$T$4:$T$1003,$B29)</f>
        <v>0</v>
      </c>
      <c r="M29" s="74">
        <f>SUMIFS(Actual!$G$4:$G$1003,Actual!$R$4:$R$1003,M$5,Actual!$K$4:$K$1003,$B$5,Actual!$S$4:$S$1003,$B$6,Actual!$T$4:$T$1003,$B29)</f>
        <v>0</v>
      </c>
      <c r="N29" s="74">
        <f>SUMIFS(Actual!$G$4:$G$1003,Actual!$R$4:$R$1003,N$5,Actual!$K$4:$K$1003,$B$5,Actual!$S$4:$S$1003,$B$6,Actual!$T$4:$T$1003,$B29)</f>
        <v>0</v>
      </c>
      <c r="O29" s="74">
        <f>SUMIFS(Actual!$G$4:$G$1003,Actual!$R$4:$R$1003,O$5,Actual!$K$4:$K$1003,$B$5,Actual!$S$4:$S$1003,$B$6,Actual!$T$4:$T$1003,$B29)</f>
        <v>0</v>
      </c>
      <c r="P29" s="74">
        <f>SUMIFS(Actual!$G$4:$G$1003,Actual!$R$4:$R$1003,P$5,Actual!$K$4:$K$1003,$B$5,Actual!$S$4:$S$1003,$B$6,Actual!$T$4:$T$1003,$B29)</f>
        <v>0</v>
      </c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spans="2:34" x14ac:dyDescent="0.3">
      <c r="B30" s="70" t="s">
        <v>87</v>
      </c>
      <c r="C30" s="48" t="s">
        <v>67</v>
      </c>
      <c r="D30" s="71">
        <f t="shared" ref="D30" si="23">SUM(K30:V30)</f>
        <v>0</v>
      </c>
      <c r="E30" s="71">
        <f t="shared" ref="E30" si="24">SUM(W30:AH30)</f>
        <v>0</v>
      </c>
      <c r="F30" s="72"/>
      <c r="G30" s="72"/>
      <c r="H30" s="72"/>
      <c r="I30" s="72"/>
      <c r="J30" s="73"/>
      <c r="K30" s="74">
        <f>SUMIFS(Actual!$G$4:$G$1003,Actual!$R$4:$R$1003,K$5,Actual!$K$4:$K$1003,$B$5,Actual!$S$4:$S$1003,$B$6,Actual!$T$4:$T$1003,$B30)</f>
        <v>0</v>
      </c>
      <c r="L30" s="74">
        <f>SUMIFS(Actual!$G$4:$G$1003,Actual!$R$4:$R$1003,L$5,Actual!$K$4:$K$1003,$B$5,Actual!$S$4:$S$1003,$B$6,Actual!$T$4:$T$1003,$B30)</f>
        <v>0</v>
      </c>
      <c r="M30" s="74">
        <f>SUMIFS(Actual!$G$4:$G$1003,Actual!$R$4:$R$1003,M$5,Actual!$K$4:$K$1003,$B$5,Actual!$S$4:$S$1003,$B$6,Actual!$T$4:$T$1003,$B30)</f>
        <v>0</v>
      </c>
      <c r="N30" s="74">
        <f>SUMIFS(Actual!$G$4:$G$1003,Actual!$R$4:$R$1003,N$5,Actual!$K$4:$K$1003,$B$5,Actual!$S$4:$S$1003,$B$6,Actual!$T$4:$T$1003,$B30)</f>
        <v>0</v>
      </c>
      <c r="O30" s="74">
        <f>SUMIFS(Actual!$G$4:$G$1003,Actual!$R$4:$R$1003,O$5,Actual!$K$4:$K$1003,$B$5,Actual!$S$4:$S$1003,$B$6,Actual!$T$4:$T$1003,$B30)</f>
        <v>0</v>
      </c>
      <c r="P30" s="74">
        <f>SUMIFS(Actual!$G$4:$G$1003,Actual!$R$4:$R$1003,P$5,Actual!$K$4:$K$1003,$B$5,Actual!$S$4:$S$1003,$B$6,Actual!$T$4:$T$1003,$B30)</f>
        <v>0</v>
      </c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</row>
    <row r="31" spans="2:34" x14ac:dyDescent="0.3">
      <c r="B31" s="70" t="s">
        <v>88</v>
      </c>
      <c r="C31" s="48" t="s">
        <v>67</v>
      </c>
      <c r="D31" s="71">
        <f t="shared" si="21"/>
        <v>200000</v>
      </c>
      <c r="E31" s="71">
        <f t="shared" si="2"/>
        <v>200000</v>
      </c>
      <c r="F31" s="72">
        <v>200000</v>
      </c>
      <c r="G31" s="72">
        <v>200000</v>
      </c>
      <c r="H31" s="72">
        <v>200000</v>
      </c>
      <c r="I31" s="72">
        <v>200000</v>
      </c>
      <c r="J31" s="73"/>
      <c r="K31" s="74">
        <f>SUMIFS(Actual!$G$4:$G$1003,Actual!$R$4:$R$1003,K$5,Actual!$K$4:$K$1003,$B$5,Actual!$S$4:$S$1003,$B$6,Actual!$T$4:$T$1003,$B31)</f>
        <v>0</v>
      </c>
      <c r="L31" s="74">
        <f>SUMIFS(Actual!$G$4:$G$1003,Actual!$R$4:$R$1003,L$5,Actual!$K$4:$K$1003,$B$5,Actual!$S$4:$S$1003,$B$6,Actual!$T$4:$T$1003,$B31)</f>
        <v>0</v>
      </c>
      <c r="M31" s="74">
        <f>SUMIFS(Actual!$G$4:$G$1003,Actual!$R$4:$R$1003,M$5,Actual!$K$4:$K$1003,$B$5,Actual!$S$4:$S$1003,$B$6,Actual!$T$4:$T$1003,$B31)</f>
        <v>0</v>
      </c>
      <c r="N31" s="74">
        <f>SUMIFS(Actual!$G$4:$G$1003,Actual!$R$4:$R$1003,N$5,Actual!$K$4:$K$1003,$B$5,Actual!$S$4:$S$1003,$B$6,Actual!$T$4:$T$1003,$B31)</f>
        <v>0</v>
      </c>
      <c r="O31" s="74">
        <f>SUMIFS(Actual!$G$4:$G$1003,Actual!$R$4:$R$1003,O$5,Actual!$K$4:$K$1003,$B$5,Actual!$S$4:$S$1003,$B$6,Actual!$T$4:$T$1003,$B31)</f>
        <v>0</v>
      </c>
      <c r="P31" s="74">
        <f>SUMIFS(Actual!$G$4:$G$1003,Actual!$R$4:$R$1003,P$5,Actual!$K$4:$K$1003,$B$5,Actual!$S$4:$S$1003,$B$6,Actual!$T$4:$T$1003,$B31)</f>
        <v>0</v>
      </c>
      <c r="Q31" s="72"/>
      <c r="R31" s="72"/>
      <c r="S31" s="72"/>
      <c r="T31" s="72"/>
      <c r="U31" s="72">
        <v>200000</v>
      </c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>
        <v>200000</v>
      </c>
      <c r="AH31" s="72"/>
    </row>
    <row r="32" spans="2:34" x14ac:dyDescent="0.3">
      <c r="B32" s="70" t="s">
        <v>89</v>
      </c>
      <c r="C32" s="48" t="s">
        <v>83</v>
      </c>
      <c r="D32" s="71">
        <f t="shared" si="21"/>
        <v>231066</v>
      </c>
      <c r="E32" s="71">
        <f t="shared" si="2"/>
        <v>581066</v>
      </c>
      <c r="F32" s="72">
        <f>231066*1.1</f>
        <v>254172.60000000003</v>
      </c>
      <c r="G32" s="72">
        <f>231066*1.1</f>
        <v>254172.60000000003</v>
      </c>
      <c r="H32" s="72">
        <f>231066*1.1+350000</f>
        <v>604172.60000000009</v>
      </c>
      <c r="I32" s="72">
        <f>231066*1.1</f>
        <v>254172.60000000003</v>
      </c>
      <c r="J32" s="73"/>
      <c r="K32" s="74">
        <f>SUMIFS(Actual!$G$4:$G$1003,Actual!$R$4:$R$1003,K$5,Actual!$K$4:$K$1003,$B$5,Actual!$S$4:$S$1003,$B$6,Actual!$T$4:$T$1003,$B32)</f>
        <v>0</v>
      </c>
      <c r="L32" s="74">
        <f>SUMIFS(Actual!$G$4:$G$1003,Actual!$R$4:$R$1003,L$5,Actual!$K$4:$K$1003,$B$5,Actual!$S$4:$S$1003,$B$6,Actual!$T$4:$T$1003,$B32)</f>
        <v>0</v>
      </c>
      <c r="M32" s="74">
        <f>SUMIFS(Actual!$G$4:$G$1003,Actual!$R$4:$R$1003,M$5,Actual!$K$4:$K$1003,$B$5,Actual!$S$4:$S$1003,$B$6,Actual!$T$4:$T$1003,$B32)</f>
        <v>0</v>
      </c>
      <c r="N32" s="74">
        <f>SUMIFS(Actual!$G$4:$G$1003,Actual!$R$4:$R$1003,N$5,Actual!$K$4:$K$1003,$B$5,Actual!$S$4:$S$1003,$B$6,Actual!$T$4:$T$1003,$B32)</f>
        <v>0</v>
      </c>
      <c r="O32" s="74">
        <f>SUMIFS(Actual!$G$4:$G$1003,Actual!$R$4:$R$1003,O$5,Actual!$K$4:$K$1003,$B$5,Actual!$S$4:$S$1003,$B$6,Actual!$T$4:$T$1003,$B32)</f>
        <v>0</v>
      </c>
      <c r="P32" s="74">
        <f>SUMIFS(Actual!$G$4:$G$1003,Actual!$R$4:$R$1003,P$5,Actual!$K$4:$K$1003,$B$5,Actual!$S$4:$S$1003,$B$6,Actual!$T$4:$T$1003,$B32)</f>
        <v>57766.5</v>
      </c>
      <c r="Q32" s="72">
        <v>57766.5</v>
      </c>
      <c r="R32" s="72"/>
      <c r="S32" s="72">
        <v>57766.5</v>
      </c>
      <c r="T32" s="72"/>
      <c r="U32" s="72"/>
      <c r="V32" s="72">
        <v>57766.5</v>
      </c>
      <c r="W32" s="72"/>
      <c r="X32" s="72"/>
      <c r="Y32" s="72">
        <f>350000+57766.5</f>
        <v>407766.5</v>
      </c>
      <c r="Z32" s="72"/>
      <c r="AA32" s="72"/>
      <c r="AB32" s="72">
        <v>57766.5</v>
      </c>
      <c r="AC32" s="72"/>
      <c r="AD32" s="72"/>
      <c r="AE32" s="72">
        <v>57766.5</v>
      </c>
      <c r="AF32" s="72"/>
      <c r="AG32" s="72"/>
      <c r="AH32" s="72">
        <v>57766.5</v>
      </c>
    </row>
    <row r="33" spans="2:34" x14ac:dyDescent="0.3">
      <c r="B33" s="70" t="s">
        <v>42</v>
      </c>
      <c r="C33" s="48" t="s">
        <v>83</v>
      </c>
      <c r="D33" s="71">
        <f>SUM(K33:V33)</f>
        <v>360714.29</v>
      </c>
      <c r="E33" s="71">
        <f t="shared" si="2"/>
        <v>300000</v>
      </c>
      <c r="F33" s="72">
        <v>300000</v>
      </c>
      <c r="G33" s="72">
        <v>300000</v>
      </c>
      <c r="H33" s="72">
        <v>300000</v>
      </c>
      <c r="I33" s="72">
        <v>300000</v>
      </c>
      <c r="J33" s="73"/>
      <c r="K33" s="74">
        <f>SUMIFS(Actual!$G$4:$G$1003,Actual!$R$4:$R$1003,K$5,Actual!$K$4:$K$1003,$B$5,Actual!$S$4:$S$1003,$B$6,Actual!$T$4:$T$1003,$B33)</f>
        <v>0</v>
      </c>
      <c r="L33" s="74">
        <f>SUMIFS(Actual!$G$4:$G$1003,Actual!$R$4:$R$1003,L$5,Actual!$K$4:$K$1003,$B$5,Actual!$S$4:$S$1003,$B$6,Actual!$T$4:$T$1003,$B33)</f>
        <v>0</v>
      </c>
      <c r="M33" s="74">
        <f>SUMIFS(Actual!$G$4:$G$1003,Actual!$R$4:$R$1003,M$5,Actual!$K$4:$K$1003,$B$5,Actual!$S$4:$S$1003,$B$6,Actual!$T$4:$T$1003,$B33)</f>
        <v>0</v>
      </c>
      <c r="N33" s="74">
        <f>SUMIFS(Actual!$G$4:$G$1003,Actual!$R$4:$R$1003,N$5,Actual!$K$4:$K$1003,$B$5,Actual!$S$4:$S$1003,$B$6,Actual!$T$4:$T$1003,$B33)</f>
        <v>0</v>
      </c>
      <c r="O33" s="74">
        <f>SUMIFS(Actual!$G$4:$G$1003,Actual!$R$4:$R$1003,O$5,Actual!$K$4:$K$1003,$B$5,Actual!$S$4:$S$1003,$B$6,Actual!$T$4:$T$1003,$B33)</f>
        <v>0</v>
      </c>
      <c r="P33" s="74">
        <f>SUMIFS(Actual!$G$4:$G$1003,Actual!$R$4:$R$1003,P$5,Actual!$K$4:$K$1003,$B$5,Actual!$S$4:$S$1003,$B$6,Actual!$T$4:$T$1003,$B33)</f>
        <v>0</v>
      </c>
      <c r="Q33" s="72">
        <v>10714.29</v>
      </c>
      <c r="R33" s="72"/>
      <c r="S33" s="72"/>
      <c r="T33" s="72">
        <v>350000</v>
      </c>
      <c r="U33" s="72"/>
      <c r="V33" s="72"/>
      <c r="W33" s="72"/>
      <c r="X33" s="72"/>
      <c r="Y33" s="72"/>
      <c r="Z33" s="72">
        <v>150000</v>
      </c>
      <c r="AA33" s="72"/>
      <c r="AB33" s="72"/>
      <c r="AC33" s="72"/>
      <c r="AD33" s="72">
        <v>150000</v>
      </c>
      <c r="AE33" s="72"/>
      <c r="AF33" s="72"/>
      <c r="AG33" s="72"/>
      <c r="AH33" s="72"/>
    </row>
    <row r="34" spans="2:34" x14ac:dyDescent="0.3">
      <c r="B34" s="70" t="s">
        <v>44</v>
      </c>
      <c r="C34" s="48" t="s">
        <v>90</v>
      </c>
      <c r="D34" s="71">
        <f t="shared" ref="D34:D36" si="25">SUM(K34:V34)</f>
        <v>0</v>
      </c>
      <c r="E34" s="71">
        <f t="shared" si="2"/>
        <v>0</v>
      </c>
      <c r="F34" s="72"/>
      <c r="G34" s="72"/>
      <c r="H34" s="72"/>
      <c r="I34" s="72"/>
      <c r="J34" s="73"/>
      <c r="K34" s="74">
        <f>SUMIFS(Actual!$G$4:$G$1003,Actual!$R$4:$R$1003,K$5,Actual!$K$4:$K$1003,$B$5,Actual!$S$4:$S$1003,$B$6,Actual!$T$4:$T$1003,$B34)</f>
        <v>0</v>
      </c>
      <c r="L34" s="74">
        <f>SUMIFS(Actual!$G$4:$G$1003,Actual!$R$4:$R$1003,L$5,Actual!$K$4:$K$1003,$B$5,Actual!$S$4:$S$1003,$B$6,Actual!$T$4:$T$1003,$B34)</f>
        <v>0</v>
      </c>
      <c r="M34" s="74">
        <f>SUMIFS(Actual!$G$4:$G$1003,Actual!$R$4:$R$1003,M$5,Actual!$K$4:$K$1003,$B$5,Actual!$S$4:$S$1003,$B$6,Actual!$T$4:$T$1003,$B34)</f>
        <v>0</v>
      </c>
      <c r="N34" s="74">
        <f>SUMIFS(Actual!$G$4:$G$1003,Actual!$R$4:$R$1003,N$5,Actual!$K$4:$K$1003,$B$5,Actual!$S$4:$S$1003,$B$6,Actual!$T$4:$T$1003,$B34)</f>
        <v>0</v>
      </c>
      <c r="O34" s="74">
        <f>SUMIFS(Actual!$G$4:$G$1003,Actual!$R$4:$R$1003,O$5,Actual!$K$4:$K$1003,$B$5,Actual!$S$4:$S$1003,$B$6,Actual!$T$4:$T$1003,$B34)</f>
        <v>0</v>
      </c>
      <c r="P34" s="74">
        <f>SUMIFS(Actual!$G$4:$G$1003,Actual!$R$4:$R$1003,P$5,Actual!$K$4:$K$1003,$B$5,Actual!$S$4:$S$1003,$B$6,Actual!$T$4:$T$1003,$B34)</f>
        <v>0</v>
      </c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</row>
    <row r="35" spans="2:34" x14ac:dyDescent="0.3">
      <c r="B35" s="70" t="s">
        <v>45</v>
      </c>
      <c r="C35" s="48" t="s">
        <v>67</v>
      </c>
      <c r="D35" s="71">
        <f t="shared" si="25"/>
        <v>0</v>
      </c>
      <c r="E35" s="71">
        <f t="shared" si="2"/>
        <v>0</v>
      </c>
      <c r="F35" s="72"/>
      <c r="G35" s="72"/>
      <c r="H35" s="72"/>
      <c r="I35" s="72"/>
      <c r="J35" s="73"/>
      <c r="K35" s="74">
        <f>SUMIFS(Actual!$G$4:$G$1003,Actual!$R$4:$R$1003,K$5,Actual!$K$4:$K$1003,$B$5,Actual!$S$4:$S$1003,$B$6,Actual!$T$4:$T$1003,$B35)</f>
        <v>0</v>
      </c>
      <c r="L35" s="74">
        <f>SUMIFS(Actual!$G$4:$G$1003,Actual!$R$4:$R$1003,L$5,Actual!$K$4:$K$1003,$B$5,Actual!$S$4:$S$1003,$B$6,Actual!$T$4:$T$1003,$B35)</f>
        <v>0</v>
      </c>
      <c r="M35" s="74">
        <f>SUMIFS(Actual!$G$4:$G$1003,Actual!$R$4:$R$1003,M$5,Actual!$K$4:$K$1003,$B$5,Actual!$S$4:$S$1003,$B$6,Actual!$T$4:$T$1003,$B35)</f>
        <v>0</v>
      </c>
      <c r="N35" s="74">
        <f>SUMIFS(Actual!$G$4:$G$1003,Actual!$R$4:$R$1003,N$5,Actual!$K$4:$K$1003,$B$5,Actual!$S$4:$S$1003,$B$6,Actual!$T$4:$T$1003,$B35)</f>
        <v>0</v>
      </c>
      <c r="O35" s="74">
        <f>SUMIFS(Actual!$G$4:$G$1003,Actual!$R$4:$R$1003,O$5,Actual!$K$4:$K$1003,$B$5,Actual!$S$4:$S$1003,$B$6,Actual!$T$4:$T$1003,$B35)</f>
        <v>0</v>
      </c>
      <c r="P35" s="74">
        <f>SUMIFS(Actual!$G$4:$G$1003,Actual!$R$4:$R$1003,P$5,Actual!$K$4:$K$1003,$B$5,Actual!$S$4:$S$1003,$B$6,Actual!$T$4:$T$1003,$B35)</f>
        <v>0</v>
      </c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</row>
    <row r="36" spans="2:34" x14ac:dyDescent="0.3">
      <c r="B36" s="70" t="s">
        <v>91</v>
      </c>
      <c r="C36" s="48" t="s">
        <v>67</v>
      </c>
      <c r="D36" s="71">
        <f t="shared" si="25"/>
        <v>213636.37</v>
      </c>
      <c r="E36" s="71">
        <f t="shared" si="2"/>
        <v>0</v>
      </c>
      <c r="F36" s="72"/>
      <c r="G36" s="72"/>
      <c r="H36" s="72"/>
      <c r="I36" s="72"/>
      <c r="J36" s="73"/>
      <c r="K36" s="74">
        <f>SUMIFS(Actual!$G$4:$G$1003,Actual!$R$4:$R$1003,K$5,Actual!$K$4:$K$1003,$B$5,Actual!$S$4:$S$1003,$B$6,Actual!$T$4:$T$1003,$B36)</f>
        <v>50000</v>
      </c>
      <c r="L36" s="74">
        <f>SUMIFS(Actual!$G$4:$G$1003,Actual!$R$4:$R$1003,L$5,Actual!$K$4:$K$1003,$B$5,Actual!$S$4:$S$1003,$B$6,Actual!$T$4:$T$1003,$B36)</f>
        <v>45454.55</v>
      </c>
      <c r="M36" s="74">
        <f>SUMIFS(Actual!$G$4:$G$1003,Actual!$R$4:$R$1003,M$5,Actual!$K$4:$K$1003,$B$5,Actual!$S$4:$S$1003,$B$6,Actual!$T$4:$T$1003,$B36)</f>
        <v>47727.27</v>
      </c>
      <c r="N36" s="74">
        <f>SUMIFS(Actual!$G$4:$G$1003,Actual!$R$4:$R$1003,N$5,Actual!$K$4:$K$1003,$B$5,Actual!$S$4:$S$1003,$B$6,Actual!$T$4:$T$1003,$B36)</f>
        <v>120454.55</v>
      </c>
      <c r="O36" s="74">
        <f>SUMIFS(Actual!$G$4:$G$1003,Actual!$R$4:$R$1003,O$5,Actual!$K$4:$K$1003,$B$5,Actual!$S$4:$S$1003,$B$6,Actual!$T$4:$T$1003,$B36)</f>
        <v>0</v>
      </c>
      <c r="P36" s="74">
        <f>SUMIFS(Actual!$G$4:$G$1003,Actual!$R$4:$R$1003,P$5,Actual!$K$4:$K$1003,$B$5,Actual!$S$4:$S$1003,$B$6,Actual!$T$4:$T$1003,$B36)</f>
        <v>0</v>
      </c>
      <c r="Q36" s="72">
        <v>-50000</v>
      </c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spans="2:34" x14ac:dyDescent="0.3">
      <c r="B37" s="66" t="s">
        <v>47</v>
      </c>
      <c r="C37" s="48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</row>
    <row r="38" spans="2:34" x14ac:dyDescent="0.3">
      <c r="B38" s="48" t="s">
        <v>48</v>
      </c>
      <c r="C38" s="48" t="s">
        <v>48</v>
      </c>
      <c r="D38" s="71">
        <f t="shared" si="21"/>
        <v>0</v>
      </c>
      <c r="E38" s="71">
        <f t="shared" ref="E38:E49" si="26">SUM(W38:AH38)</f>
        <v>8000</v>
      </c>
      <c r="F38" s="72">
        <v>8000</v>
      </c>
      <c r="G38" s="72">
        <v>8000</v>
      </c>
      <c r="H38" s="72">
        <v>8000</v>
      </c>
      <c r="I38" s="72">
        <v>8000</v>
      </c>
      <c r="J38" s="73"/>
      <c r="K38" s="74">
        <f>SUMIFS(Actual!$G$4:$G$1003,Actual!$R$4:$R$1003,K$5,Actual!$K$4:$K$1003,$B$5,Actual!$S$4:$S$1003,$B$37,Actual!$T$4:$T$1003,$B38)</f>
        <v>0</v>
      </c>
      <c r="L38" s="74">
        <f>SUMIFS(Actual!$G$4:$G$1003,Actual!$R$4:$R$1003,L$5,Actual!$K$4:$K$1003,$B$5,Actual!$S$4:$S$1003,$B$37,Actual!$T$4:$T$1003,$B38)</f>
        <v>0</v>
      </c>
      <c r="M38" s="74">
        <f>SUMIFS(Actual!$G$4:$G$1003,Actual!$R$4:$R$1003,M$5,Actual!$K$4:$K$1003,$B$5,Actual!$S$4:$S$1003,$B$37,Actual!$T$4:$T$1003,$B38)</f>
        <v>0</v>
      </c>
      <c r="N38" s="74">
        <f>SUMIFS(Actual!$G$4:$G$1003,Actual!$R$4:$R$1003,N$5,Actual!$K$4:$K$1003,$B$5,Actual!$S$4:$S$1003,$B$37,Actual!$T$4:$T$1003,$B38)</f>
        <v>0</v>
      </c>
      <c r="O38" s="74">
        <f>SUMIFS(Actual!$G$4:$G$1003,Actual!$R$4:$R$1003,O$5,Actual!$K$4:$K$1003,$B$5,Actual!$S$4:$S$1003,$B$37,Actual!$T$4:$T$1003,$B38)</f>
        <v>0</v>
      </c>
      <c r="P38" s="74">
        <f>SUMIFS(Actual!$G$4:$G$1003,Actual!$R$4:$R$1003,P$5,Actual!$K$4:$K$1003,$B$5,Actual!$S$4:$S$1003,$B$37,Actual!$T$4:$T$1003,$B38)</f>
        <v>0</v>
      </c>
      <c r="Q38" s="72"/>
      <c r="R38" s="72"/>
      <c r="S38" s="72"/>
      <c r="T38" s="72"/>
      <c r="U38" s="72"/>
      <c r="V38" s="72"/>
      <c r="W38" s="72"/>
      <c r="X38" s="72"/>
      <c r="Y38" s="72">
        <v>2000</v>
      </c>
      <c r="Z38" s="72"/>
      <c r="AA38" s="72"/>
      <c r="AB38" s="72">
        <v>2000</v>
      </c>
      <c r="AC38" s="72"/>
      <c r="AD38" s="72"/>
      <c r="AE38" s="72">
        <v>2000</v>
      </c>
      <c r="AF38" s="72"/>
      <c r="AG38" s="72"/>
      <c r="AH38" s="72">
        <v>2000</v>
      </c>
    </row>
    <row r="39" spans="2:34" x14ac:dyDescent="0.3">
      <c r="B39" s="48" t="s">
        <v>49</v>
      </c>
      <c r="C39" s="48" t="s">
        <v>92</v>
      </c>
      <c r="D39" s="71">
        <f t="shared" si="21"/>
        <v>0</v>
      </c>
      <c r="E39" s="71">
        <f t="shared" si="26"/>
        <v>0</v>
      </c>
      <c r="F39" s="72"/>
      <c r="G39" s="72"/>
      <c r="H39" s="72"/>
      <c r="I39" s="72"/>
      <c r="J39" s="73"/>
      <c r="K39" s="74">
        <f>SUMIFS(Actual!$G$4:$G$1003,Actual!$R$4:$R$1003,K$5,Actual!$K$4:$K$1003,$B$5,Actual!$S$4:$S$1003,$B$37,Actual!$T$4:$T$1003,$B39)</f>
        <v>0</v>
      </c>
      <c r="L39" s="74">
        <f>SUMIFS(Actual!$G$4:$G$1003,Actual!$R$4:$R$1003,L$5,Actual!$K$4:$K$1003,$B$5,Actual!$S$4:$S$1003,$B$37,Actual!$T$4:$T$1003,$B39)</f>
        <v>0</v>
      </c>
      <c r="M39" s="74">
        <f>SUMIFS(Actual!$G$4:$G$1003,Actual!$R$4:$R$1003,M$5,Actual!$K$4:$K$1003,$B$5,Actual!$S$4:$S$1003,$B$37,Actual!$T$4:$T$1003,$B39)</f>
        <v>0</v>
      </c>
      <c r="N39" s="74">
        <f>SUMIFS(Actual!$G$4:$G$1003,Actual!$R$4:$R$1003,N$5,Actual!$K$4:$K$1003,$B$5,Actual!$S$4:$S$1003,$B$37,Actual!$T$4:$T$1003,$B39)</f>
        <v>0</v>
      </c>
      <c r="O39" s="74">
        <f>SUMIFS(Actual!$G$4:$G$1003,Actual!$R$4:$R$1003,O$5,Actual!$K$4:$K$1003,$B$5,Actual!$S$4:$S$1003,$B$37,Actual!$T$4:$T$1003,$B39)</f>
        <v>0</v>
      </c>
      <c r="P39" s="74">
        <f>SUMIFS(Actual!$G$4:$G$1003,Actual!$R$4:$R$1003,P$5,Actual!$K$4:$K$1003,$B$5,Actual!$S$4:$S$1003,$B$37,Actual!$T$4:$T$1003,$B39)</f>
        <v>0</v>
      </c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spans="2:34" x14ac:dyDescent="0.3">
      <c r="B40" s="48" t="s">
        <v>50</v>
      </c>
      <c r="C40" s="48" t="s">
        <v>50</v>
      </c>
      <c r="D40" s="71">
        <f t="shared" si="21"/>
        <v>0</v>
      </c>
      <c r="E40" s="71">
        <f t="shared" si="26"/>
        <v>0</v>
      </c>
      <c r="F40" s="72"/>
      <c r="G40" s="72"/>
      <c r="H40" s="72"/>
      <c r="I40" s="72"/>
      <c r="J40" s="73"/>
      <c r="K40" s="74">
        <f>SUMIFS(Actual!$G$4:$G$1003,Actual!$R$4:$R$1003,K$5,Actual!$K$4:$K$1003,$B$5,Actual!$S$4:$S$1003,$B$37,Actual!$T$4:$T$1003,$B40)</f>
        <v>0</v>
      </c>
      <c r="L40" s="74">
        <f>SUMIFS(Actual!$G$4:$G$1003,Actual!$R$4:$R$1003,L$5,Actual!$K$4:$K$1003,$B$5,Actual!$S$4:$S$1003,$B$37,Actual!$T$4:$T$1003,$B40)</f>
        <v>0</v>
      </c>
      <c r="M40" s="74">
        <f>SUMIFS(Actual!$G$4:$G$1003,Actual!$R$4:$R$1003,M$5,Actual!$K$4:$K$1003,$B$5,Actual!$S$4:$S$1003,$B$37,Actual!$T$4:$T$1003,$B40)</f>
        <v>0</v>
      </c>
      <c r="N40" s="74">
        <f>SUMIFS(Actual!$G$4:$G$1003,Actual!$R$4:$R$1003,N$5,Actual!$K$4:$K$1003,$B$5,Actual!$S$4:$S$1003,$B$37,Actual!$T$4:$T$1003,$B40)</f>
        <v>0</v>
      </c>
      <c r="O40" s="74">
        <f>SUMIFS(Actual!$G$4:$G$1003,Actual!$R$4:$R$1003,O$5,Actual!$K$4:$K$1003,$B$5,Actual!$S$4:$S$1003,$B$37,Actual!$T$4:$T$1003,$B40)</f>
        <v>0</v>
      </c>
      <c r="P40" s="74">
        <f>SUMIFS(Actual!$G$4:$G$1003,Actual!$R$4:$R$1003,P$5,Actual!$K$4:$K$1003,$B$5,Actual!$S$4:$S$1003,$B$37,Actual!$T$4:$T$1003,$B40)</f>
        <v>0</v>
      </c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spans="2:34" x14ac:dyDescent="0.3">
      <c r="B41" s="48" t="s">
        <v>51</v>
      </c>
      <c r="C41" s="48" t="s">
        <v>51</v>
      </c>
      <c r="D41" s="71">
        <f t="shared" si="21"/>
        <v>0</v>
      </c>
      <c r="E41" s="71">
        <f t="shared" si="26"/>
        <v>0</v>
      </c>
      <c r="F41" s="72"/>
      <c r="G41" s="72"/>
      <c r="H41" s="72"/>
      <c r="I41" s="72"/>
      <c r="J41" s="73"/>
      <c r="K41" s="74">
        <f>SUMIFS(Actual!$G$4:$G$1003,Actual!$R$4:$R$1003,K$5,Actual!$K$4:$K$1003,$B$5,Actual!$S$4:$S$1003,$B$37,Actual!$T$4:$T$1003,$B41)</f>
        <v>0</v>
      </c>
      <c r="L41" s="74">
        <f>SUMIFS(Actual!$G$4:$G$1003,Actual!$R$4:$R$1003,L$5,Actual!$K$4:$K$1003,$B$5,Actual!$S$4:$S$1003,$B$37,Actual!$T$4:$T$1003,$B41)</f>
        <v>0</v>
      </c>
      <c r="M41" s="74">
        <f>SUMIFS(Actual!$G$4:$G$1003,Actual!$R$4:$R$1003,M$5,Actual!$K$4:$K$1003,$B$5,Actual!$S$4:$S$1003,$B$37,Actual!$T$4:$T$1003,$B41)</f>
        <v>0</v>
      </c>
      <c r="N41" s="74">
        <f>SUMIFS(Actual!$G$4:$G$1003,Actual!$R$4:$R$1003,N$5,Actual!$K$4:$K$1003,$B$5,Actual!$S$4:$S$1003,$B$37,Actual!$T$4:$T$1003,$B41)</f>
        <v>0</v>
      </c>
      <c r="O41" s="74">
        <f>SUMIFS(Actual!$G$4:$G$1003,Actual!$R$4:$R$1003,O$5,Actual!$K$4:$K$1003,$B$5,Actual!$S$4:$S$1003,$B$37,Actual!$T$4:$T$1003,$B41)</f>
        <v>0</v>
      </c>
      <c r="P41" s="74">
        <f>SUMIFS(Actual!$G$4:$G$1003,Actual!$R$4:$R$1003,P$5,Actual!$K$4:$K$1003,$B$5,Actual!$S$4:$S$1003,$B$37,Actual!$T$4:$T$1003,$B41)</f>
        <v>0</v>
      </c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</row>
    <row r="42" spans="2:34" x14ac:dyDescent="0.3">
      <c r="B42" s="48" t="s">
        <v>52</v>
      </c>
      <c r="C42" s="48" t="s">
        <v>93</v>
      </c>
      <c r="D42" s="71">
        <f t="shared" si="21"/>
        <v>0</v>
      </c>
      <c r="E42" s="71">
        <f t="shared" si="26"/>
        <v>70000</v>
      </c>
      <c r="F42" s="72">
        <v>70000</v>
      </c>
      <c r="G42" s="72">
        <v>70000</v>
      </c>
      <c r="H42" s="72">
        <v>70000</v>
      </c>
      <c r="I42" s="72">
        <v>70000</v>
      </c>
      <c r="J42" s="73"/>
      <c r="K42" s="74">
        <f>SUMIFS(Actual!$G$4:$G$1003,Actual!$R$4:$R$1003,K$5,Actual!$K$4:$K$1003,$B$5,Actual!$S$4:$S$1003,$B$37,Actual!$T$4:$T$1003,$B42)</f>
        <v>0</v>
      </c>
      <c r="L42" s="74">
        <f>SUMIFS(Actual!$G$4:$G$1003,Actual!$R$4:$R$1003,L$5,Actual!$K$4:$K$1003,$B$5,Actual!$S$4:$S$1003,$B$37,Actual!$T$4:$T$1003,$B42)</f>
        <v>0</v>
      </c>
      <c r="M42" s="74">
        <f>SUMIFS(Actual!$G$4:$G$1003,Actual!$R$4:$R$1003,M$5,Actual!$K$4:$K$1003,$B$5,Actual!$S$4:$S$1003,$B$37,Actual!$T$4:$T$1003,$B42)</f>
        <v>0</v>
      </c>
      <c r="N42" s="74">
        <f>SUMIFS(Actual!$G$4:$G$1003,Actual!$R$4:$R$1003,N$5,Actual!$K$4:$K$1003,$B$5,Actual!$S$4:$S$1003,$B$37,Actual!$T$4:$T$1003,$B42)</f>
        <v>0</v>
      </c>
      <c r="O42" s="74">
        <f>SUMIFS(Actual!$G$4:$G$1003,Actual!$R$4:$R$1003,O$5,Actual!$K$4:$K$1003,$B$5,Actual!$S$4:$S$1003,$B$37,Actual!$T$4:$T$1003,$B42)</f>
        <v>0</v>
      </c>
      <c r="P42" s="74">
        <f>SUMIFS(Actual!$G$4:$G$1003,Actual!$R$4:$R$1003,P$5,Actual!$K$4:$K$1003,$B$5,Actual!$S$4:$S$1003,$B$37,Actual!$T$4:$T$1003,$B42)</f>
        <v>0</v>
      </c>
      <c r="Q42" s="72"/>
      <c r="R42" s="72"/>
      <c r="S42" s="72"/>
      <c r="T42" s="72"/>
      <c r="U42" s="72"/>
      <c r="V42" s="72"/>
      <c r="W42" s="72"/>
      <c r="X42" s="72"/>
      <c r="Y42" s="72"/>
      <c r="Z42" s="72">
        <v>35000</v>
      </c>
      <c r="AA42" s="72"/>
      <c r="AB42" s="72"/>
      <c r="AC42" s="72"/>
      <c r="AD42" s="72"/>
      <c r="AE42" s="72"/>
      <c r="AF42" s="72">
        <v>35000</v>
      </c>
      <c r="AG42" s="72"/>
      <c r="AH42" s="72"/>
    </row>
    <row r="43" spans="2:34" x14ac:dyDescent="0.3">
      <c r="B43" s="48" t="s">
        <v>53</v>
      </c>
      <c r="C43" s="48" t="s">
        <v>94</v>
      </c>
      <c r="D43" s="71">
        <f t="shared" si="21"/>
        <v>0</v>
      </c>
      <c r="E43" s="71">
        <f t="shared" si="26"/>
        <v>0</v>
      </c>
      <c r="F43" s="72"/>
      <c r="G43" s="72"/>
      <c r="H43" s="72"/>
      <c r="I43" s="72"/>
      <c r="J43" s="73"/>
      <c r="K43" s="74">
        <f>SUMIFS(Actual!$G$4:$G$1003,Actual!$R$4:$R$1003,K$5,Actual!$K$4:$K$1003,$B$5,Actual!$S$4:$S$1003,$B$37,Actual!$T$4:$T$1003,$B43)</f>
        <v>0</v>
      </c>
      <c r="L43" s="74">
        <f>SUMIFS(Actual!$G$4:$G$1003,Actual!$R$4:$R$1003,L$5,Actual!$K$4:$K$1003,$B$5,Actual!$S$4:$S$1003,$B$37,Actual!$T$4:$T$1003,$B43)</f>
        <v>0</v>
      </c>
      <c r="M43" s="74">
        <f>SUMIFS(Actual!$G$4:$G$1003,Actual!$R$4:$R$1003,M$5,Actual!$K$4:$K$1003,$B$5,Actual!$S$4:$S$1003,$B$37,Actual!$T$4:$T$1003,$B43)</f>
        <v>0</v>
      </c>
      <c r="N43" s="74">
        <f>SUMIFS(Actual!$G$4:$G$1003,Actual!$R$4:$R$1003,N$5,Actual!$K$4:$K$1003,$B$5,Actual!$S$4:$S$1003,$B$37,Actual!$T$4:$T$1003,$B43)</f>
        <v>0</v>
      </c>
      <c r="O43" s="74">
        <f>SUMIFS(Actual!$G$4:$G$1003,Actual!$R$4:$R$1003,O$5,Actual!$K$4:$K$1003,$B$5,Actual!$S$4:$S$1003,$B$37,Actual!$T$4:$T$1003,$B43)</f>
        <v>0</v>
      </c>
      <c r="P43" s="74">
        <f>SUMIFS(Actual!$G$4:$G$1003,Actual!$R$4:$R$1003,P$5,Actual!$K$4:$K$1003,$B$5,Actual!$S$4:$S$1003,$B$37,Actual!$T$4:$T$1003,$B43)</f>
        <v>0</v>
      </c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</row>
    <row r="44" spans="2:34" x14ac:dyDescent="0.3">
      <c r="B44" s="48" t="s">
        <v>54</v>
      </c>
      <c r="C44" s="48" t="s">
        <v>54</v>
      </c>
      <c r="D44" s="71">
        <f t="shared" si="21"/>
        <v>0</v>
      </c>
      <c r="E44" s="71">
        <f t="shared" si="26"/>
        <v>0</v>
      </c>
      <c r="F44" s="72"/>
      <c r="G44" s="72"/>
      <c r="H44" s="72"/>
      <c r="I44" s="72"/>
      <c r="J44" s="73"/>
      <c r="K44" s="74">
        <f>SUMIFS(Actual!$G$4:$G$1003,Actual!$R$4:$R$1003,K$5,Actual!$K$4:$K$1003,$B$5,Actual!$S$4:$S$1003,$B$37,Actual!$T$4:$T$1003,$B44)</f>
        <v>0</v>
      </c>
      <c r="L44" s="74">
        <f>SUMIFS(Actual!$G$4:$G$1003,Actual!$R$4:$R$1003,L$5,Actual!$K$4:$K$1003,$B$5,Actual!$S$4:$S$1003,$B$37,Actual!$T$4:$T$1003,$B44)</f>
        <v>0</v>
      </c>
      <c r="M44" s="74">
        <f>SUMIFS(Actual!$G$4:$G$1003,Actual!$R$4:$R$1003,M$5,Actual!$K$4:$K$1003,$B$5,Actual!$S$4:$S$1003,$B$37,Actual!$T$4:$T$1003,$B44)</f>
        <v>0</v>
      </c>
      <c r="N44" s="74">
        <f>SUMIFS(Actual!$G$4:$G$1003,Actual!$R$4:$R$1003,N$5,Actual!$K$4:$K$1003,$B$5,Actual!$S$4:$S$1003,$B$37,Actual!$T$4:$T$1003,$B44)</f>
        <v>0</v>
      </c>
      <c r="O44" s="74">
        <f>SUMIFS(Actual!$G$4:$G$1003,Actual!$R$4:$R$1003,O$5,Actual!$K$4:$K$1003,$B$5,Actual!$S$4:$S$1003,$B$37,Actual!$T$4:$T$1003,$B44)</f>
        <v>0</v>
      </c>
      <c r="P44" s="74">
        <f>SUMIFS(Actual!$G$4:$G$1003,Actual!$R$4:$R$1003,P$5,Actual!$K$4:$K$1003,$B$5,Actual!$S$4:$S$1003,$B$37,Actual!$T$4:$T$1003,$B44)</f>
        <v>0</v>
      </c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</row>
    <row r="45" spans="2:34" x14ac:dyDescent="0.3">
      <c r="B45" s="48" t="s">
        <v>95</v>
      </c>
      <c r="C45" s="48" t="s">
        <v>96</v>
      </c>
      <c r="D45" s="71">
        <f t="shared" ref="D45" si="27">SUM(K45:V45)</f>
        <v>31075</v>
      </c>
      <c r="E45" s="71">
        <f t="shared" ref="E45" si="28">SUM(W45:AH45)</f>
        <v>35000</v>
      </c>
      <c r="F45" s="72">
        <v>35000</v>
      </c>
      <c r="G45" s="72">
        <v>35000</v>
      </c>
      <c r="H45" s="72">
        <v>35000</v>
      </c>
      <c r="I45" s="72">
        <v>35000</v>
      </c>
      <c r="J45" s="73"/>
      <c r="K45" s="74">
        <f>SUMIFS(Actual!$G$4:$G$1003,Actual!$R$4:$R$1003,K$5,Actual!$K$4:$K$1003,$B$5,Actual!$S$4:$S$1003,$B$37,Actual!$T$4:$T$1003,$B45)</f>
        <v>0</v>
      </c>
      <c r="L45" s="74">
        <f>SUMIFS(Actual!$G$4:$G$1003,Actual!$R$4:$R$1003,L$5,Actual!$K$4:$K$1003,$B$5,Actual!$S$4:$S$1003,$B$37,Actual!$T$4:$T$1003,$B45)</f>
        <v>0</v>
      </c>
      <c r="M45" s="74">
        <f>SUMIFS(Actual!$G$4:$G$1003,Actual!$R$4:$R$1003,M$5,Actual!$K$4:$K$1003,$B$5,Actual!$S$4:$S$1003,$B$37,Actual!$T$4:$T$1003,$B45)</f>
        <v>0</v>
      </c>
      <c r="N45" s="74">
        <f>SUMIFS(Actual!$G$4:$G$1003,Actual!$R$4:$R$1003,N$5,Actual!$K$4:$K$1003,$B$5,Actual!$S$4:$S$1003,$B$37,Actual!$T$4:$T$1003,$B45)</f>
        <v>0</v>
      </c>
      <c r="O45" s="74">
        <f>SUMIFS(Actual!$G$4:$G$1003,Actual!$R$4:$R$1003,O$5,Actual!$K$4:$K$1003,$B$5,Actual!$S$4:$S$1003,$B$37,Actual!$T$4:$T$1003,$B45)</f>
        <v>0</v>
      </c>
      <c r="P45" s="74">
        <f>SUMIFS(Actual!$G$4:$G$1003,Actual!$R$4:$R$1003,P$5,Actual!$K$4:$K$1003,$B$5,Actual!$S$4:$S$1003,$B$37,Actual!$T$4:$T$1003,$B45)</f>
        <v>0</v>
      </c>
      <c r="Q45" s="72"/>
      <c r="R45" s="72">
        <v>31075</v>
      </c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>
        <v>35000</v>
      </c>
      <c r="AE45" s="72"/>
      <c r="AF45" s="72"/>
      <c r="AG45" s="72"/>
      <c r="AH45" s="72"/>
    </row>
    <row r="46" spans="2:34" x14ac:dyDescent="0.3">
      <c r="B46" s="48" t="s">
        <v>55</v>
      </c>
      <c r="C46" s="48" t="s">
        <v>55</v>
      </c>
      <c r="D46" s="71">
        <f t="shared" si="21"/>
        <v>0.23999999999796273</v>
      </c>
      <c r="E46" s="71">
        <f t="shared" si="26"/>
        <v>0</v>
      </c>
      <c r="F46" s="72"/>
      <c r="G46" s="72"/>
      <c r="H46" s="72"/>
      <c r="I46" s="72"/>
      <c r="J46" s="73"/>
      <c r="K46" s="74">
        <f>SUMIFS(Actual!$G$4:$G$1003,Actual!$R$4:$R$1003,K$5,Actual!$K$4:$K$1003,$B$5,Actual!$S$4:$S$1003,$B$37,Actual!$T$4:$T$1003,$B46)</f>
        <v>0</v>
      </c>
      <c r="L46" s="74">
        <f>SUMIFS(Actual!$G$4:$G$1003,Actual!$R$4:$R$1003,L$5,Actual!$K$4:$K$1003,$B$5,Actual!$S$4:$S$1003,$B$37,Actual!$T$4:$T$1003,$B46)</f>
        <v>37591.24</v>
      </c>
      <c r="M46" s="74">
        <f>SUMIFS(Actual!$G$4:$G$1003,Actual!$R$4:$R$1003,M$5,Actual!$K$4:$K$1003,$B$5,Actual!$S$4:$S$1003,$B$37,Actual!$T$4:$T$1003,$B46)</f>
        <v>0</v>
      </c>
      <c r="N46" s="74">
        <f>SUMIFS(Actual!$G$4:$G$1003,Actual!$R$4:$R$1003,N$5,Actual!$K$4:$K$1003,$B$5,Actual!$S$4:$S$1003,$B$37,Actual!$T$4:$T$1003,$B46)</f>
        <v>0</v>
      </c>
      <c r="O46" s="74">
        <f>SUMIFS(Actual!$G$4:$G$1003,Actual!$R$4:$R$1003,O$5,Actual!$K$4:$K$1003,$B$5,Actual!$S$4:$S$1003,$B$37,Actual!$T$4:$T$1003,$B46)</f>
        <v>0</v>
      </c>
      <c r="P46" s="74">
        <f>SUMIFS(Actual!$G$4:$G$1003,Actual!$R$4:$R$1003,P$5,Actual!$K$4:$K$1003,$B$5,Actual!$S$4:$S$1003,$B$37,Actual!$T$4:$T$1003,$B46)</f>
        <v>0</v>
      </c>
      <c r="Q46" s="72">
        <v>-37591</v>
      </c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spans="2:34" x14ac:dyDescent="0.3">
      <c r="B47" s="48" t="s">
        <v>56</v>
      </c>
      <c r="C47" s="48" t="s">
        <v>97</v>
      </c>
      <c r="D47" s="71">
        <f t="shared" si="21"/>
        <v>0</v>
      </c>
      <c r="E47" s="71">
        <f t="shared" si="26"/>
        <v>0</v>
      </c>
      <c r="F47" s="72"/>
      <c r="G47" s="72"/>
      <c r="H47" s="72"/>
      <c r="I47" s="72"/>
      <c r="J47" s="73"/>
      <c r="K47" s="74">
        <f>SUMIFS(Actual!$G$4:$G$1003,Actual!$R$4:$R$1003,K$5,Actual!$K$4:$K$1003,$B$5,Actual!$S$4:$S$1003,$B$37,Actual!$T$4:$T$1003,$B47)</f>
        <v>0</v>
      </c>
      <c r="L47" s="74">
        <f>SUMIFS(Actual!$G$4:$G$1003,Actual!$R$4:$R$1003,L$5,Actual!$K$4:$K$1003,$B$5,Actual!$S$4:$S$1003,$B$37,Actual!$T$4:$T$1003,$B47)</f>
        <v>0</v>
      </c>
      <c r="M47" s="74">
        <f>SUMIFS(Actual!$G$4:$G$1003,Actual!$R$4:$R$1003,M$5,Actual!$K$4:$K$1003,$B$5,Actual!$S$4:$S$1003,$B$37,Actual!$T$4:$T$1003,$B47)</f>
        <v>0</v>
      </c>
      <c r="N47" s="74">
        <f>SUMIFS(Actual!$G$4:$G$1003,Actual!$R$4:$R$1003,N$5,Actual!$K$4:$K$1003,$B$5,Actual!$S$4:$S$1003,$B$37,Actual!$T$4:$T$1003,$B47)</f>
        <v>0</v>
      </c>
      <c r="O47" s="74">
        <f>SUMIFS(Actual!$G$4:$G$1003,Actual!$R$4:$R$1003,O$5,Actual!$K$4:$K$1003,$B$5,Actual!$S$4:$S$1003,$B$37,Actual!$T$4:$T$1003,$B47)</f>
        <v>0</v>
      </c>
      <c r="P47" s="74">
        <f>SUMIFS(Actual!$G$4:$G$1003,Actual!$R$4:$R$1003,P$5,Actual!$K$4:$K$1003,$B$5,Actual!$S$4:$S$1003,$B$37,Actual!$T$4:$T$1003,$B47)</f>
        <v>0</v>
      </c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spans="2:34" x14ac:dyDescent="0.3">
      <c r="B48" s="48" t="s">
        <v>57</v>
      </c>
      <c r="C48" s="48" t="s">
        <v>98</v>
      </c>
      <c r="D48" s="71">
        <f t="shared" ref="D48:D49" si="29">SUM(K48:V48)</f>
        <v>26757.93</v>
      </c>
      <c r="E48" s="71">
        <f t="shared" si="26"/>
        <v>100000</v>
      </c>
      <c r="F48" s="72">
        <v>100000</v>
      </c>
      <c r="G48" s="72">
        <v>100000</v>
      </c>
      <c r="H48" s="72">
        <v>100000</v>
      </c>
      <c r="I48" s="72">
        <v>100000</v>
      </c>
      <c r="J48" s="73"/>
      <c r="K48" s="74">
        <f>SUMIFS(Actual!$G$4:$G$1003,Actual!$R$4:$R$1003,K$5,Actual!$K$4:$K$1003,$B$5,Actual!$S$4:$S$1003,$B$37,Actual!$T$4:$T$1003,$B48)</f>
        <v>8141.8600000000006</v>
      </c>
      <c r="L48" s="74">
        <f>SUMIFS(Actual!$G$4:$G$1003,Actual!$R$4:$R$1003,L$5,Actual!$K$4:$K$1003,$B$5,Actual!$S$4:$S$1003,$B$37,Actual!$T$4:$T$1003,$B48)</f>
        <v>0</v>
      </c>
      <c r="M48" s="74">
        <f>SUMIFS(Actual!$G$4:$G$1003,Actual!$R$4:$R$1003,M$5,Actual!$K$4:$K$1003,$B$5,Actual!$S$4:$S$1003,$B$37,Actual!$T$4:$T$1003,$B48)</f>
        <v>29330.36</v>
      </c>
      <c r="N48" s="74">
        <f>SUMIFS(Actual!$G$4:$G$1003,Actual!$R$4:$R$1003,N$5,Actual!$K$4:$K$1003,$B$5,Actual!$S$4:$S$1003,$B$37,Actual!$T$4:$T$1003,$B48)</f>
        <v>0</v>
      </c>
      <c r="O48" s="74">
        <f>SUMIFS(Actual!$G$4:$G$1003,Actual!$R$4:$R$1003,O$5,Actual!$K$4:$K$1003,$B$5,Actual!$S$4:$S$1003,$B$37,Actual!$T$4:$T$1003,$B48)</f>
        <v>0</v>
      </c>
      <c r="P48" s="74">
        <f>SUMIFS(Actual!$G$4:$G$1003,Actual!$R$4:$R$1003,P$5,Actual!$K$4:$K$1003,$B$5,Actual!$S$4:$S$1003,$B$37,Actual!$T$4:$T$1003,$B48)</f>
        <v>0</v>
      </c>
      <c r="Q48" s="72">
        <v>-10714.29</v>
      </c>
      <c r="R48" s="72"/>
      <c r="S48" s="72"/>
      <c r="T48" s="72"/>
      <c r="U48" s="72"/>
      <c r="V48" s="72"/>
      <c r="W48" s="72"/>
      <c r="X48" s="72"/>
      <c r="Y48" s="72">
        <v>50000</v>
      </c>
      <c r="Z48" s="72"/>
      <c r="AA48" s="72"/>
      <c r="AB48" s="72"/>
      <c r="AC48" s="72"/>
      <c r="AD48" s="72"/>
      <c r="AE48" s="72">
        <v>50000</v>
      </c>
      <c r="AF48" s="72"/>
      <c r="AG48" s="72"/>
      <c r="AH48" s="72"/>
    </row>
    <row r="49" spans="1:35" x14ac:dyDescent="0.3">
      <c r="B49" s="48" t="s">
        <v>58</v>
      </c>
      <c r="C49" s="48" t="s">
        <v>99</v>
      </c>
      <c r="D49" s="71">
        <f t="shared" si="29"/>
        <v>0</v>
      </c>
      <c r="E49" s="71">
        <f t="shared" si="26"/>
        <v>0</v>
      </c>
      <c r="F49" s="72"/>
      <c r="G49" s="72"/>
      <c r="H49" s="72"/>
      <c r="I49" s="72"/>
      <c r="J49" s="73"/>
      <c r="K49" s="74">
        <f>SUMIFS(Actual!$G$4:$G$1003,Actual!$R$4:$R$1003,K$5,Actual!$K$4:$K$1003,$B$5,Actual!$S$4:$S$1003,$B$37,Actual!$T$4:$T$1003,$B49)</f>
        <v>0</v>
      </c>
      <c r="L49" s="74">
        <f>SUMIFS(Actual!$G$4:$G$1003,Actual!$R$4:$R$1003,L$5,Actual!$K$4:$K$1003,$B$5,Actual!$S$4:$S$1003,$B$37,Actual!$T$4:$T$1003,$B49)</f>
        <v>0</v>
      </c>
      <c r="M49" s="74">
        <f>SUMIFS(Actual!$G$4:$G$1003,Actual!$R$4:$R$1003,M$5,Actual!$K$4:$K$1003,$B$5,Actual!$S$4:$S$1003,$B$37,Actual!$T$4:$T$1003,$B49)</f>
        <v>0</v>
      </c>
      <c r="N49" s="74">
        <f>SUMIFS(Actual!$G$4:$G$1003,Actual!$R$4:$R$1003,N$5,Actual!$K$4:$K$1003,$B$5,Actual!$S$4:$S$1003,$B$37,Actual!$T$4:$T$1003,$B49)</f>
        <v>0</v>
      </c>
      <c r="O49" s="74">
        <f>SUMIFS(Actual!$G$4:$G$1003,Actual!$R$4:$R$1003,O$5,Actual!$K$4:$K$1003,$B$5,Actual!$S$4:$S$1003,$B$37,Actual!$T$4:$T$1003,$B49)</f>
        <v>0</v>
      </c>
      <c r="P49" s="74">
        <f>SUMIFS(Actual!$G$4:$G$1003,Actual!$R$4:$R$1003,P$5,Actual!$K$4:$K$1003,$B$5,Actual!$S$4:$S$1003,$B$37,Actual!$T$4:$T$1003,$B49)</f>
        <v>0</v>
      </c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</row>
    <row r="50" spans="1:35" x14ac:dyDescent="0.3">
      <c r="B50" s="48"/>
      <c r="C50" s="48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</row>
    <row r="51" spans="1:35" x14ac:dyDescent="0.3">
      <c r="B51" s="66" t="s">
        <v>59</v>
      </c>
      <c r="C51" s="48" t="s">
        <v>100</v>
      </c>
      <c r="D51" s="71">
        <f t="shared" si="21"/>
        <v>0</v>
      </c>
      <c r="E51" s="71">
        <f>SUM(W51:AH51)</f>
        <v>200000</v>
      </c>
      <c r="F51" s="72">
        <v>200000</v>
      </c>
      <c r="G51" s="72">
        <v>200000</v>
      </c>
      <c r="H51" s="72">
        <v>200000</v>
      </c>
      <c r="I51" s="72">
        <v>200000</v>
      </c>
      <c r="K51" s="74">
        <f>SUMIFS(Actual!$G$4:$G$1003,Actual!$R$4:$R$1003,K$5,Actual!$K$4:$K$1003,$B$5,Actual!$S$4:$S$1003,$B$51)</f>
        <v>0</v>
      </c>
      <c r="L51" s="74">
        <f>SUMIFS(Actual!$G$4:$G$1003,Actual!$R$4:$R$1003,L$5,Actual!$K$4:$K$1003,$B$5,Actual!$S$4:$S$1003,$B$51)</f>
        <v>0</v>
      </c>
      <c r="M51" s="74">
        <f>SUMIFS(Actual!$G$4:$G$1003,Actual!$R$4:$R$1003,M$5,Actual!$K$4:$K$1003,$B$5,Actual!$S$4:$S$1003,$B$51)</f>
        <v>0</v>
      </c>
      <c r="N51" s="74">
        <f>SUMIFS(Actual!$G$4:$G$1003,Actual!$R$4:$R$1003,N$5,Actual!$K$4:$K$1003,$B$5,Actual!$S$4:$S$1003,$B$51)</f>
        <v>0</v>
      </c>
      <c r="O51" s="74">
        <f>SUMIFS(Actual!$G$4:$G$1003,Actual!$R$4:$R$1003,O$5,Actual!$K$4:$K$1003,$B$5,Actual!$S$4:$S$1003,$B$51)</f>
        <v>0</v>
      </c>
      <c r="P51" s="74">
        <f>SUMIFS(Actual!$G$4:$G$1003,Actual!$R$4:$R$1003,P$5,Actual!$K$4:$K$1003,$B$5,Actual!$S$4:$S$1003,$B$51)</f>
        <v>0</v>
      </c>
      <c r="Q51" s="72"/>
      <c r="R51" s="72"/>
      <c r="S51" s="72"/>
      <c r="T51" s="72"/>
      <c r="U51" s="72"/>
      <c r="V51" s="72"/>
      <c r="W51" s="72"/>
      <c r="X51" s="72"/>
      <c r="Y51" s="72">
        <v>50000</v>
      </c>
      <c r="Z51" s="72">
        <v>50000</v>
      </c>
      <c r="AA51" s="72"/>
      <c r="AB51" s="72"/>
      <c r="AC51" s="72"/>
      <c r="AD51" s="72"/>
      <c r="AE51" s="72">
        <v>50000</v>
      </c>
      <c r="AF51" s="72">
        <v>50000</v>
      </c>
      <c r="AG51" s="72"/>
      <c r="AH51" s="72"/>
    </row>
    <row r="52" spans="1:35" x14ac:dyDescent="0.3">
      <c r="B52" s="48"/>
      <c r="C52" s="48"/>
      <c r="K52" s="74"/>
      <c r="L52" s="74"/>
      <c r="M52" s="74"/>
      <c r="N52" s="74"/>
      <c r="O52" s="74"/>
      <c r="P52" s="74"/>
    </row>
    <row r="53" spans="1:35" x14ac:dyDescent="0.3">
      <c r="B53" s="48"/>
      <c r="C53" s="48"/>
      <c r="K53" s="74"/>
      <c r="L53" s="74"/>
      <c r="M53" s="74"/>
      <c r="N53" s="74"/>
      <c r="O53" s="74"/>
      <c r="P53" s="74"/>
    </row>
    <row r="54" spans="1:35" x14ac:dyDescent="0.3">
      <c r="B54" s="48"/>
      <c r="C54" s="48"/>
      <c r="K54" s="74"/>
      <c r="L54" s="74"/>
      <c r="M54" s="74"/>
      <c r="N54" s="74"/>
      <c r="O54" s="74"/>
      <c r="P54" s="74"/>
    </row>
    <row r="55" spans="1:35" s="80" customFormat="1" ht="16.5" thickBot="1" x14ac:dyDescent="0.35">
      <c r="A55" s="76"/>
      <c r="B55" s="77" t="s">
        <v>60</v>
      </c>
      <c r="C55" s="77"/>
      <c r="D55" s="78">
        <f>SUM(K55:V55)</f>
        <v>17533925</v>
      </c>
      <c r="E55" s="78">
        <f>SUM(W55:AH55)</f>
        <v>24943980.800000004</v>
      </c>
      <c r="F55" s="78">
        <f>SUM(F7:F54)</f>
        <v>22039851.600000001</v>
      </c>
      <c r="G55" s="78">
        <f>SUM(G7:G54)</f>
        <v>22156932.434</v>
      </c>
      <c r="H55" s="78">
        <f>SUM(H7:H54)</f>
        <v>23095842.773854002</v>
      </c>
      <c r="I55" s="78">
        <f>SUM(I7:I54)</f>
        <v>23170887.334243476</v>
      </c>
      <c r="J55" s="79"/>
      <c r="K55" s="78">
        <f t="shared" ref="K55:AH55" si="30">SUM(K7:K54)</f>
        <v>423384.76</v>
      </c>
      <c r="L55" s="78">
        <f t="shared" si="30"/>
        <v>448288.69</v>
      </c>
      <c r="M55" s="78">
        <f t="shared" si="30"/>
        <v>442300.53</v>
      </c>
      <c r="N55" s="78">
        <f t="shared" si="30"/>
        <v>1358706.56</v>
      </c>
      <c r="O55" s="78">
        <f t="shared" si="30"/>
        <v>908385.8</v>
      </c>
      <c r="P55" s="78">
        <f t="shared" si="30"/>
        <v>949020.6</v>
      </c>
      <c r="Q55" s="78">
        <f t="shared" si="30"/>
        <v>564271.56000000006</v>
      </c>
      <c r="R55" s="78">
        <f t="shared" si="30"/>
        <v>504517.9</v>
      </c>
      <c r="S55" s="78">
        <f t="shared" si="30"/>
        <v>1170006.3999999999</v>
      </c>
      <c r="T55" s="78">
        <f t="shared" si="30"/>
        <v>2401592.9</v>
      </c>
      <c r="U55" s="78">
        <f t="shared" si="30"/>
        <v>2673442.9</v>
      </c>
      <c r="V55" s="78">
        <f t="shared" si="30"/>
        <v>5690006.4000000004</v>
      </c>
      <c r="W55" s="78">
        <f t="shared" si="30"/>
        <v>1023242.9</v>
      </c>
      <c r="X55" s="78">
        <f t="shared" si="30"/>
        <v>1335242.8999999999</v>
      </c>
      <c r="Y55" s="78">
        <f t="shared" si="30"/>
        <v>1731509.4</v>
      </c>
      <c r="Z55" s="78">
        <f t="shared" si="30"/>
        <v>1258242.8999999999</v>
      </c>
      <c r="AA55" s="78">
        <f t="shared" si="30"/>
        <v>1738242.9</v>
      </c>
      <c r="AB55" s="78">
        <f t="shared" si="30"/>
        <v>1231509.3999999999</v>
      </c>
      <c r="AC55" s="78">
        <f t="shared" si="30"/>
        <v>1023242.9</v>
      </c>
      <c r="AD55" s="78">
        <f t="shared" si="30"/>
        <v>1208242.8999999999</v>
      </c>
      <c r="AE55" s="78">
        <f t="shared" si="30"/>
        <v>1331509.3999999999</v>
      </c>
      <c r="AF55" s="78">
        <f t="shared" si="30"/>
        <v>3808242.9</v>
      </c>
      <c r="AG55" s="78">
        <f t="shared" si="30"/>
        <v>3223242.9</v>
      </c>
      <c r="AH55" s="78">
        <f t="shared" si="30"/>
        <v>6031509.4000000004</v>
      </c>
      <c r="AI55" s="76"/>
    </row>
    <row r="56" spans="1:35" s="80" customFormat="1" ht="16.5" thickTop="1" x14ac:dyDescent="0.3">
      <c r="B56" s="66"/>
      <c r="C56" s="66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</row>
    <row r="57" spans="1:35" s="80" customFormat="1" x14ac:dyDescent="0.3">
      <c r="B57" s="81" t="s">
        <v>101</v>
      </c>
      <c r="C57" s="81"/>
      <c r="D57" s="82">
        <f t="shared" ref="D57:D58" si="31">SUM(K57:V57)</f>
        <v>0</v>
      </c>
      <c r="E57" s="83">
        <f>SUM(W57:AH57)</f>
        <v>0</v>
      </c>
      <c r="F57" s="83"/>
      <c r="G57" s="83"/>
      <c r="H57" s="83"/>
      <c r="I57" s="83"/>
      <c r="J57" s="79"/>
      <c r="K57" s="82">
        <v>0</v>
      </c>
      <c r="L57" s="82">
        <v>0</v>
      </c>
      <c r="M57" s="82">
        <v>0</v>
      </c>
      <c r="N57" s="82">
        <v>0</v>
      </c>
      <c r="O57" s="83">
        <v>0</v>
      </c>
      <c r="P57" s="83">
        <v>0</v>
      </c>
      <c r="Q57" s="83">
        <v>0</v>
      </c>
      <c r="R57" s="83">
        <v>0</v>
      </c>
      <c r="S57" s="83">
        <v>0</v>
      </c>
      <c r="T57" s="83">
        <v>0</v>
      </c>
      <c r="U57" s="83">
        <v>0</v>
      </c>
      <c r="V57" s="83">
        <v>0</v>
      </c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</row>
    <row r="58" spans="1:35" s="80" customFormat="1" x14ac:dyDescent="0.3">
      <c r="B58" s="50" t="s">
        <v>66</v>
      </c>
      <c r="C58" s="50"/>
      <c r="D58" s="84">
        <f t="shared" si="31"/>
        <v>17533925</v>
      </c>
      <c r="E58" s="85">
        <f>SUM(W58:AH58)</f>
        <v>24943980.800000004</v>
      </c>
      <c r="F58" s="85">
        <f>F55-F57</f>
        <v>22039851.600000001</v>
      </c>
      <c r="G58" s="85">
        <f>G55-G57</f>
        <v>22156932.434</v>
      </c>
      <c r="H58" s="85">
        <f>H55-H57</f>
        <v>23095842.773854002</v>
      </c>
      <c r="I58" s="85">
        <f>I55-I57</f>
        <v>23170887.334243476</v>
      </c>
      <c r="J58" s="79"/>
      <c r="K58" s="84">
        <f>SUMIFS(Actual!$G$4:$G$1003,Actual!$R$4:$R$1003,K$5,Actual!$K$4:$K$1003,$B$5)</f>
        <v>423384.76</v>
      </c>
      <c r="L58" s="84">
        <f>SUMIFS(Actual!$G$4:$G$1003,Actual!$R$4:$R$1003,L$5,Actual!$K$4:$K$1003,$B$5)</f>
        <v>448288.69</v>
      </c>
      <c r="M58" s="84">
        <f>SUMIFS(Actual!$G$4:$G$1003,Actual!$R$4:$R$1003,M$5,Actual!$K$4:$K$1003,$B$5)</f>
        <v>442300.52999999997</v>
      </c>
      <c r="N58" s="84">
        <f>SUMIFS(Actual!$G$4:$G$1003,Actual!$R$4:$R$1003,N$5,Actual!$K$4:$K$1003,$B$5)</f>
        <v>1358706.56</v>
      </c>
      <c r="O58" s="84">
        <f>SUMIFS(Actual!$G$4:$G$1003,Actual!$R$4:$R$1003,O$5,Actual!$K$4:$K$1003,$B$5)</f>
        <v>908385.8</v>
      </c>
      <c r="P58" s="84">
        <f>SUMIFS(Actual!$G$4:$G$1003,Actual!$R$4:$R$1003,P$5,Actual!$K$4:$K$1003,$B$5)</f>
        <v>949020.6</v>
      </c>
      <c r="Q58" s="85">
        <f t="shared" ref="Q58:V58" si="32">Q55-Q57</f>
        <v>564271.56000000006</v>
      </c>
      <c r="R58" s="85">
        <f t="shared" si="32"/>
        <v>504517.9</v>
      </c>
      <c r="S58" s="85">
        <f t="shared" si="32"/>
        <v>1170006.3999999999</v>
      </c>
      <c r="T58" s="85">
        <f t="shared" si="32"/>
        <v>2401592.9</v>
      </c>
      <c r="U58" s="86">
        <f t="shared" si="32"/>
        <v>2673442.9</v>
      </c>
      <c r="V58" s="85">
        <f t="shared" si="32"/>
        <v>5690006.4000000004</v>
      </c>
      <c r="W58" s="85">
        <f>W55-W57</f>
        <v>1023242.9</v>
      </c>
      <c r="X58" s="85">
        <f t="shared" ref="X58:AH58" si="33">X55-X57</f>
        <v>1335242.8999999999</v>
      </c>
      <c r="Y58" s="85">
        <f t="shared" si="33"/>
        <v>1731509.4</v>
      </c>
      <c r="Z58" s="85">
        <f t="shared" si="33"/>
        <v>1258242.8999999999</v>
      </c>
      <c r="AA58" s="85">
        <f t="shared" si="33"/>
        <v>1738242.9</v>
      </c>
      <c r="AB58" s="85">
        <f t="shared" si="33"/>
        <v>1231509.3999999999</v>
      </c>
      <c r="AC58" s="85">
        <f t="shared" si="33"/>
        <v>1023242.9</v>
      </c>
      <c r="AD58" s="85">
        <f t="shared" si="33"/>
        <v>1208242.8999999999</v>
      </c>
      <c r="AE58" s="85">
        <f t="shared" si="33"/>
        <v>1331509.3999999999</v>
      </c>
      <c r="AF58" s="85">
        <f t="shared" si="33"/>
        <v>3808242.9</v>
      </c>
      <c r="AG58" s="85">
        <f t="shared" si="33"/>
        <v>3223242.9</v>
      </c>
      <c r="AH58" s="85">
        <f t="shared" si="33"/>
        <v>6031509.4000000004</v>
      </c>
    </row>
    <row r="59" spans="1:35" s="80" customFormat="1" x14ac:dyDescent="0.3">
      <c r="B59" s="66"/>
      <c r="C59" s="66"/>
      <c r="D59" s="79"/>
      <c r="E59" s="79"/>
      <c r="F59" s="79"/>
      <c r="G59" s="79"/>
      <c r="H59" s="79"/>
      <c r="I59" s="79"/>
      <c r="J59" s="79"/>
      <c r="K59" s="79">
        <f>SUM(K57:K58)-K55</f>
        <v>0</v>
      </c>
      <c r="L59" s="79">
        <f t="shared" ref="L59:P59" si="34">SUM(L57:L58)-L55</f>
        <v>0</v>
      </c>
      <c r="M59" s="79">
        <f t="shared" si="34"/>
        <v>0</v>
      </c>
      <c r="N59" s="79">
        <f t="shared" si="34"/>
        <v>0</v>
      </c>
      <c r="O59" s="79">
        <f t="shared" si="34"/>
        <v>0</v>
      </c>
      <c r="P59" s="79">
        <f t="shared" si="34"/>
        <v>0</v>
      </c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</row>
    <row r="60" spans="1:35" x14ac:dyDescent="0.3">
      <c r="B60" s="87" t="s">
        <v>102</v>
      </c>
      <c r="C60" s="66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80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</row>
    <row r="62" spans="1:35" ht="16.5" thickBot="1" x14ac:dyDescent="0.35">
      <c r="B62" s="65" t="s">
        <v>103</v>
      </c>
      <c r="C62" s="64"/>
      <c r="D62" s="64" t="s">
        <v>64</v>
      </c>
      <c r="E62" s="64" t="s">
        <v>65</v>
      </c>
      <c r="F62" s="161" t="s">
        <v>104</v>
      </c>
      <c r="G62" s="161"/>
      <c r="H62" s="161"/>
      <c r="I62" s="161"/>
      <c r="J62" s="64"/>
      <c r="K62" s="160" t="str">
        <f>$K$4</f>
        <v>2021 Monthly</v>
      </c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 t="str">
        <f>$W$4</f>
        <v>2022 Monthly</v>
      </c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</row>
    <row r="63" spans="1:35" ht="16.5" thickBot="1" x14ac:dyDescent="0.35">
      <c r="B63" s="88" t="s">
        <v>105</v>
      </c>
      <c r="C63" s="66"/>
      <c r="D63" s="67">
        <f>$D$5</f>
        <v>2021</v>
      </c>
      <c r="E63" s="67">
        <f>D63+1</f>
        <v>2022</v>
      </c>
      <c r="F63" s="67">
        <f>F$5</f>
        <v>2023</v>
      </c>
      <c r="G63" s="67">
        <f>G$5</f>
        <v>2024</v>
      </c>
      <c r="H63" s="67">
        <f>H$5</f>
        <v>2025</v>
      </c>
      <c r="I63" s="68">
        <f>I$5</f>
        <v>2026</v>
      </c>
      <c r="J63" s="69"/>
      <c r="K63" s="94">
        <f>K$5</f>
        <v>44227</v>
      </c>
      <c r="L63" s="95">
        <f t="shared" ref="L63:V63" si="35">L$5</f>
        <v>44255</v>
      </c>
      <c r="M63" s="95">
        <f t="shared" si="35"/>
        <v>44286</v>
      </c>
      <c r="N63" s="95">
        <f t="shared" si="35"/>
        <v>44316</v>
      </c>
      <c r="O63" s="95">
        <f t="shared" si="35"/>
        <v>44347</v>
      </c>
      <c r="P63" s="95">
        <f t="shared" si="35"/>
        <v>44377</v>
      </c>
      <c r="Q63" s="95">
        <f t="shared" si="35"/>
        <v>44408</v>
      </c>
      <c r="R63" s="95">
        <f t="shared" si="35"/>
        <v>44439</v>
      </c>
      <c r="S63" s="95">
        <f t="shared" si="35"/>
        <v>44469</v>
      </c>
      <c r="T63" s="95">
        <f t="shared" si="35"/>
        <v>44500</v>
      </c>
      <c r="U63" s="95">
        <f t="shared" si="35"/>
        <v>44530</v>
      </c>
      <c r="V63" s="95">
        <f t="shared" si="35"/>
        <v>44561</v>
      </c>
      <c r="W63" s="95">
        <f>W$5</f>
        <v>44592</v>
      </c>
      <c r="X63" s="95">
        <f t="shared" ref="X63:AH63" si="36">X$5</f>
        <v>44620</v>
      </c>
      <c r="Y63" s="95">
        <f t="shared" si="36"/>
        <v>44651</v>
      </c>
      <c r="Z63" s="95">
        <f t="shared" si="36"/>
        <v>44681</v>
      </c>
      <c r="AA63" s="95">
        <f t="shared" si="36"/>
        <v>44712</v>
      </c>
      <c r="AB63" s="95">
        <f t="shared" si="36"/>
        <v>44742</v>
      </c>
      <c r="AC63" s="95">
        <f t="shared" si="36"/>
        <v>44773</v>
      </c>
      <c r="AD63" s="95">
        <f t="shared" si="36"/>
        <v>44804</v>
      </c>
      <c r="AE63" s="95">
        <f t="shared" si="36"/>
        <v>44834</v>
      </c>
      <c r="AF63" s="95">
        <f t="shared" si="36"/>
        <v>44865</v>
      </c>
      <c r="AG63" s="95">
        <f t="shared" si="36"/>
        <v>44895</v>
      </c>
      <c r="AH63" s="95">
        <f t="shared" si="36"/>
        <v>44926</v>
      </c>
    </row>
    <row r="64" spans="1:35" x14ac:dyDescent="0.3">
      <c r="B64" s="72" t="s">
        <v>106</v>
      </c>
      <c r="D64" s="71">
        <f t="shared" ref="D64:D88" si="37">SUM(K64:V64)</f>
        <v>410000</v>
      </c>
      <c r="E64" s="71">
        <f t="shared" ref="E64:E88" si="38">SUM(W64:AH64)</f>
        <v>0</v>
      </c>
      <c r="F64" s="72"/>
      <c r="G64" s="72"/>
      <c r="H64" s="72"/>
      <c r="I64" s="72">
        <v>500000</v>
      </c>
      <c r="J64" s="73"/>
      <c r="K64" s="74"/>
      <c r="L64" s="74"/>
      <c r="M64" s="74"/>
      <c r="N64" s="74"/>
      <c r="O64" s="74"/>
      <c r="P64" s="74"/>
      <c r="Q64" s="72">
        <v>410000</v>
      </c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spans="2:34" x14ac:dyDescent="0.3">
      <c r="B65" s="72" t="s">
        <v>107</v>
      </c>
      <c r="D65" s="71">
        <f t="shared" si="37"/>
        <v>0</v>
      </c>
      <c r="E65" s="71">
        <f t="shared" si="38"/>
        <v>0</v>
      </c>
      <c r="F65" s="72">
        <v>600000</v>
      </c>
      <c r="G65" s="72"/>
      <c r="H65" s="72"/>
      <c r="I65" s="72"/>
      <c r="J65" s="73"/>
      <c r="K65" s="74"/>
      <c r="L65" s="74"/>
      <c r="M65" s="74"/>
      <c r="N65" s="74"/>
      <c r="O65" s="74"/>
      <c r="P65" s="74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</row>
    <row r="66" spans="2:34" x14ac:dyDescent="0.3">
      <c r="B66" s="72" t="s">
        <v>108</v>
      </c>
      <c r="D66" s="71">
        <f t="shared" si="37"/>
        <v>0</v>
      </c>
      <c r="E66" s="71">
        <f t="shared" si="38"/>
        <v>0</v>
      </c>
      <c r="F66" s="72"/>
      <c r="G66" s="72"/>
      <c r="H66" s="72"/>
      <c r="I66" s="72"/>
      <c r="J66" s="73"/>
      <c r="K66" s="74"/>
      <c r="L66" s="74"/>
      <c r="M66" s="74"/>
      <c r="N66" s="74"/>
      <c r="O66" s="74"/>
      <c r="P66" s="74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</row>
    <row r="67" spans="2:34" x14ac:dyDescent="0.3">
      <c r="B67" s="72" t="s">
        <v>109</v>
      </c>
      <c r="D67" s="71">
        <f t="shared" si="37"/>
        <v>0</v>
      </c>
      <c r="E67" s="71">
        <f t="shared" si="38"/>
        <v>0</v>
      </c>
      <c r="F67" s="72"/>
      <c r="G67" s="72"/>
      <c r="H67" s="72">
        <v>4500000</v>
      </c>
      <c r="I67" s="72"/>
      <c r="J67" s="73"/>
      <c r="K67" s="74"/>
      <c r="L67" s="74"/>
      <c r="M67" s="74"/>
      <c r="N67" s="74"/>
      <c r="O67" s="74"/>
      <c r="P67" s="74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</row>
    <row r="68" spans="2:34" x14ac:dyDescent="0.3">
      <c r="B68" s="72" t="s">
        <v>110</v>
      </c>
      <c r="D68" s="71">
        <f t="shared" si="37"/>
        <v>0</v>
      </c>
      <c r="E68" s="71">
        <f t="shared" si="38"/>
        <v>0</v>
      </c>
      <c r="F68" s="72">
        <v>8000000</v>
      </c>
      <c r="G68" s="72"/>
      <c r="H68" s="72"/>
      <c r="I68" s="72"/>
      <c r="J68" s="73"/>
      <c r="K68" s="74"/>
      <c r="L68" s="74"/>
      <c r="M68" s="74"/>
      <c r="N68" s="74"/>
      <c r="O68" s="74"/>
      <c r="P68" s="74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</row>
    <row r="69" spans="2:34" x14ac:dyDescent="0.3">
      <c r="B69" s="72" t="s">
        <v>111</v>
      </c>
      <c r="D69" s="71">
        <f t="shared" si="37"/>
        <v>0</v>
      </c>
      <c r="E69" s="71">
        <f t="shared" si="38"/>
        <v>4500000</v>
      </c>
      <c r="F69" s="72"/>
      <c r="G69" s="72"/>
      <c r="H69" s="72"/>
      <c r="I69" s="72"/>
      <c r="J69" s="73"/>
      <c r="K69" s="74"/>
      <c r="L69" s="74"/>
      <c r="M69" s="74"/>
      <c r="N69" s="74"/>
      <c r="O69" s="74"/>
      <c r="P69" s="74"/>
      <c r="Q69" s="72"/>
      <c r="R69" s="72"/>
      <c r="S69" s="72"/>
      <c r="T69" s="72"/>
      <c r="U69" s="72"/>
      <c r="V69" s="72"/>
      <c r="W69" s="72"/>
      <c r="X69" s="72"/>
      <c r="Y69" s="72">
        <v>4500000</v>
      </c>
      <c r="Z69" s="72"/>
      <c r="AA69" s="72"/>
      <c r="AB69" s="72"/>
      <c r="AC69" s="72"/>
      <c r="AD69" s="72"/>
      <c r="AE69" s="72"/>
      <c r="AF69" s="72"/>
      <c r="AG69" s="72"/>
      <c r="AH69" s="72"/>
    </row>
    <row r="70" spans="2:34" x14ac:dyDescent="0.3">
      <c r="B70" s="72" t="s">
        <v>112</v>
      </c>
      <c r="D70" s="71">
        <f t="shared" si="37"/>
        <v>12000</v>
      </c>
      <c r="E70" s="71">
        <f t="shared" si="38"/>
        <v>0</v>
      </c>
      <c r="F70" s="72"/>
      <c r="G70" s="72">
        <v>20000</v>
      </c>
      <c r="H70" s="72"/>
      <c r="I70" s="72"/>
      <c r="J70" s="73"/>
      <c r="K70" s="74"/>
      <c r="L70" s="74"/>
      <c r="M70" s="74"/>
      <c r="N70" s="74"/>
      <c r="O70" s="74"/>
      <c r="P70" s="74"/>
      <c r="Q70" s="72">
        <v>12000</v>
      </c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</row>
    <row r="71" spans="2:34" x14ac:dyDescent="0.3">
      <c r="B71" s="72" t="s">
        <v>113</v>
      </c>
      <c r="D71" s="71">
        <f t="shared" si="37"/>
        <v>198468.75</v>
      </c>
      <c r="E71" s="71">
        <f t="shared" si="38"/>
        <v>0</v>
      </c>
      <c r="F71" s="72"/>
      <c r="G71" s="72"/>
      <c r="H71" s="72"/>
      <c r="I71" s="72"/>
      <c r="J71" s="73"/>
      <c r="K71" s="74"/>
      <c r="L71" s="74"/>
      <c r="M71" s="74"/>
      <c r="N71" s="74"/>
      <c r="O71" s="74"/>
      <c r="P71" s="74"/>
      <c r="Q71" s="72">
        <f>210468.75-12000</f>
        <v>198468.75</v>
      </c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spans="2:34" x14ac:dyDescent="0.3">
      <c r="B72" s="72" t="s">
        <v>114</v>
      </c>
      <c r="D72" s="71">
        <f t="shared" si="37"/>
        <v>0</v>
      </c>
      <c r="E72" s="71">
        <f t="shared" si="38"/>
        <v>0</v>
      </c>
      <c r="F72" s="72"/>
      <c r="G72" s="72">
        <v>120000</v>
      </c>
      <c r="H72" s="72"/>
      <c r="I72" s="72"/>
      <c r="J72" s="73"/>
      <c r="K72" s="74"/>
      <c r="L72" s="74"/>
      <c r="M72" s="74"/>
      <c r="N72" s="74"/>
      <c r="O72" s="74"/>
      <c r="P72" s="74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</row>
    <row r="73" spans="2:34" x14ac:dyDescent="0.3">
      <c r="B73" s="72" t="s">
        <v>115</v>
      </c>
      <c r="D73" s="71">
        <f t="shared" si="37"/>
        <v>0</v>
      </c>
      <c r="E73" s="71">
        <f t="shared" si="38"/>
        <v>0</v>
      </c>
      <c r="F73" s="72">
        <v>1350000</v>
      </c>
      <c r="G73" s="72"/>
      <c r="H73" s="72"/>
      <c r="I73" s="72"/>
      <c r="J73" s="73"/>
      <c r="K73" s="74"/>
      <c r="L73" s="74"/>
      <c r="M73" s="74"/>
      <c r="N73" s="74"/>
      <c r="O73" s="74"/>
      <c r="P73" s="74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spans="2:34" x14ac:dyDescent="0.3">
      <c r="B74" s="72" t="s">
        <v>116</v>
      </c>
      <c r="D74" s="71">
        <f t="shared" si="37"/>
        <v>0</v>
      </c>
      <c r="E74" s="71">
        <f t="shared" si="38"/>
        <v>0</v>
      </c>
      <c r="F74" s="72"/>
      <c r="G74" s="72">
        <v>1350000</v>
      </c>
      <c r="H74" s="72"/>
      <c r="I74" s="72"/>
      <c r="J74" s="73"/>
      <c r="K74" s="74"/>
      <c r="L74" s="74"/>
      <c r="M74" s="74"/>
      <c r="N74" s="74"/>
      <c r="O74" s="74"/>
      <c r="P74" s="74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</row>
    <row r="75" spans="2:34" x14ac:dyDescent="0.3">
      <c r="B75" s="72" t="s">
        <v>117</v>
      </c>
      <c r="D75" s="71">
        <f t="shared" si="37"/>
        <v>0</v>
      </c>
      <c r="E75" s="71">
        <f t="shared" si="38"/>
        <v>0</v>
      </c>
      <c r="F75" s="72"/>
      <c r="G75" s="72"/>
      <c r="H75" s="72"/>
      <c r="I75" s="72"/>
      <c r="J75" s="73"/>
      <c r="K75" s="74"/>
      <c r="L75" s="74"/>
      <c r="M75" s="74"/>
      <c r="N75" s="74"/>
      <c r="O75" s="74"/>
      <c r="P75" s="74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spans="2:34" x14ac:dyDescent="0.3">
      <c r="B76" s="72" t="s">
        <v>118</v>
      </c>
      <c r="D76" s="71">
        <f t="shared" si="37"/>
        <v>302946</v>
      </c>
      <c r="E76" s="71">
        <f t="shared" si="38"/>
        <v>0</v>
      </c>
      <c r="F76" s="72"/>
      <c r="G76" s="72">
        <v>270000</v>
      </c>
      <c r="H76" s="72"/>
      <c r="I76" s="72"/>
      <c r="J76" s="73"/>
      <c r="K76" s="74"/>
      <c r="L76" s="74"/>
      <c r="M76" s="74"/>
      <c r="N76" s="74"/>
      <c r="O76" s="74"/>
      <c r="P76" s="74"/>
      <c r="Q76" s="72">
        <v>302946</v>
      </c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</row>
    <row r="77" spans="2:34" x14ac:dyDescent="0.3">
      <c r="B77" s="72" t="s">
        <v>119</v>
      </c>
      <c r="D77" s="71">
        <f t="shared" si="37"/>
        <v>229732.15000000002</v>
      </c>
      <c r="E77" s="71">
        <f t="shared" si="38"/>
        <v>0</v>
      </c>
      <c r="F77" s="72"/>
      <c r="G77" s="72">
        <v>180000</v>
      </c>
      <c r="H77" s="72"/>
      <c r="I77" s="72"/>
      <c r="J77" s="73"/>
      <c r="K77" s="74"/>
      <c r="L77" s="74"/>
      <c r="M77" s="74"/>
      <c r="N77" s="74"/>
      <c r="O77" s="74"/>
      <c r="P77" s="74"/>
      <c r="Q77" s="72">
        <v>153839.29</v>
      </c>
      <c r="R77" s="72">
        <v>75892.86</v>
      </c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</row>
    <row r="78" spans="2:34" x14ac:dyDescent="0.3">
      <c r="B78" s="72" t="s">
        <v>120</v>
      </c>
      <c r="D78" s="71">
        <f t="shared" si="37"/>
        <v>0</v>
      </c>
      <c r="E78" s="71">
        <f t="shared" si="38"/>
        <v>0</v>
      </c>
      <c r="F78" s="72">
        <v>275000</v>
      </c>
      <c r="G78" s="72"/>
      <c r="H78" s="72"/>
      <c r="I78" s="72">
        <v>275000</v>
      </c>
      <c r="J78" s="73"/>
      <c r="K78" s="74"/>
      <c r="L78" s="74"/>
      <c r="M78" s="74"/>
      <c r="N78" s="74"/>
      <c r="O78" s="74"/>
      <c r="P78" s="74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</row>
    <row r="79" spans="2:34" x14ac:dyDescent="0.3">
      <c r="B79" s="72"/>
      <c r="D79" s="71">
        <f t="shared" si="37"/>
        <v>0</v>
      </c>
      <c r="E79" s="71">
        <f t="shared" si="38"/>
        <v>0</v>
      </c>
      <c r="F79" s="72"/>
      <c r="G79" s="72"/>
      <c r="H79" s="72"/>
      <c r="I79" s="72"/>
      <c r="J79" s="73"/>
      <c r="K79" s="74"/>
      <c r="L79" s="74"/>
      <c r="M79" s="74"/>
      <c r="N79" s="74"/>
      <c r="O79" s="74"/>
      <c r="P79" s="74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</row>
    <row r="80" spans="2:34" x14ac:dyDescent="0.3">
      <c r="B80" s="72"/>
      <c r="D80" s="71">
        <f t="shared" si="37"/>
        <v>0</v>
      </c>
      <c r="E80" s="71">
        <f t="shared" si="38"/>
        <v>0</v>
      </c>
      <c r="F80" s="72"/>
      <c r="G80" s="72"/>
      <c r="H80" s="72"/>
      <c r="I80" s="72"/>
      <c r="J80" s="73"/>
      <c r="K80" s="74"/>
      <c r="L80" s="74"/>
      <c r="M80" s="74"/>
      <c r="N80" s="74"/>
      <c r="O80" s="74"/>
      <c r="P80" s="74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</row>
    <row r="81" spans="2:34" x14ac:dyDescent="0.3">
      <c r="B81" s="72"/>
      <c r="D81" s="71">
        <f t="shared" si="37"/>
        <v>0</v>
      </c>
      <c r="E81" s="71">
        <f t="shared" si="38"/>
        <v>0</v>
      </c>
      <c r="F81" s="72"/>
      <c r="G81" s="72"/>
      <c r="H81" s="72"/>
      <c r="I81" s="72"/>
      <c r="J81" s="73"/>
      <c r="K81" s="74"/>
      <c r="L81" s="74"/>
      <c r="M81" s="74"/>
      <c r="N81" s="74"/>
      <c r="O81" s="74"/>
      <c r="P81" s="74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</row>
    <row r="82" spans="2:34" x14ac:dyDescent="0.3">
      <c r="B82" s="72"/>
      <c r="D82" s="71">
        <f t="shared" si="37"/>
        <v>0</v>
      </c>
      <c r="E82" s="71">
        <f t="shared" si="38"/>
        <v>0</v>
      </c>
      <c r="F82" s="72"/>
      <c r="G82" s="72"/>
      <c r="H82" s="72"/>
      <c r="I82" s="72"/>
      <c r="J82" s="73"/>
      <c r="K82" s="74"/>
      <c r="L82" s="74"/>
      <c r="M82" s="74"/>
      <c r="N82" s="74"/>
      <c r="O82" s="74"/>
      <c r="P82" s="74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</row>
    <row r="83" spans="2:34" x14ac:dyDescent="0.3">
      <c r="B83" s="72"/>
      <c r="D83" s="71">
        <f t="shared" si="37"/>
        <v>0</v>
      </c>
      <c r="E83" s="71">
        <f t="shared" si="38"/>
        <v>0</v>
      </c>
      <c r="F83" s="72"/>
      <c r="G83" s="72"/>
      <c r="H83" s="72"/>
      <c r="I83" s="72"/>
      <c r="J83" s="73"/>
      <c r="K83" s="74"/>
      <c r="L83" s="74"/>
      <c r="M83" s="74"/>
      <c r="N83" s="74"/>
      <c r="O83" s="74"/>
      <c r="P83" s="74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</row>
    <row r="84" spans="2:34" x14ac:dyDescent="0.3">
      <c r="B84" s="72"/>
      <c r="D84" s="71">
        <f t="shared" si="37"/>
        <v>0</v>
      </c>
      <c r="E84" s="71">
        <f t="shared" si="38"/>
        <v>0</v>
      </c>
      <c r="F84" s="72"/>
      <c r="G84" s="72"/>
      <c r="H84" s="72"/>
      <c r="I84" s="72"/>
      <c r="J84" s="73"/>
      <c r="K84" s="74"/>
      <c r="L84" s="74"/>
      <c r="M84" s="74"/>
      <c r="N84" s="74"/>
      <c r="O84" s="74"/>
      <c r="P84" s="74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</row>
    <row r="85" spans="2:34" x14ac:dyDescent="0.3">
      <c r="B85" s="72"/>
      <c r="D85" s="71">
        <f t="shared" si="37"/>
        <v>0</v>
      </c>
      <c r="E85" s="71">
        <f t="shared" si="38"/>
        <v>0</v>
      </c>
      <c r="F85" s="72"/>
      <c r="G85" s="72"/>
      <c r="H85" s="72"/>
      <c r="I85" s="72"/>
      <c r="J85" s="73"/>
      <c r="K85" s="74"/>
      <c r="L85" s="74"/>
      <c r="M85" s="74"/>
      <c r="N85" s="74"/>
      <c r="O85" s="74"/>
      <c r="P85" s="74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</row>
    <row r="86" spans="2:34" x14ac:dyDescent="0.3">
      <c r="B86" s="72"/>
      <c r="D86" s="71">
        <f t="shared" si="37"/>
        <v>0</v>
      </c>
      <c r="E86" s="71">
        <f t="shared" si="38"/>
        <v>0</v>
      </c>
      <c r="F86" s="72"/>
      <c r="G86" s="72"/>
      <c r="H86" s="72"/>
      <c r="I86" s="72"/>
      <c r="J86" s="73"/>
      <c r="K86" s="74"/>
      <c r="L86" s="74"/>
      <c r="M86" s="74"/>
      <c r="N86" s="74"/>
      <c r="O86" s="74"/>
      <c r="P86" s="74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</row>
    <row r="87" spans="2:34" x14ac:dyDescent="0.3">
      <c r="B87" s="72"/>
      <c r="D87" s="71">
        <f t="shared" si="37"/>
        <v>0</v>
      </c>
      <c r="E87" s="71">
        <f t="shared" si="38"/>
        <v>0</v>
      </c>
      <c r="F87" s="72"/>
      <c r="G87" s="72"/>
      <c r="H87" s="72"/>
      <c r="I87" s="72"/>
      <c r="J87" s="73"/>
      <c r="K87" s="74"/>
      <c r="L87" s="74"/>
      <c r="M87" s="74"/>
      <c r="N87" s="74"/>
      <c r="O87" s="74"/>
      <c r="P87" s="74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</row>
    <row r="88" spans="2:34" x14ac:dyDescent="0.3">
      <c r="B88" s="72"/>
      <c r="D88" s="71">
        <f t="shared" si="37"/>
        <v>0</v>
      </c>
      <c r="E88" s="71">
        <f t="shared" si="38"/>
        <v>0</v>
      </c>
      <c r="F88" s="72"/>
      <c r="G88" s="72"/>
      <c r="H88" s="72"/>
      <c r="I88" s="72"/>
      <c r="J88" s="73"/>
      <c r="K88" s="74"/>
      <c r="L88" s="74"/>
      <c r="M88" s="74"/>
      <c r="N88" s="74"/>
      <c r="O88" s="74"/>
      <c r="P88" s="74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</row>
    <row r="89" spans="2:34" ht="16.5" thickBot="1" x14ac:dyDescent="0.35">
      <c r="B89" s="90" t="s">
        <v>121</v>
      </c>
      <c r="C89" s="90"/>
      <c r="D89" s="91">
        <f t="shared" ref="D89:I89" si="39">SUM(D64:D88)</f>
        <v>1153146.8999999999</v>
      </c>
      <c r="E89" s="91">
        <f t="shared" si="39"/>
        <v>4500000</v>
      </c>
      <c r="F89" s="91">
        <f t="shared" si="39"/>
        <v>10225000</v>
      </c>
      <c r="G89" s="91">
        <f t="shared" si="39"/>
        <v>1940000</v>
      </c>
      <c r="H89" s="91">
        <f t="shared" si="39"/>
        <v>4500000</v>
      </c>
      <c r="I89" s="91">
        <f t="shared" si="39"/>
        <v>775000</v>
      </c>
      <c r="K89" s="91">
        <f t="shared" ref="K89:AH89" si="40">SUM(K64:K88)</f>
        <v>0</v>
      </c>
      <c r="L89" s="91">
        <f t="shared" si="40"/>
        <v>0</v>
      </c>
      <c r="M89" s="91">
        <f t="shared" si="40"/>
        <v>0</v>
      </c>
      <c r="N89" s="91">
        <f t="shared" si="40"/>
        <v>0</v>
      </c>
      <c r="O89" s="91">
        <f t="shared" si="40"/>
        <v>0</v>
      </c>
      <c r="P89" s="91">
        <f t="shared" si="40"/>
        <v>0</v>
      </c>
      <c r="Q89" s="91">
        <f t="shared" si="40"/>
        <v>1077254.04</v>
      </c>
      <c r="R89" s="91">
        <f t="shared" si="40"/>
        <v>75892.86</v>
      </c>
      <c r="S89" s="91">
        <f t="shared" si="40"/>
        <v>0</v>
      </c>
      <c r="T89" s="91">
        <f t="shared" si="40"/>
        <v>0</v>
      </c>
      <c r="U89" s="91">
        <f t="shared" si="40"/>
        <v>0</v>
      </c>
      <c r="V89" s="91">
        <f t="shared" si="40"/>
        <v>0</v>
      </c>
      <c r="W89" s="91">
        <f t="shared" si="40"/>
        <v>0</v>
      </c>
      <c r="X89" s="91">
        <f t="shared" si="40"/>
        <v>0</v>
      </c>
      <c r="Y89" s="91">
        <f t="shared" si="40"/>
        <v>4500000</v>
      </c>
      <c r="Z89" s="91">
        <f t="shared" si="40"/>
        <v>0</v>
      </c>
      <c r="AA89" s="91">
        <f t="shared" si="40"/>
        <v>0</v>
      </c>
      <c r="AB89" s="91">
        <f t="shared" si="40"/>
        <v>0</v>
      </c>
      <c r="AC89" s="91">
        <f t="shared" si="40"/>
        <v>0</v>
      </c>
      <c r="AD89" s="91">
        <f t="shared" si="40"/>
        <v>0</v>
      </c>
      <c r="AE89" s="91">
        <f t="shared" si="40"/>
        <v>0</v>
      </c>
      <c r="AF89" s="91">
        <f t="shared" si="40"/>
        <v>0</v>
      </c>
      <c r="AG89" s="91">
        <f t="shared" si="40"/>
        <v>0</v>
      </c>
      <c r="AH89" s="91">
        <f t="shared" si="40"/>
        <v>0</v>
      </c>
    </row>
    <row r="90" spans="2:34" ht="16.5" thickTop="1" x14ac:dyDescent="0.3"/>
    <row r="91" spans="2:34" ht="16.5" thickBot="1" x14ac:dyDescent="0.35">
      <c r="B91" s="65" t="s">
        <v>103</v>
      </c>
      <c r="C91" s="64"/>
      <c r="D91" s="64" t="s">
        <v>64</v>
      </c>
      <c r="E91" s="64" t="s">
        <v>65</v>
      </c>
      <c r="F91" s="161" t="s">
        <v>104</v>
      </c>
      <c r="G91" s="161"/>
      <c r="H91" s="161"/>
      <c r="I91" s="161"/>
      <c r="J91" s="64"/>
      <c r="K91" s="160" t="str">
        <f>$K$4</f>
        <v>2021 Monthly</v>
      </c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 t="str">
        <f>$W$4</f>
        <v>2022 Monthly</v>
      </c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</row>
    <row r="92" spans="2:34" ht="16.5" thickBot="1" x14ac:dyDescent="0.35">
      <c r="B92" s="88" t="s">
        <v>122</v>
      </c>
      <c r="C92" s="66"/>
      <c r="D92" s="67">
        <f>$D$5</f>
        <v>2021</v>
      </c>
      <c r="E92" s="67">
        <f>D92+1</f>
        <v>2022</v>
      </c>
      <c r="F92" s="67">
        <f>F$5</f>
        <v>2023</v>
      </c>
      <c r="G92" s="67">
        <f>G$5</f>
        <v>2024</v>
      </c>
      <c r="H92" s="67">
        <f>H$5</f>
        <v>2025</v>
      </c>
      <c r="I92" s="68">
        <f>I$5</f>
        <v>2026</v>
      </c>
      <c r="J92" s="69"/>
      <c r="K92" s="94">
        <f>K$5</f>
        <v>44227</v>
      </c>
      <c r="L92" s="95">
        <f t="shared" ref="L92:V92" si="41">L$5</f>
        <v>44255</v>
      </c>
      <c r="M92" s="95">
        <f t="shared" si="41"/>
        <v>44286</v>
      </c>
      <c r="N92" s="95">
        <f t="shared" si="41"/>
        <v>44316</v>
      </c>
      <c r="O92" s="95">
        <f t="shared" si="41"/>
        <v>44347</v>
      </c>
      <c r="P92" s="95">
        <f t="shared" si="41"/>
        <v>44377</v>
      </c>
      <c r="Q92" s="95">
        <f t="shared" si="41"/>
        <v>44408</v>
      </c>
      <c r="R92" s="95">
        <f t="shared" si="41"/>
        <v>44439</v>
      </c>
      <c r="S92" s="95">
        <f t="shared" si="41"/>
        <v>44469</v>
      </c>
      <c r="T92" s="95">
        <f t="shared" si="41"/>
        <v>44500</v>
      </c>
      <c r="U92" s="95">
        <f t="shared" si="41"/>
        <v>44530</v>
      </c>
      <c r="V92" s="95">
        <f t="shared" si="41"/>
        <v>44561</v>
      </c>
      <c r="W92" s="95">
        <f>W$5</f>
        <v>44592</v>
      </c>
      <c r="X92" s="95">
        <f t="shared" ref="X92:AH92" si="42">X$5</f>
        <v>44620</v>
      </c>
      <c r="Y92" s="95">
        <f t="shared" si="42"/>
        <v>44651</v>
      </c>
      <c r="Z92" s="95">
        <f t="shared" si="42"/>
        <v>44681</v>
      </c>
      <c r="AA92" s="95">
        <f t="shared" si="42"/>
        <v>44712</v>
      </c>
      <c r="AB92" s="95">
        <f t="shared" si="42"/>
        <v>44742</v>
      </c>
      <c r="AC92" s="95">
        <f t="shared" si="42"/>
        <v>44773</v>
      </c>
      <c r="AD92" s="95">
        <f t="shared" si="42"/>
        <v>44804</v>
      </c>
      <c r="AE92" s="95">
        <f t="shared" si="42"/>
        <v>44834</v>
      </c>
      <c r="AF92" s="95">
        <f t="shared" si="42"/>
        <v>44865</v>
      </c>
      <c r="AG92" s="95">
        <f t="shared" si="42"/>
        <v>44895</v>
      </c>
      <c r="AH92" s="95">
        <f t="shared" si="42"/>
        <v>44926</v>
      </c>
    </row>
    <row r="93" spans="2:34" x14ac:dyDescent="0.3">
      <c r="B93" s="89" t="s">
        <v>123</v>
      </c>
      <c r="D93" s="71">
        <f t="shared" ref="D93:D117" si="43">SUM(K93:V93)</f>
        <v>0</v>
      </c>
      <c r="E93" s="71">
        <f t="shared" ref="E93:E117" si="44">SUM(W93:AH93)</f>
        <v>0</v>
      </c>
      <c r="F93" s="72"/>
      <c r="G93" s="72"/>
      <c r="H93" s="72"/>
      <c r="I93" s="72"/>
      <c r="J93" s="73"/>
      <c r="K93" s="74"/>
      <c r="L93" s="74"/>
      <c r="M93" s="74"/>
      <c r="N93" s="74"/>
      <c r="O93" s="74"/>
      <c r="P93" s="74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</row>
    <row r="94" spans="2:34" x14ac:dyDescent="0.3">
      <c r="B94" s="72" t="s">
        <v>124</v>
      </c>
      <c r="D94" s="71">
        <f t="shared" si="43"/>
        <v>0</v>
      </c>
      <c r="E94" s="71">
        <f t="shared" si="44"/>
        <v>100000</v>
      </c>
      <c r="F94" s="72">
        <v>100000</v>
      </c>
      <c r="G94" s="72">
        <v>100000</v>
      </c>
      <c r="H94" s="72">
        <v>100000</v>
      </c>
      <c r="I94" s="72">
        <v>100000</v>
      </c>
      <c r="J94" s="73"/>
      <c r="K94" s="74"/>
      <c r="L94" s="74"/>
      <c r="M94" s="74"/>
      <c r="N94" s="74"/>
      <c r="O94" s="74"/>
      <c r="P94" s="74"/>
      <c r="Q94" s="72"/>
      <c r="R94" s="72"/>
      <c r="S94" s="72"/>
      <c r="T94" s="72"/>
      <c r="U94" s="72"/>
      <c r="V94" s="72"/>
      <c r="W94" s="72"/>
      <c r="X94" s="72"/>
      <c r="Y94" s="72">
        <v>50000</v>
      </c>
      <c r="Z94" s="72"/>
      <c r="AA94" s="72"/>
      <c r="AB94" s="72"/>
      <c r="AC94" s="72"/>
      <c r="AD94" s="72"/>
      <c r="AE94" s="72"/>
      <c r="AF94" s="72">
        <v>50000</v>
      </c>
      <c r="AG94" s="72"/>
      <c r="AH94" s="72"/>
    </row>
    <row r="95" spans="2:34" x14ac:dyDescent="0.3">
      <c r="B95" s="72" t="s">
        <v>125</v>
      </c>
      <c r="D95" s="71">
        <f t="shared" si="43"/>
        <v>0</v>
      </c>
      <c r="E95" s="71">
        <f t="shared" si="44"/>
        <v>50000</v>
      </c>
      <c r="F95" s="72">
        <v>50000</v>
      </c>
      <c r="G95" s="72">
        <v>50000</v>
      </c>
      <c r="H95" s="72">
        <v>50000</v>
      </c>
      <c r="I95" s="72">
        <v>50000</v>
      </c>
      <c r="J95" s="73"/>
      <c r="K95" s="74"/>
      <c r="L95" s="74"/>
      <c r="M95" s="74"/>
      <c r="N95" s="74"/>
      <c r="O95" s="74"/>
      <c r="P95" s="74"/>
      <c r="Q95" s="72"/>
      <c r="R95" s="72"/>
      <c r="S95" s="72"/>
      <c r="T95" s="72"/>
      <c r="U95" s="72"/>
      <c r="V95" s="72"/>
      <c r="W95" s="72"/>
      <c r="X95" s="72"/>
      <c r="Y95" s="72"/>
      <c r="Z95" s="72">
        <v>50000</v>
      </c>
      <c r="AA95" s="72"/>
      <c r="AB95" s="72"/>
      <c r="AC95" s="72"/>
      <c r="AD95" s="72"/>
      <c r="AE95" s="72"/>
      <c r="AF95" s="72"/>
      <c r="AG95" s="72"/>
      <c r="AH95" s="72"/>
    </row>
    <row r="96" spans="2:34" x14ac:dyDescent="0.3">
      <c r="B96" s="72" t="s">
        <v>126</v>
      </c>
      <c r="D96" s="71">
        <f t="shared" si="43"/>
        <v>0</v>
      </c>
      <c r="E96" s="71">
        <f t="shared" si="44"/>
        <v>50000</v>
      </c>
      <c r="F96" s="72">
        <v>50000</v>
      </c>
      <c r="G96" s="72">
        <v>50000</v>
      </c>
      <c r="H96" s="72">
        <v>50000</v>
      </c>
      <c r="I96" s="72">
        <v>50000</v>
      </c>
      <c r="J96" s="73"/>
      <c r="K96" s="74"/>
      <c r="L96" s="74"/>
      <c r="M96" s="74"/>
      <c r="N96" s="74"/>
      <c r="O96" s="74"/>
      <c r="P96" s="74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>
        <v>50000</v>
      </c>
      <c r="AF96" s="72"/>
      <c r="AG96" s="72"/>
      <c r="AH96" s="72"/>
    </row>
    <row r="97" spans="2:34" x14ac:dyDescent="0.3">
      <c r="B97" s="72"/>
      <c r="D97" s="71">
        <f t="shared" si="43"/>
        <v>0</v>
      </c>
      <c r="E97" s="71">
        <f t="shared" si="44"/>
        <v>0</v>
      </c>
      <c r="F97" s="72"/>
      <c r="G97" s="72"/>
      <c r="H97" s="72"/>
      <c r="I97" s="72"/>
      <c r="J97" s="73"/>
      <c r="K97" s="74"/>
      <c r="L97" s="74"/>
      <c r="M97" s="74"/>
      <c r="N97" s="74"/>
      <c r="O97" s="74"/>
      <c r="P97" s="74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</row>
    <row r="98" spans="2:34" x14ac:dyDescent="0.3">
      <c r="B98" s="72"/>
      <c r="D98" s="71">
        <f t="shared" si="43"/>
        <v>0</v>
      </c>
      <c r="E98" s="71">
        <f t="shared" si="44"/>
        <v>0</v>
      </c>
      <c r="F98" s="72"/>
      <c r="G98" s="72"/>
      <c r="H98" s="72"/>
      <c r="I98" s="72"/>
      <c r="J98" s="73"/>
      <c r="K98" s="74"/>
      <c r="L98" s="74"/>
      <c r="M98" s="74"/>
      <c r="N98" s="74"/>
      <c r="O98" s="74"/>
      <c r="P98" s="74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</row>
    <row r="99" spans="2:34" x14ac:dyDescent="0.3">
      <c r="B99" s="72"/>
      <c r="D99" s="71">
        <f t="shared" si="43"/>
        <v>0</v>
      </c>
      <c r="E99" s="71">
        <f t="shared" si="44"/>
        <v>0</v>
      </c>
      <c r="F99" s="72"/>
      <c r="G99" s="72"/>
      <c r="H99" s="72"/>
      <c r="I99" s="72"/>
      <c r="J99" s="73"/>
      <c r="K99" s="74"/>
      <c r="L99" s="74"/>
      <c r="M99" s="74"/>
      <c r="N99" s="74"/>
      <c r="O99" s="74"/>
      <c r="P99" s="74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</row>
    <row r="100" spans="2:34" x14ac:dyDescent="0.3">
      <c r="B100" s="72"/>
      <c r="D100" s="71">
        <f t="shared" si="43"/>
        <v>0</v>
      </c>
      <c r="E100" s="71">
        <f t="shared" si="44"/>
        <v>0</v>
      </c>
      <c r="F100" s="72"/>
      <c r="G100" s="72"/>
      <c r="H100" s="72"/>
      <c r="I100" s="72"/>
      <c r="J100" s="73"/>
      <c r="K100" s="74"/>
      <c r="L100" s="74"/>
      <c r="M100" s="74"/>
      <c r="N100" s="74"/>
      <c r="O100" s="74"/>
      <c r="P100" s="74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</row>
    <row r="101" spans="2:34" x14ac:dyDescent="0.3">
      <c r="B101" s="72"/>
      <c r="D101" s="71">
        <f t="shared" si="43"/>
        <v>0</v>
      </c>
      <c r="E101" s="71">
        <f t="shared" si="44"/>
        <v>0</v>
      </c>
      <c r="F101" s="72"/>
      <c r="G101" s="72"/>
      <c r="H101" s="72"/>
      <c r="I101" s="72"/>
      <c r="J101" s="73"/>
      <c r="K101" s="74"/>
      <c r="L101" s="74"/>
      <c r="M101" s="74"/>
      <c r="N101" s="74"/>
      <c r="O101" s="74"/>
      <c r="P101" s="74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spans="2:34" x14ac:dyDescent="0.3">
      <c r="B102" s="72"/>
      <c r="D102" s="71">
        <f t="shared" si="43"/>
        <v>0</v>
      </c>
      <c r="E102" s="71">
        <f t="shared" si="44"/>
        <v>0</v>
      </c>
      <c r="F102" s="72"/>
      <c r="G102" s="72"/>
      <c r="H102" s="72"/>
      <c r="I102" s="72"/>
      <c r="J102" s="73"/>
      <c r="K102" s="74"/>
      <c r="L102" s="74"/>
      <c r="M102" s="74"/>
      <c r="N102" s="74"/>
      <c r="O102" s="74"/>
      <c r="P102" s="74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spans="2:34" x14ac:dyDescent="0.3">
      <c r="B103" s="72"/>
      <c r="D103" s="71">
        <f t="shared" si="43"/>
        <v>0</v>
      </c>
      <c r="E103" s="71">
        <f t="shared" si="44"/>
        <v>0</v>
      </c>
      <c r="F103" s="72"/>
      <c r="G103" s="72"/>
      <c r="H103" s="72"/>
      <c r="I103" s="72"/>
      <c r="J103" s="73"/>
      <c r="K103" s="74"/>
      <c r="L103" s="74"/>
      <c r="M103" s="74"/>
      <c r="N103" s="74"/>
      <c r="O103" s="74"/>
      <c r="P103" s="74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</row>
    <row r="104" spans="2:34" x14ac:dyDescent="0.3">
      <c r="B104" s="89"/>
      <c r="D104" s="71">
        <f t="shared" si="43"/>
        <v>0</v>
      </c>
      <c r="E104" s="71">
        <f t="shared" si="44"/>
        <v>0</v>
      </c>
      <c r="F104" s="72"/>
      <c r="G104" s="72"/>
      <c r="H104" s="72"/>
      <c r="I104" s="72"/>
      <c r="J104" s="73"/>
      <c r="K104" s="74"/>
      <c r="L104" s="74"/>
      <c r="M104" s="74"/>
      <c r="N104" s="74"/>
      <c r="O104" s="74"/>
      <c r="P104" s="74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</row>
    <row r="105" spans="2:34" x14ac:dyDescent="0.3">
      <c r="B105" s="89" t="s">
        <v>127</v>
      </c>
      <c r="D105" s="71">
        <f t="shared" si="43"/>
        <v>0</v>
      </c>
      <c r="E105" s="71">
        <f t="shared" si="44"/>
        <v>0</v>
      </c>
      <c r="F105" s="72"/>
      <c r="G105" s="72"/>
      <c r="H105" s="72"/>
      <c r="I105" s="72"/>
      <c r="J105" s="73"/>
      <c r="K105" s="74"/>
      <c r="L105" s="74"/>
      <c r="M105" s="74"/>
      <c r="N105" s="74"/>
      <c r="O105" s="74"/>
      <c r="P105" s="74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</row>
    <row r="106" spans="2:34" x14ac:dyDescent="0.3">
      <c r="B106" s="72"/>
      <c r="D106" s="71">
        <f t="shared" si="43"/>
        <v>0</v>
      </c>
      <c r="E106" s="71">
        <f t="shared" si="44"/>
        <v>0</v>
      </c>
      <c r="F106" s="72"/>
      <c r="G106" s="72"/>
      <c r="H106" s="72"/>
      <c r="I106" s="72"/>
      <c r="J106" s="73"/>
      <c r="K106" s="74"/>
      <c r="L106" s="74"/>
      <c r="M106" s="74"/>
      <c r="N106" s="74"/>
      <c r="O106" s="74"/>
      <c r="P106" s="74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</row>
    <row r="107" spans="2:34" x14ac:dyDescent="0.3">
      <c r="B107" s="72"/>
      <c r="D107" s="71">
        <f t="shared" si="43"/>
        <v>0</v>
      </c>
      <c r="E107" s="71">
        <f t="shared" si="44"/>
        <v>0</v>
      </c>
      <c r="F107" s="72"/>
      <c r="G107" s="72"/>
      <c r="H107" s="72"/>
      <c r="I107" s="72"/>
      <c r="J107" s="73"/>
      <c r="K107" s="74"/>
      <c r="L107" s="74"/>
      <c r="M107" s="74"/>
      <c r="N107" s="74"/>
      <c r="O107" s="74"/>
      <c r="P107" s="74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</row>
    <row r="108" spans="2:34" x14ac:dyDescent="0.3">
      <c r="B108" s="72"/>
      <c r="D108" s="71">
        <f t="shared" si="43"/>
        <v>0</v>
      </c>
      <c r="E108" s="71">
        <f t="shared" si="44"/>
        <v>0</v>
      </c>
      <c r="F108" s="72"/>
      <c r="G108" s="72"/>
      <c r="H108" s="72"/>
      <c r="I108" s="72"/>
      <c r="J108" s="73"/>
      <c r="K108" s="74"/>
      <c r="L108" s="74"/>
      <c r="M108" s="74"/>
      <c r="N108" s="74"/>
      <c r="O108" s="74"/>
      <c r="P108" s="74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</row>
    <row r="109" spans="2:34" x14ac:dyDescent="0.3">
      <c r="B109" s="72"/>
      <c r="D109" s="71">
        <f t="shared" si="43"/>
        <v>0</v>
      </c>
      <c r="E109" s="71">
        <f t="shared" si="44"/>
        <v>0</v>
      </c>
      <c r="F109" s="72"/>
      <c r="G109" s="72"/>
      <c r="H109" s="72"/>
      <c r="I109" s="72"/>
      <c r="J109" s="73"/>
      <c r="K109" s="74"/>
      <c r="L109" s="74"/>
      <c r="M109" s="74"/>
      <c r="N109" s="74"/>
      <c r="O109" s="74"/>
      <c r="P109" s="74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spans="2:34" x14ac:dyDescent="0.3">
      <c r="B110" s="72"/>
      <c r="D110" s="71">
        <f t="shared" si="43"/>
        <v>0</v>
      </c>
      <c r="E110" s="71">
        <f t="shared" si="44"/>
        <v>0</v>
      </c>
      <c r="F110" s="72"/>
      <c r="G110" s="72"/>
      <c r="H110" s="72"/>
      <c r="I110" s="72"/>
      <c r="J110" s="73"/>
      <c r="K110" s="74"/>
      <c r="L110" s="74"/>
      <c r="M110" s="74"/>
      <c r="N110" s="74"/>
      <c r="O110" s="74"/>
      <c r="P110" s="74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</row>
    <row r="111" spans="2:34" x14ac:dyDescent="0.3">
      <c r="B111" s="72"/>
      <c r="D111" s="71">
        <f t="shared" si="43"/>
        <v>0</v>
      </c>
      <c r="E111" s="71">
        <f t="shared" si="44"/>
        <v>0</v>
      </c>
      <c r="F111" s="72"/>
      <c r="G111" s="72"/>
      <c r="H111" s="72"/>
      <c r="I111" s="72"/>
      <c r="J111" s="73"/>
      <c r="K111" s="74"/>
      <c r="L111" s="74"/>
      <c r="M111" s="74"/>
      <c r="N111" s="74"/>
      <c r="O111" s="74"/>
      <c r="P111" s="74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2" spans="2:34" x14ac:dyDescent="0.3">
      <c r="B112" s="72"/>
      <c r="D112" s="71">
        <f t="shared" si="43"/>
        <v>0</v>
      </c>
      <c r="E112" s="71">
        <f t="shared" si="44"/>
        <v>0</v>
      </c>
      <c r="F112" s="72"/>
      <c r="G112" s="72"/>
      <c r="H112" s="72"/>
      <c r="I112" s="72"/>
      <c r="J112" s="73"/>
      <c r="K112" s="74"/>
      <c r="L112" s="74"/>
      <c r="M112" s="74"/>
      <c r="N112" s="74"/>
      <c r="O112" s="74"/>
      <c r="P112" s="74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</row>
    <row r="113" spans="2:34" x14ac:dyDescent="0.3">
      <c r="B113" s="72"/>
      <c r="D113" s="71">
        <f t="shared" si="43"/>
        <v>0</v>
      </c>
      <c r="E113" s="71">
        <f t="shared" si="44"/>
        <v>0</v>
      </c>
      <c r="F113" s="72"/>
      <c r="G113" s="72"/>
      <c r="H113" s="72"/>
      <c r="I113" s="72"/>
      <c r="J113" s="73"/>
      <c r="K113" s="74"/>
      <c r="L113" s="74"/>
      <c r="M113" s="74"/>
      <c r="N113" s="74"/>
      <c r="O113" s="74"/>
      <c r="P113" s="74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spans="2:34" x14ac:dyDescent="0.3">
      <c r="B114" s="72"/>
      <c r="D114" s="71">
        <f t="shared" si="43"/>
        <v>0</v>
      </c>
      <c r="E114" s="71">
        <f t="shared" si="44"/>
        <v>0</v>
      </c>
      <c r="F114" s="72"/>
      <c r="G114" s="72"/>
      <c r="H114" s="72"/>
      <c r="I114" s="72"/>
      <c r="J114" s="73"/>
      <c r="K114" s="74"/>
      <c r="L114" s="74"/>
      <c r="M114" s="74"/>
      <c r="N114" s="74"/>
      <c r="O114" s="74"/>
      <c r="P114" s="74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</row>
    <row r="115" spans="2:34" x14ac:dyDescent="0.3">
      <c r="B115" s="72"/>
      <c r="D115" s="71">
        <f t="shared" si="43"/>
        <v>0</v>
      </c>
      <c r="E115" s="71">
        <f t="shared" si="44"/>
        <v>0</v>
      </c>
      <c r="F115" s="72"/>
      <c r="G115" s="72"/>
      <c r="H115" s="72"/>
      <c r="I115" s="72"/>
      <c r="J115" s="73"/>
      <c r="K115" s="74"/>
      <c r="L115" s="74"/>
      <c r="M115" s="74"/>
      <c r="N115" s="74"/>
      <c r="O115" s="74"/>
      <c r="P115" s="74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</row>
    <row r="116" spans="2:34" x14ac:dyDescent="0.3">
      <c r="B116" s="72"/>
      <c r="D116" s="71">
        <f t="shared" si="43"/>
        <v>0</v>
      </c>
      <c r="E116" s="71">
        <f t="shared" si="44"/>
        <v>0</v>
      </c>
      <c r="F116" s="72"/>
      <c r="G116" s="72"/>
      <c r="H116" s="72"/>
      <c r="I116" s="72"/>
      <c r="J116" s="73"/>
      <c r="K116" s="74"/>
      <c r="L116" s="74"/>
      <c r="M116" s="74"/>
      <c r="N116" s="74"/>
      <c r="O116" s="74"/>
      <c r="P116" s="74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</row>
    <row r="117" spans="2:34" x14ac:dyDescent="0.3">
      <c r="B117" s="72"/>
      <c r="D117" s="71">
        <f t="shared" si="43"/>
        <v>0</v>
      </c>
      <c r="E117" s="71">
        <f t="shared" si="44"/>
        <v>0</v>
      </c>
      <c r="F117" s="72"/>
      <c r="G117" s="72"/>
      <c r="H117" s="72"/>
      <c r="I117" s="72"/>
      <c r="J117" s="73"/>
      <c r="K117" s="74"/>
      <c r="L117" s="74"/>
      <c r="M117" s="74"/>
      <c r="N117" s="74"/>
      <c r="O117" s="74"/>
      <c r="P117" s="74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</row>
    <row r="118" spans="2:34" ht="16.5" thickBot="1" x14ac:dyDescent="0.35">
      <c r="B118" s="90" t="s">
        <v>121</v>
      </c>
      <c r="C118" s="90"/>
      <c r="D118" s="91">
        <f t="shared" ref="D118:I118" si="45">SUM(D93:D117)</f>
        <v>0</v>
      </c>
      <c r="E118" s="91">
        <f t="shared" si="45"/>
        <v>200000</v>
      </c>
      <c r="F118" s="91">
        <f t="shared" si="45"/>
        <v>200000</v>
      </c>
      <c r="G118" s="91">
        <f t="shared" si="45"/>
        <v>200000</v>
      </c>
      <c r="H118" s="91">
        <f t="shared" si="45"/>
        <v>200000</v>
      </c>
      <c r="I118" s="91">
        <f t="shared" si="45"/>
        <v>200000</v>
      </c>
      <c r="K118" s="91">
        <f t="shared" ref="K118:AH118" si="46">SUM(K93:K117)</f>
        <v>0</v>
      </c>
      <c r="L118" s="91">
        <f t="shared" si="46"/>
        <v>0</v>
      </c>
      <c r="M118" s="91">
        <f t="shared" si="46"/>
        <v>0</v>
      </c>
      <c r="N118" s="91">
        <f t="shared" si="46"/>
        <v>0</v>
      </c>
      <c r="O118" s="91">
        <f t="shared" si="46"/>
        <v>0</v>
      </c>
      <c r="P118" s="91">
        <f t="shared" si="46"/>
        <v>0</v>
      </c>
      <c r="Q118" s="91">
        <f t="shared" si="46"/>
        <v>0</v>
      </c>
      <c r="R118" s="91">
        <f t="shared" si="46"/>
        <v>0</v>
      </c>
      <c r="S118" s="91">
        <f t="shared" si="46"/>
        <v>0</v>
      </c>
      <c r="T118" s="91">
        <f t="shared" si="46"/>
        <v>0</v>
      </c>
      <c r="U118" s="91">
        <f t="shared" si="46"/>
        <v>0</v>
      </c>
      <c r="V118" s="91">
        <f t="shared" si="46"/>
        <v>0</v>
      </c>
      <c r="W118" s="91">
        <f t="shared" si="46"/>
        <v>0</v>
      </c>
      <c r="X118" s="91">
        <f t="shared" si="46"/>
        <v>0</v>
      </c>
      <c r="Y118" s="91">
        <f t="shared" si="46"/>
        <v>50000</v>
      </c>
      <c r="Z118" s="91">
        <f t="shared" si="46"/>
        <v>50000</v>
      </c>
      <c r="AA118" s="91">
        <f t="shared" si="46"/>
        <v>0</v>
      </c>
      <c r="AB118" s="91">
        <f t="shared" si="46"/>
        <v>0</v>
      </c>
      <c r="AC118" s="91">
        <f t="shared" si="46"/>
        <v>0</v>
      </c>
      <c r="AD118" s="91">
        <f t="shared" si="46"/>
        <v>0</v>
      </c>
      <c r="AE118" s="91">
        <f t="shared" si="46"/>
        <v>50000</v>
      </c>
      <c r="AF118" s="91">
        <f t="shared" si="46"/>
        <v>50000</v>
      </c>
      <c r="AG118" s="91">
        <f t="shared" si="46"/>
        <v>0</v>
      </c>
      <c r="AH118" s="91">
        <f t="shared" si="46"/>
        <v>0</v>
      </c>
    </row>
    <row r="119" spans="2:34" ht="16.5" thickTop="1" x14ac:dyDescent="0.3"/>
    <row r="120" spans="2:34" ht="16.5" thickBot="1" x14ac:dyDescent="0.35">
      <c r="B120" s="65" t="s">
        <v>103</v>
      </c>
      <c r="C120" s="64"/>
      <c r="D120" s="64" t="s">
        <v>64</v>
      </c>
      <c r="E120" s="64" t="s">
        <v>65</v>
      </c>
      <c r="F120" s="161" t="s">
        <v>104</v>
      </c>
      <c r="G120" s="161"/>
      <c r="H120" s="161"/>
      <c r="I120" s="161"/>
      <c r="J120" s="64"/>
      <c r="K120" s="160" t="str">
        <f>$K$4</f>
        <v>2021 Monthly</v>
      </c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 t="str">
        <f>$W$4</f>
        <v>2022 Monthly</v>
      </c>
      <c r="X120" s="1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</row>
    <row r="121" spans="2:34" ht="16.5" thickBot="1" x14ac:dyDescent="0.35">
      <c r="B121" s="88" t="s">
        <v>128</v>
      </c>
      <c r="C121" s="66"/>
      <c r="D121" s="67">
        <f>$D$5</f>
        <v>2021</v>
      </c>
      <c r="E121" s="67">
        <f>D121+1</f>
        <v>2022</v>
      </c>
      <c r="F121" s="67">
        <f>F$5</f>
        <v>2023</v>
      </c>
      <c r="G121" s="67">
        <f>G$5</f>
        <v>2024</v>
      </c>
      <c r="H121" s="67">
        <f>H$5</f>
        <v>2025</v>
      </c>
      <c r="I121" s="68">
        <f>I$5</f>
        <v>2026</v>
      </c>
      <c r="J121" s="69"/>
      <c r="K121" s="94">
        <f>K$5</f>
        <v>44227</v>
      </c>
      <c r="L121" s="95">
        <f t="shared" ref="L121:V121" si="47">L$5</f>
        <v>44255</v>
      </c>
      <c r="M121" s="95">
        <f t="shared" si="47"/>
        <v>44286</v>
      </c>
      <c r="N121" s="95">
        <f t="shared" si="47"/>
        <v>44316</v>
      </c>
      <c r="O121" s="95">
        <f t="shared" si="47"/>
        <v>44347</v>
      </c>
      <c r="P121" s="95">
        <f t="shared" si="47"/>
        <v>44377</v>
      </c>
      <c r="Q121" s="95">
        <f t="shared" si="47"/>
        <v>44408</v>
      </c>
      <c r="R121" s="95">
        <f t="shared" si="47"/>
        <v>44439</v>
      </c>
      <c r="S121" s="95">
        <f t="shared" si="47"/>
        <v>44469</v>
      </c>
      <c r="T121" s="95">
        <f t="shared" si="47"/>
        <v>44500</v>
      </c>
      <c r="U121" s="95">
        <f t="shared" si="47"/>
        <v>44530</v>
      </c>
      <c r="V121" s="95">
        <f t="shared" si="47"/>
        <v>44561</v>
      </c>
      <c r="W121" s="95">
        <f>W$5</f>
        <v>44592</v>
      </c>
      <c r="X121" s="95">
        <f t="shared" ref="X121:AH121" si="48">X$5</f>
        <v>44620</v>
      </c>
      <c r="Y121" s="95">
        <f t="shared" si="48"/>
        <v>44651</v>
      </c>
      <c r="Z121" s="95">
        <f t="shared" si="48"/>
        <v>44681</v>
      </c>
      <c r="AA121" s="95">
        <f t="shared" si="48"/>
        <v>44712</v>
      </c>
      <c r="AB121" s="95">
        <f t="shared" si="48"/>
        <v>44742</v>
      </c>
      <c r="AC121" s="95">
        <f t="shared" si="48"/>
        <v>44773</v>
      </c>
      <c r="AD121" s="95">
        <f t="shared" si="48"/>
        <v>44804</v>
      </c>
      <c r="AE121" s="95">
        <f t="shared" si="48"/>
        <v>44834</v>
      </c>
      <c r="AF121" s="95">
        <f t="shared" si="48"/>
        <v>44865</v>
      </c>
      <c r="AG121" s="95">
        <f t="shared" si="48"/>
        <v>44895</v>
      </c>
      <c r="AH121" s="95">
        <f t="shared" si="48"/>
        <v>44926</v>
      </c>
    </row>
    <row r="122" spans="2:34" x14ac:dyDescent="0.3">
      <c r="B122" s="92" t="s">
        <v>129</v>
      </c>
      <c r="D122" s="71">
        <f t="shared" ref="D122:D126" si="49">SUM(K122:V122)</f>
        <v>0</v>
      </c>
      <c r="E122" s="71">
        <f>SUM(W122:AH122)</f>
        <v>0</v>
      </c>
      <c r="F122" s="72"/>
      <c r="G122" s="72"/>
      <c r="H122" s="72"/>
      <c r="I122" s="72"/>
      <c r="J122" s="73"/>
      <c r="K122" s="74"/>
      <c r="L122" s="74"/>
      <c r="M122" s="74"/>
      <c r="N122" s="74"/>
      <c r="O122" s="74"/>
      <c r="P122" s="74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</row>
    <row r="123" spans="2:34" x14ac:dyDescent="0.3">
      <c r="B123" s="93" t="s">
        <v>130</v>
      </c>
      <c r="D123" s="71">
        <f t="shared" si="49"/>
        <v>0</v>
      </c>
      <c r="E123" s="71">
        <f>SUM(W123:AH123)</f>
        <v>0</v>
      </c>
      <c r="F123" s="72"/>
      <c r="G123" s="72"/>
      <c r="H123" s="72"/>
      <c r="I123" s="72"/>
      <c r="J123" s="73"/>
      <c r="K123" s="74"/>
      <c r="L123" s="74"/>
      <c r="M123" s="74"/>
      <c r="N123" s="74"/>
      <c r="O123" s="74"/>
      <c r="P123" s="74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</row>
    <row r="124" spans="2:34" x14ac:dyDescent="0.3">
      <c r="B124" s="93" t="s">
        <v>131</v>
      </c>
      <c r="D124" s="71">
        <f t="shared" si="49"/>
        <v>0</v>
      </c>
      <c r="E124" s="71">
        <f>SUM(W124:AH124)</f>
        <v>0</v>
      </c>
      <c r="F124" s="72"/>
      <c r="G124" s="72"/>
      <c r="H124" s="72"/>
      <c r="I124" s="72"/>
      <c r="J124" s="73"/>
      <c r="K124" s="74"/>
      <c r="L124" s="74"/>
      <c r="M124" s="74"/>
      <c r="N124" s="74"/>
      <c r="O124" s="74"/>
      <c r="P124" s="74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</row>
    <row r="125" spans="2:34" x14ac:dyDescent="0.3">
      <c r="B125" s="93" t="s">
        <v>132</v>
      </c>
      <c r="D125" s="71">
        <f t="shared" si="49"/>
        <v>0</v>
      </c>
      <c r="E125" s="71">
        <f>SUM(W125:AH125)</f>
        <v>0</v>
      </c>
      <c r="F125" s="72"/>
      <c r="G125" s="72"/>
      <c r="H125" s="72"/>
      <c r="I125" s="72"/>
      <c r="J125" s="73"/>
      <c r="K125" s="74"/>
      <c r="L125" s="74"/>
      <c r="M125" s="74"/>
      <c r="N125" s="74"/>
      <c r="O125" s="74"/>
      <c r="P125" s="74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6" spans="2:34" x14ac:dyDescent="0.3">
      <c r="B126" s="93" t="s">
        <v>133</v>
      </c>
      <c r="D126" s="71">
        <f t="shared" si="49"/>
        <v>0</v>
      </c>
      <c r="E126" s="71">
        <f>SUM(W126:AH126)</f>
        <v>0</v>
      </c>
      <c r="F126" s="72"/>
      <c r="G126" s="72"/>
      <c r="H126" s="72"/>
      <c r="I126" s="72"/>
      <c r="J126" s="73"/>
      <c r="K126" s="74"/>
      <c r="L126" s="74"/>
      <c r="M126" s="74"/>
      <c r="N126" s="74"/>
      <c r="O126" s="74"/>
      <c r="P126" s="74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</row>
    <row r="127" spans="2:34" ht="16.5" thickBot="1" x14ac:dyDescent="0.35">
      <c r="B127" s="90" t="s">
        <v>121</v>
      </c>
      <c r="C127" s="90"/>
      <c r="D127" s="91">
        <f t="shared" ref="D127:AH127" si="50">SUM(D122:D126)</f>
        <v>0</v>
      </c>
      <c r="E127" s="91">
        <f>SUM(E122:E126)</f>
        <v>0</v>
      </c>
      <c r="F127" s="91">
        <f>SUM(F122:F126)</f>
        <v>0</v>
      </c>
      <c r="G127" s="91">
        <f>SUM(G122:G126)</f>
        <v>0</v>
      </c>
      <c r="H127" s="91">
        <f>SUM(H122:H126)</f>
        <v>0</v>
      </c>
      <c r="I127" s="91">
        <f>SUM(I122:I126)</f>
        <v>0</v>
      </c>
      <c r="K127" s="91">
        <f t="shared" si="50"/>
        <v>0</v>
      </c>
      <c r="L127" s="91">
        <f t="shared" si="50"/>
        <v>0</v>
      </c>
      <c r="M127" s="91">
        <f t="shared" si="50"/>
        <v>0</v>
      </c>
      <c r="N127" s="91">
        <f t="shared" si="50"/>
        <v>0</v>
      </c>
      <c r="O127" s="91">
        <f t="shared" si="50"/>
        <v>0</v>
      </c>
      <c r="P127" s="91">
        <f t="shared" si="50"/>
        <v>0</v>
      </c>
      <c r="Q127" s="91">
        <f t="shared" si="50"/>
        <v>0</v>
      </c>
      <c r="R127" s="91">
        <f t="shared" si="50"/>
        <v>0</v>
      </c>
      <c r="S127" s="91">
        <f t="shared" si="50"/>
        <v>0</v>
      </c>
      <c r="T127" s="91">
        <f t="shared" si="50"/>
        <v>0</v>
      </c>
      <c r="U127" s="91">
        <f t="shared" si="50"/>
        <v>0</v>
      </c>
      <c r="V127" s="91">
        <f t="shared" si="50"/>
        <v>0</v>
      </c>
      <c r="W127" s="91">
        <f t="shared" si="50"/>
        <v>0</v>
      </c>
      <c r="X127" s="91">
        <f t="shared" si="50"/>
        <v>0</v>
      </c>
      <c r="Y127" s="91">
        <f t="shared" si="50"/>
        <v>0</v>
      </c>
      <c r="Z127" s="91">
        <f t="shared" si="50"/>
        <v>0</v>
      </c>
      <c r="AA127" s="91">
        <f t="shared" si="50"/>
        <v>0</v>
      </c>
      <c r="AB127" s="91">
        <f t="shared" si="50"/>
        <v>0</v>
      </c>
      <c r="AC127" s="91">
        <f t="shared" si="50"/>
        <v>0</v>
      </c>
      <c r="AD127" s="91">
        <f t="shared" si="50"/>
        <v>0</v>
      </c>
      <c r="AE127" s="91">
        <f t="shared" si="50"/>
        <v>0</v>
      </c>
      <c r="AF127" s="91">
        <f t="shared" si="50"/>
        <v>0</v>
      </c>
      <c r="AG127" s="91">
        <f t="shared" si="50"/>
        <v>0</v>
      </c>
      <c r="AH127" s="91">
        <f t="shared" si="50"/>
        <v>0</v>
      </c>
    </row>
    <row r="128" spans="2:34" ht="16.5" thickTop="1" x14ac:dyDescent="0.3"/>
  </sheetData>
  <sheetProtection algorithmName="SHA-512" hashValue="zt1OlftFai63JX7Saqh13xYSMdkpQQaUQ6ZTJhYP802/7IW0Y8/hk6kd0RkgfA5Pp5nniv0coXssyYo4YgsPlA==" saltValue="7MtlGiIfvJcyccrN2OIAtQ==" spinCount="100000" sheet="1" formatCells="0" formatColumns="0" formatRows="0" sort="0" autoFilter="0"/>
  <mergeCells count="12">
    <mergeCell ref="K120:V120"/>
    <mergeCell ref="W62:AH62"/>
    <mergeCell ref="F62:I62"/>
    <mergeCell ref="W91:AH91"/>
    <mergeCell ref="F91:I91"/>
    <mergeCell ref="W120:AH120"/>
    <mergeCell ref="F120:I120"/>
    <mergeCell ref="K4:V4"/>
    <mergeCell ref="W4:AH4"/>
    <mergeCell ref="F4:I4"/>
    <mergeCell ref="K62:V62"/>
    <mergeCell ref="K91:V91"/>
  </mergeCells>
  <printOptions horizontalCentered="1"/>
  <pageMargins left="0.7" right="0.7" top="0.75" bottom="0.75" header="0.3" footer="0.3"/>
  <pageSetup scale="13" orientation="landscape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E48549-2F87-4959-B003-48D58ED9A9C2}">
          <x14:formula1>
            <xm:f>Summary!$C$7:$C$192</xm:f>
          </x14:formula1>
          <xm:sqref>C7:C51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EDB-F7A9-4035-8BAA-BDFF1951A3B0}">
  <sheetPr>
    <pageSetUpPr fitToPage="1"/>
  </sheetPr>
  <dimension ref="A1:AI127"/>
  <sheetViews>
    <sheetView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5" sqref="D15"/>
    </sheetView>
  </sheetViews>
  <sheetFormatPr defaultColWidth="9.140625" defaultRowHeight="15.75" outlineLevelCol="1" x14ac:dyDescent="0.3"/>
  <cols>
    <col min="1" max="1" width="2.7109375" style="53" customWidth="1"/>
    <col min="2" max="2" width="47" style="53" customWidth="1"/>
    <col min="3" max="3" width="25.140625" style="53" customWidth="1"/>
    <col min="4" max="9" width="16" style="71" customWidth="1"/>
    <col min="10" max="10" width="16" style="75" customWidth="1"/>
    <col min="11" max="34" width="16" style="71" customWidth="1" outlineLevel="1"/>
    <col min="35" max="35" width="2.7109375" style="53" customWidth="1"/>
    <col min="36" max="135" width="9.140625" style="53" customWidth="1"/>
    <col min="136" max="136" width="3.85546875" style="53" customWidth="1"/>
    <col min="137" max="137" width="58.7109375" style="53" customWidth="1"/>
    <col min="138" max="151" width="9.140625" style="53" customWidth="1"/>
    <col min="152" max="153" width="11" style="53" customWidth="1"/>
    <col min="154" max="164" width="12.42578125" style="53" customWidth="1"/>
    <col min="165" max="165" width="11" style="53" customWidth="1"/>
    <col min="166" max="177" width="9.140625" style="53" customWidth="1"/>
    <col min="178" max="178" width="11" style="53" customWidth="1"/>
    <col min="179" max="190" width="9.140625" style="53" customWidth="1"/>
    <col min="191" max="191" width="11" style="53" customWidth="1"/>
    <col min="192" max="203" width="9.140625" style="53" customWidth="1"/>
    <col min="204" max="204" width="11.42578125" style="53" customWidth="1"/>
    <col min="205" max="205" width="11" style="53" customWidth="1"/>
    <col min="206" max="208" width="12.42578125" style="53" customWidth="1"/>
    <col min="209" max="209" width="9.140625" style="53" customWidth="1"/>
    <col min="210" max="210" width="12.42578125" style="53" customWidth="1"/>
    <col min="211" max="237" width="9.140625" style="53" customWidth="1"/>
    <col min="238" max="238" width="3.7109375" style="53" customWidth="1"/>
    <col min="239" max="391" width="9.140625" style="53"/>
    <col min="392" max="392" width="3.85546875" style="53" customWidth="1"/>
    <col min="393" max="393" width="58.7109375" style="53" customWidth="1"/>
    <col min="394" max="407" width="9.140625" style="53" customWidth="1"/>
    <col min="408" max="409" width="11" style="53" customWidth="1"/>
    <col min="410" max="420" width="12.42578125" style="53" customWidth="1"/>
    <col min="421" max="421" width="11" style="53" customWidth="1"/>
    <col min="422" max="433" width="9.140625" style="53" customWidth="1"/>
    <col min="434" max="434" width="11" style="53" customWidth="1"/>
    <col min="435" max="446" width="9.140625" style="53" customWidth="1"/>
    <col min="447" max="447" width="11" style="53" customWidth="1"/>
    <col min="448" max="459" width="9.140625" style="53" customWidth="1"/>
    <col min="460" max="460" width="11.42578125" style="53" customWidth="1"/>
    <col min="461" max="461" width="11" style="53" customWidth="1"/>
    <col min="462" max="464" width="12.42578125" style="53" customWidth="1"/>
    <col min="465" max="465" width="9.140625" style="53" customWidth="1"/>
    <col min="466" max="466" width="12.42578125" style="53" customWidth="1"/>
    <col min="467" max="493" width="9.140625" style="53" customWidth="1"/>
    <col min="494" max="494" width="3.7109375" style="53" customWidth="1"/>
    <col min="495" max="647" width="9.140625" style="53"/>
    <col min="648" max="648" width="3.85546875" style="53" customWidth="1"/>
    <col min="649" max="649" width="58.7109375" style="53" customWidth="1"/>
    <col min="650" max="663" width="9.140625" style="53" customWidth="1"/>
    <col min="664" max="665" width="11" style="53" customWidth="1"/>
    <col min="666" max="676" width="12.42578125" style="53" customWidth="1"/>
    <col min="677" max="677" width="11" style="53" customWidth="1"/>
    <col min="678" max="689" width="9.140625" style="53" customWidth="1"/>
    <col min="690" max="690" width="11" style="53" customWidth="1"/>
    <col min="691" max="702" width="9.140625" style="53" customWidth="1"/>
    <col min="703" max="703" width="11" style="53" customWidth="1"/>
    <col min="704" max="715" width="9.140625" style="53" customWidth="1"/>
    <col min="716" max="716" width="11.42578125" style="53" customWidth="1"/>
    <col min="717" max="717" width="11" style="53" customWidth="1"/>
    <col min="718" max="720" width="12.42578125" style="53" customWidth="1"/>
    <col min="721" max="721" width="9.140625" style="53" customWidth="1"/>
    <col min="722" max="722" width="12.42578125" style="53" customWidth="1"/>
    <col min="723" max="749" width="9.140625" style="53" customWidth="1"/>
    <col min="750" max="750" width="3.7109375" style="53" customWidth="1"/>
    <col min="751" max="903" width="9.140625" style="53"/>
    <col min="904" max="904" width="3.85546875" style="53" customWidth="1"/>
    <col min="905" max="905" width="58.7109375" style="53" customWidth="1"/>
    <col min="906" max="919" width="9.140625" style="53" customWidth="1"/>
    <col min="920" max="921" width="11" style="53" customWidth="1"/>
    <col min="922" max="932" width="12.42578125" style="53" customWidth="1"/>
    <col min="933" max="933" width="11" style="53" customWidth="1"/>
    <col min="934" max="945" width="9.140625" style="53" customWidth="1"/>
    <col min="946" max="946" width="11" style="53" customWidth="1"/>
    <col min="947" max="958" width="9.140625" style="53" customWidth="1"/>
    <col min="959" max="959" width="11" style="53" customWidth="1"/>
    <col min="960" max="971" width="9.140625" style="53" customWidth="1"/>
    <col min="972" max="972" width="11.42578125" style="53" customWidth="1"/>
    <col min="973" max="973" width="11" style="53" customWidth="1"/>
    <col min="974" max="976" width="12.42578125" style="53" customWidth="1"/>
    <col min="977" max="977" width="9.140625" style="53" customWidth="1"/>
    <col min="978" max="978" width="12.42578125" style="53" customWidth="1"/>
    <col min="979" max="1005" width="9.140625" style="53" customWidth="1"/>
    <col min="1006" max="1006" width="3.7109375" style="53" customWidth="1"/>
    <col min="1007" max="1159" width="9.140625" style="53"/>
    <col min="1160" max="1160" width="3.85546875" style="53" customWidth="1"/>
    <col min="1161" max="1161" width="58.7109375" style="53" customWidth="1"/>
    <col min="1162" max="1175" width="9.140625" style="53" customWidth="1"/>
    <col min="1176" max="1177" width="11" style="53" customWidth="1"/>
    <col min="1178" max="1188" width="12.42578125" style="53" customWidth="1"/>
    <col min="1189" max="1189" width="11" style="53" customWidth="1"/>
    <col min="1190" max="1201" width="9.140625" style="53" customWidth="1"/>
    <col min="1202" max="1202" width="11" style="53" customWidth="1"/>
    <col min="1203" max="1214" width="9.140625" style="53" customWidth="1"/>
    <col min="1215" max="1215" width="11" style="53" customWidth="1"/>
    <col min="1216" max="1227" width="9.140625" style="53" customWidth="1"/>
    <col min="1228" max="1228" width="11.42578125" style="53" customWidth="1"/>
    <col min="1229" max="1229" width="11" style="53" customWidth="1"/>
    <col min="1230" max="1232" width="12.42578125" style="53" customWidth="1"/>
    <col min="1233" max="1233" width="9.140625" style="53" customWidth="1"/>
    <col min="1234" max="1234" width="12.42578125" style="53" customWidth="1"/>
    <col min="1235" max="1261" width="9.140625" style="53" customWidth="1"/>
    <col min="1262" max="1262" width="3.7109375" style="53" customWidth="1"/>
    <col min="1263" max="1415" width="9.140625" style="53"/>
    <col min="1416" max="1416" width="3.85546875" style="53" customWidth="1"/>
    <col min="1417" max="1417" width="58.7109375" style="53" customWidth="1"/>
    <col min="1418" max="1431" width="9.140625" style="53" customWidth="1"/>
    <col min="1432" max="1433" width="11" style="53" customWidth="1"/>
    <col min="1434" max="1444" width="12.42578125" style="53" customWidth="1"/>
    <col min="1445" max="1445" width="11" style="53" customWidth="1"/>
    <col min="1446" max="1457" width="9.140625" style="53" customWidth="1"/>
    <col min="1458" max="1458" width="11" style="53" customWidth="1"/>
    <col min="1459" max="1470" width="9.140625" style="53" customWidth="1"/>
    <col min="1471" max="1471" width="11" style="53" customWidth="1"/>
    <col min="1472" max="1483" width="9.140625" style="53" customWidth="1"/>
    <col min="1484" max="1484" width="11.42578125" style="53" customWidth="1"/>
    <col min="1485" max="1485" width="11" style="53" customWidth="1"/>
    <col min="1486" max="1488" width="12.42578125" style="53" customWidth="1"/>
    <col min="1489" max="1489" width="9.140625" style="53" customWidth="1"/>
    <col min="1490" max="1490" width="12.42578125" style="53" customWidth="1"/>
    <col min="1491" max="1517" width="9.140625" style="53" customWidth="1"/>
    <col min="1518" max="1518" width="3.7109375" style="53" customWidth="1"/>
    <col min="1519" max="1671" width="9.140625" style="53"/>
    <col min="1672" max="1672" width="3.85546875" style="53" customWidth="1"/>
    <col min="1673" max="1673" width="58.7109375" style="53" customWidth="1"/>
    <col min="1674" max="1687" width="9.140625" style="53" customWidth="1"/>
    <col min="1688" max="1689" width="11" style="53" customWidth="1"/>
    <col min="1690" max="1700" width="12.42578125" style="53" customWidth="1"/>
    <col min="1701" max="1701" width="11" style="53" customWidth="1"/>
    <col min="1702" max="1713" width="9.140625" style="53" customWidth="1"/>
    <col min="1714" max="1714" width="11" style="53" customWidth="1"/>
    <col min="1715" max="1726" width="9.140625" style="53" customWidth="1"/>
    <col min="1727" max="1727" width="11" style="53" customWidth="1"/>
    <col min="1728" max="1739" width="9.140625" style="53" customWidth="1"/>
    <col min="1740" max="1740" width="11.42578125" style="53" customWidth="1"/>
    <col min="1741" max="1741" width="11" style="53" customWidth="1"/>
    <col min="1742" max="1744" width="12.42578125" style="53" customWidth="1"/>
    <col min="1745" max="1745" width="9.140625" style="53" customWidth="1"/>
    <col min="1746" max="1746" width="12.42578125" style="53" customWidth="1"/>
    <col min="1747" max="1773" width="9.140625" style="53" customWidth="1"/>
    <col min="1774" max="1774" width="3.7109375" style="53" customWidth="1"/>
    <col min="1775" max="1927" width="9.140625" style="53"/>
    <col min="1928" max="1928" width="3.85546875" style="53" customWidth="1"/>
    <col min="1929" max="1929" width="58.7109375" style="53" customWidth="1"/>
    <col min="1930" max="1943" width="9.140625" style="53" customWidth="1"/>
    <col min="1944" max="1945" width="11" style="53" customWidth="1"/>
    <col min="1946" max="1956" width="12.42578125" style="53" customWidth="1"/>
    <col min="1957" max="1957" width="11" style="53" customWidth="1"/>
    <col min="1958" max="1969" width="9.140625" style="53" customWidth="1"/>
    <col min="1970" max="1970" width="11" style="53" customWidth="1"/>
    <col min="1971" max="1982" width="9.140625" style="53" customWidth="1"/>
    <col min="1983" max="1983" width="11" style="53" customWidth="1"/>
    <col min="1984" max="1995" width="9.140625" style="53" customWidth="1"/>
    <col min="1996" max="1996" width="11.42578125" style="53" customWidth="1"/>
    <col min="1997" max="1997" width="11" style="53" customWidth="1"/>
    <col min="1998" max="2000" width="12.42578125" style="53" customWidth="1"/>
    <col min="2001" max="2001" width="9.140625" style="53" customWidth="1"/>
    <col min="2002" max="2002" width="12.42578125" style="53" customWidth="1"/>
    <col min="2003" max="2029" width="9.140625" style="53" customWidth="1"/>
    <col min="2030" max="2030" width="3.7109375" style="53" customWidth="1"/>
    <col min="2031" max="2183" width="9.140625" style="53"/>
    <col min="2184" max="2184" width="3.85546875" style="53" customWidth="1"/>
    <col min="2185" max="2185" width="58.7109375" style="53" customWidth="1"/>
    <col min="2186" max="2199" width="9.140625" style="53" customWidth="1"/>
    <col min="2200" max="2201" width="11" style="53" customWidth="1"/>
    <col min="2202" max="2212" width="12.42578125" style="53" customWidth="1"/>
    <col min="2213" max="2213" width="11" style="53" customWidth="1"/>
    <col min="2214" max="2225" width="9.140625" style="53" customWidth="1"/>
    <col min="2226" max="2226" width="11" style="53" customWidth="1"/>
    <col min="2227" max="2238" width="9.140625" style="53" customWidth="1"/>
    <col min="2239" max="2239" width="11" style="53" customWidth="1"/>
    <col min="2240" max="2251" width="9.140625" style="53" customWidth="1"/>
    <col min="2252" max="2252" width="11.42578125" style="53" customWidth="1"/>
    <col min="2253" max="2253" width="11" style="53" customWidth="1"/>
    <col min="2254" max="2256" width="12.42578125" style="53" customWidth="1"/>
    <col min="2257" max="2257" width="9.140625" style="53" customWidth="1"/>
    <col min="2258" max="2258" width="12.42578125" style="53" customWidth="1"/>
    <col min="2259" max="2285" width="9.140625" style="53" customWidth="1"/>
    <col min="2286" max="2286" width="3.7109375" style="53" customWidth="1"/>
    <col min="2287" max="2439" width="9.140625" style="53"/>
    <col min="2440" max="2440" width="3.85546875" style="53" customWidth="1"/>
    <col min="2441" max="2441" width="58.7109375" style="53" customWidth="1"/>
    <col min="2442" max="2455" width="9.140625" style="53" customWidth="1"/>
    <col min="2456" max="2457" width="11" style="53" customWidth="1"/>
    <col min="2458" max="2468" width="12.42578125" style="53" customWidth="1"/>
    <col min="2469" max="2469" width="11" style="53" customWidth="1"/>
    <col min="2470" max="2481" width="9.140625" style="53" customWidth="1"/>
    <col min="2482" max="2482" width="11" style="53" customWidth="1"/>
    <col min="2483" max="2494" width="9.140625" style="53" customWidth="1"/>
    <col min="2495" max="2495" width="11" style="53" customWidth="1"/>
    <col min="2496" max="2507" width="9.140625" style="53" customWidth="1"/>
    <col min="2508" max="2508" width="11.42578125" style="53" customWidth="1"/>
    <col min="2509" max="2509" width="11" style="53" customWidth="1"/>
    <col min="2510" max="2512" width="12.42578125" style="53" customWidth="1"/>
    <col min="2513" max="2513" width="9.140625" style="53" customWidth="1"/>
    <col min="2514" max="2514" width="12.42578125" style="53" customWidth="1"/>
    <col min="2515" max="2541" width="9.140625" style="53" customWidth="1"/>
    <col min="2542" max="2542" width="3.7109375" style="53" customWidth="1"/>
    <col min="2543" max="2695" width="9.140625" style="53"/>
    <col min="2696" max="2696" width="3.85546875" style="53" customWidth="1"/>
    <col min="2697" max="2697" width="58.7109375" style="53" customWidth="1"/>
    <col min="2698" max="2711" width="9.140625" style="53" customWidth="1"/>
    <col min="2712" max="2713" width="11" style="53" customWidth="1"/>
    <col min="2714" max="2724" width="12.42578125" style="53" customWidth="1"/>
    <col min="2725" max="2725" width="11" style="53" customWidth="1"/>
    <col min="2726" max="2737" width="9.140625" style="53" customWidth="1"/>
    <col min="2738" max="2738" width="11" style="53" customWidth="1"/>
    <col min="2739" max="2750" width="9.140625" style="53" customWidth="1"/>
    <col min="2751" max="2751" width="11" style="53" customWidth="1"/>
    <col min="2752" max="2763" width="9.140625" style="53" customWidth="1"/>
    <col min="2764" max="2764" width="11.42578125" style="53" customWidth="1"/>
    <col min="2765" max="2765" width="11" style="53" customWidth="1"/>
    <col min="2766" max="2768" width="12.42578125" style="53" customWidth="1"/>
    <col min="2769" max="2769" width="9.140625" style="53" customWidth="1"/>
    <col min="2770" max="2770" width="12.42578125" style="53" customWidth="1"/>
    <col min="2771" max="2797" width="9.140625" style="53" customWidth="1"/>
    <col min="2798" max="2798" width="3.7109375" style="53" customWidth="1"/>
    <col min="2799" max="2951" width="9.140625" style="53"/>
    <col min="2952" max="2952" width="3.85546875" style="53" customWidth="1"/>
    <col min="2953" max="2953" width="58.7109375" style="53" customWidth="1"/>
    <col min="2954" max="2967" width="9.140625" style="53" customWidth="1"/>
    <col min="2968" max="2969" width="11" style="53" customWidth="1"/>
    <col min="2970" max="2980" width="12.42578125" style="53" customWidth="1"/>
    <col min="2981" max="2981" width="11" style="53" customWidth="1"/>
    <col min="2982" max="2993" width="9.140625" style="53" customWidth="1"/>
    <col min="2994" max="2994" width="11" style="53" customWidth="1"/>
    <col min="2995" max="3006" width="9.140625" style="53" customWidth="1"/>
    <col min="3007" max="3007" width="11" style="53" customWidth="1"/>
    <col min="3008" max="3019" width="9.140625" style="53" customWidth="1"/>
    <col min="3020" max="3020" width="11.42578125" style="53" customWidth="1"/>
    <col min="3021" max="3021" width="11" style="53" customWidth="1"/>
    <col min="3022" max="3024" width="12.42578125" style="53" customWidth="1"/>
    <col min="3025" max="3025" width="9.140625" style="53" customWidth="1"/>
    <col min="3026" max="3026" width="12.42578125" style="53" customWidth="1"/>
    <col min="3027" max="3053" width="9.140625" style="53" customWidth="1"/>
    <col min="3054" max="3054" width="3.7109375" style="53" customWidth="1"/>
    <col min="3055" max="3207" width="9.140625" style="53"/>
    <col min="3208" max="3208" width="3.85546875" style="53" customWidth="1"/>
    <col min="3209" max="3209" width="58.7109375" style="53" customWidth="1"/>
    <col min="3210" max="3223" width="9.140625" style="53" customWidth="1"/>
    <col min="3224" max="3225" width="11" style="53" customWidth="1"/>
    <col min="3226" max="3236" width="12.42578125" style="53" customWidth="1"/>
    <col min="3237" max="3237" width="11" style="53" customWidth="1"/>
    <col min="3238" max="3249" width="9.140625" style="53" customWidth="1"/>
    <col min="3250" max="3250" width="11" style="53" customWidth="1"/>
    <col min="3251" max="3262" width="9.140625" style="53" customWidth="1"/>
    <col min="3263" max="3263" width="11" style="53" customWidth="1"/>
    <col min="3264" max="3275" width="9.140625" style="53" customWidth="1"/>
    <col min="3276" max="3276" width="11.42578125" style="53" customWidth="1"/>
    <col min="3277" max="3277" width="11" style="53" customWidth="1"/>
    <col min="3278" max="3280" width="12.42578125" style="53" customWidth="1"/>
    <col min="3281" max="3281" width="9.140625" style="53" customWidth="1"/>
    <col min="3282" max="3282" width="12.42578125" style="53" customWidth="1"/>
    <col min="3283" max="3309" width="9.140625" style="53" customWidth="1"/>
    <col min="3310" max="3310" width="3.7109375" style="53" customWidth="1"/>
    <col min="3311" max="3463" width="9.140625" style="53"/>
    <col min="3464" max="3464" width="3.85546875" style="53" customWidth="1"/>
    <col min="3465" max="3465" width="58.7109375" style="53" customWidth="1"/>
    <col min="3466" max="3479" width="9.140625" style="53" customWidth="1"/>
    <col min="3480" max="3481" width="11" style="53" customWidth="1"/>
    <col min="3482" max="3492" width="12.42578125" style="53" customWidth="1"/>
    <col min="3493" max="3493" width="11" style="53" customWidth="1"/>
    <col min="3494" max="3505" width="9.140625" style="53" customWidth="1"/>
    <col min="3506" max="3506" width="11" style="53" customWidth="1"/>
    <col min="3507" max="3518" width="9.140625" style="53" customWidth="1"/>
    <col min="3519" max="3519" width="11" style="53" customWidth="1"/>
    <col min="3520" max="3531" width="9.140625" style="53" customWidth="1"/>
    <col min="3532" max="3532" width="11.42578125" style="53" customWidth="1"/>
    <col min="3533" max="3533" width="11" style="53" customWidth="1"/>
    <col min="3534" max="3536" width="12.42578125" style="53" customWidth="1"/>
    <col min="3537" max="3537" width="9.140625" style="53" customWidth="1"/>
    <col min="3538" max="3538" width="12.42578125" style="53" customWidth="1"/>
    <col min="3539" max="3565" width="9.140625" style="53" customWidth="1"/>
    <col min="3566" max="3566" width="3.7109375" style="53" customWidth="1"/>
    <col min="3567" max="3719" width="9.140625" style="53"/>
    <col min="3720" max="3720" width="3.85546875" style="53" customWidth="1"/>
    <col min="3721" max="3721" width="58.7109375" style="53" customWidth="1"/>
    <col min="3722" max="3735" width="9.140625" style="53" customWidth="1"/>
    <col min="3736" max="3737" width="11" style="53" customWidth="1"/>
    <col min="3738" max="3748" width="12.42578125" style="53" customWidth="1"/>
    <col min="3749" max="3749" width="11" style="53" customWidth="1"/>
    <col min="3750" max="3761" width="9.140625" style="53" customWidth="1"/>
    <col min="3762" max="3762" width="11" style="53" customWidth="1"/>
    <col min="3763" max="3774" width="9.140625" style="53" customWidth="1"/>
    <col min="3775" max="3775" width="11" style="53" customWidth="1"/>
    <col min="3776" max="3787" width="9.140625" style="53" customWidth="1"/>
    <col min="3788" max="3788" width="11.42578125" style="53" customWidth="1"/>
    <col min="3789" max="3789" width="11" style="53" customWidth="1"/>
    <col min="3790" max="3792" width="12.42578125" style="53" customWidth="1"/>
    <col min="3793" max="3793" width="9.140625" style="53" customWidth="1"/>
    <col min="3794" max="3794" width="12.42578125" style="53" customWidth="1"/>
    <col min="3795" max="3821" width="9.140625" style="53" customWidth="1"/>
    <col min="3822" max="3822" width="3.7109375" style="53" customWidth="1"/>
    <col min="3823" max="3975" width="9.140625" style="53"/>
    <col min="3976" max="3976" width="3.85546875" style="53" customWidth="1"/>
    <col min="3977" max="3977" width="58.7109375" style="53" customWidth="1"/>
    <col min="3978" max="3991" width="9.140625" style="53" customWidth="1"/>
    <col min="3992" max="3993" width="11" style="53" customWidth="1"/>
    <col min="3994" max="4004" width="12.42578125" style="53" customWidth="1"/>
    <col min="4005" max="4005" width="11" style="53" customWidth="1"/>
    <col min="4006" max="4017" width="9.140625" style="53" customWidth="1"/>
    <col min="4018" max="4018" width="11" style="53" customWidth="1"/>
    <col min="4019" max="4030" width="9.140625" style="53" customWidth="1"/>
    <col min="4031" max="4031" width="11" style="53" customWidth="1"/>
    <col min="4032" max="4043" width="9.140625" style="53" customWidth="1"/>
    <col min="4044" max="4044" width="11.42578125" style="53" customWidth="1"/>
    <col min="4045" max="4045" width="11" style="53" customWidth="1"/>
    <col min="4046" max="4048" width="12.42578125" style="53" customWidth="1"/>
    <col min="4049" max="4049" width="9.140625" style="53" customWidth="1"/>
    <col min="4050" max="4050" width="12.42578125" style="53" customWidth="1"/>
    <col min="4051" max="4077" width="9.140625" style="53" customWidth="1"/>
    <col min="4078" max="4078" width="3.7109375" style="53" customWidth="1"/>
    <col min="4079" max="4231" width="9.140625" style="53"/>
    <col min="4232" max="4232" width="3.85546875" style="53" customWidth="1"/>
    <col min="4233" max="4233" width="58.7109375" style="53" customWidth="1"/>
    <col min="4234" max="4247" width="9.140625" style="53" customWidth="1"/>
    <col min="4248" max="4249" width="11" style="53" customWidth="1"/>
    <col min="4250" max="4260" width="12.42578125" style="53" customWidth="1"/>
    <col min="4261" max="4261" width="11" style="53" customWidth="1"/>
    <col min="4262" max="4273" width="9.140625" style="53" customWidth="1"/>
    <col min="4274" max="4274" width="11" style="53" customWidth="1"/>
    <col min="4275" max="4286" width="9.140625" style="53" customWidth="1"/>
    <col min="4287" max="4287" width="11" style="53" customWidth="1"/>
    <col min="4288" max="4299" width="9.140625" style="53" customWidth="1"/>
    <col min="4300" max="4300" width="11.42578125" style="53" customWidth="1"/>
    <col min="4301" max="4301" width="11" style="53" customWidth="1"/>
    <col min="4302" max="4304" width="12.42578125" style="53" customWidth="1"/>
    <col min="4305" max="4305" width="9.140625" style="53" customWidth="1"/>
    <col min="4306" max="4306" width="12.42578125" style="53" customWidth="1"/>
    <col min="4307" max="4333" width="9.140625" style="53" customWidth="1"/>
    <col min="4334" max="4334" width="3.7109375" style="53" customWidth="1"/>
    <col min="4335" max="4487" width="9.140625" style="53"/>
    <col min="4488" max="4488" width="3.85546875" style="53" customWidth="1"/>
    <col min="4489" max="4489" width="58.7109375" style="53" customWidth="1"/>
    <col min="4490" max="4503" width="9.140625" style="53" customWidth="1"/>
    <col min="4504" max="4505" width="11" style="53" customWidth="1"/>
    <col min="4506" max="4516" width="12.42578125" style="53" customWidth="1"/>
    <col min="4517" max="4517" width="11" style="53" customWidth="1"/>
    <col min="4518" max="4529" width="9.140625" style="53" customWidth="1"/>
    <col min="4530" max="4530" width="11" style="53" customWidth="1"/>
    <col min="4531" max="4542" width="9.140625" style="53" customWidth="1"/>
    <col min="4543" max="4543" width="11" style="53" customWidth="1"/>
    <col min="4544" max="4555" width="9.140625" style="53" customWidth="1"/>
    <col min="4556" max="4556" width="11.42578125" style="53" customWidth="1"/>
    <col min="4557" max="4557" width="11" style="53" customWidth="1"/>
    <col min="4558" max="4560" width="12.42578125" style="53" customWidth="1"/>
    <col min="4561" max="4561" width="9.140625" style="53" customWidth="1"/>
    <col min="4562" max="4562" width="12.42578125" style="53" customWidth="1"/>
    <col min="4563" max="4589" width="9.140625" style="53" customWidth="1"/>
    <col min="4590" max="4590" width="3.7109375" style="53" customWidth="1"/>
    <col min="4591" max="4743" width="9.140625" style="53"/>
    <col min="4744" max="4744" width="3.85546875" style="53" customWidth="1"/>
    <col min="4745" max="4745" width="58.7109375" style="53" customWidth="1"/>
    <col min="4746" max="4759" width="9.140625" style="53" customWidth="1"/>
    <col min="4760" max="4761" width="11" style="53" customWidth="1"/>
    <col min="4762" max="4772" width="12.42578125" style="53" customWidth="1"/>
    <col min="4773" max="4773" width="11" style="53" customWidth="1"/>
    <col min="4774" max="4785" width="9.140625" style="53" customWidth="1"/>
    <col min="4786" max="4786" width="11" style="53" customWidth="1"/>
    <col min="4787" max="4798" width="9.140625" style="53" customWidth="1"/>
    <col min="4799" max="4799" width="11" style="53" customWidth="1"/>
    <col min="4800" max="4811" width="9.140625" style="53" customWidth="1"/>
    <col min="4812" max="4812" width="11.42578125" style="53" customWidth="1"/>
    <col min="4813" max="4813" width="11" style="53" customWidth="1"/>
    <col min="4814" max="4816" width="12.42578125" style="53" customWidth="1"/>
    <col min="4817" max="4817" width="9.140625" style="53" customWidth="1"/>
    <col min="4818" max="4818" width="12.42578125" style="53" customWidth="1"/>
    <col min="4819" max="4845" width="9.140625" style="53" customWidth="1"/>
    <col min="4846" max="4846" width="3.7109375" style="53" customWidth="1"/>
    <col min="4847" max="4999" width="9.140625" style="53"/>
    <col min="5000" max="5000" width="3.85546875" style="53" customWidth="1"/>
    <col min="5001" max="5001" width="58.7109375" style="53" customWidth="1"/>
    <col min="5002" max="5015" width="9.140625" style="53" customWidth="1"/>
    <col min="5016" max="5017" width="11" style="53" customWidth="1"/>
    <col min="5018" max="5028" width="12.42578125" style="53" customWidth="1"/>
    <col min="5029" max="5029" width="11" style="53" customWidth="1"/>
    <col min="5030" max="5041" width="9.140625" style="53" customWidth="1"/>
    <col min="5042" max="5042" width="11" style="53" customWidth="1"/>
    <col min="5043" max="5054" width="9.140625" style="53" customWidth="1"/>
    <col min="5055" max="5055" width="11" style="53" customWidth="1"/>
    <col min="5056" max="5067" width="9.140625" style="53" customWidth="1"/>
    <col min="5068" max="5068" width="11.42578125" style="53" customWidth="1"/>
    <col min="5069" max="5069" width="11" style="53" customWidth="1"/>
    <col min="5070" max="5072" width="12.42578125" style="53" customWidth="1"/>
    <col min="5073" max="5073" width="9.140625" style="53" customWidth="1"/>
    <col min="5074" max="5074" width="12.42578125" style="53" customWidth="1"/>
    <col min="5075" max="5101" width="9.140625" style="53" customWidth="1"/>
    <col min="5102" max="5102" width="3.7109375" style="53" customWidth="1"/>
    <col min="5103" max="5255" width="9.140625" style="53"/>
    <col min="5256" max="5256" width="3.85546875" style="53" customWidth="1"/>
    <col min="5257" max="5257" width="58.7109375" style="53" customWidth="1"/>
    <col min="5258" max="5271" width="9.140625" style="53" customWidth="1"/>
    <col min="5272" max="5273" width="11" style="53" customWidth="1"/>
    <col min="5274" max="5284" width="12.42578125" style="53" customWidth="1"/>
    <col min="5285" max="5285" width="11" style="53" customWidth="1"/>
    <col min="5286" max="5297" width="9.140625" style="53" customWidth="1"/>
    <col min="5298" max="5298" width="11" style="53" customWidth="1"/>
    <col min="5299" max="5310" width="9.140625" style="53" customWidth="1"/>
    <col min="5311" max="5311" width="11" style="53" customWidth="1"/>
    <col min="5312" max="5323" width="9.140625" style="53" customWidth="1"/>
    <col min="5324" max="5324" width="11.42578125" style="53" customWidth="1"/>
    <col min="5325" max="5325" width="11" style="53" customWidth="1"/>
    <col min="5326" max="5328" width="12.42578125" style="53" customWidth="1"/>
    <col min="5329" max="5329" width="9.140625" style="53" customWidth="1"/>
    <col min="5330" max="5330" width="12.42578125" style="53" customWidth="1"/>
    <col min="5331" max="5357" width="9.140625" style="53" customWidth="1"/>
    <col min="5358" max="5358" width="3.7109375" style="53" customWidth="1"/>
    <col min="5359" max="5511" width="9.140625" style="53"/>
    <col min="5512" max="5512" width="3.85546875" style="53" customWidth="1"/>
    <col min="5513" max="5513" width="58.7109375" style="53" customWidth="1"/>
    <col min="5514" max="5527" width="9.140625" style="53" customWidth="1"/>
    <col min="5528" max="5529" width="11" style="53" customWidth="1"/>
    <col min="5530" max="5540" width="12.42578125" style="53" customWidth="1"/>
    <col min="5541" max="5541" width="11" style="53" customWidth="1"/>
    <col min="5542" max="5553" width="9.140625" style="53" customWidth="1"/>
    <col min="5554" max="5554" width="11" style="53" customWidth="1"/>
    <col min="5555" max="5566" width="9.140625" style="53" customWidth="1"/>
    <col min="5567" max="5567" width="11" style="53" customWidth="1"/>
    <col min="5568" max="5579" width="9.140625" style="53" customWidth="1"/>
    <col min="5580" max="5580" width="11.42578125" style="53" customWidth="1"/>
    <col min="5581" max="5581" width="11" style="53" customWidth="1"/>
    <col min="5582" max="5584" width="12.42578125" style="53" customWidth="1"/>
    <col min="5585" max="5585" width="9.140625" style="53" customWidth="1"/>
    <col min="5586" max="5586" width="12.42578125" style="53" customWidth="1"/>
    <col min="5587" max="5613" width="9.140625" style="53" customWidth="1"/>
    <col min="5614" max="5614" width="3.7109375" style="53" customWidth="1"/>
    <col min="5615" max="5767" width="9.140625" style="53"/>
    <col min="5768" max="5768" width="3.85546875" style="53" customWidth="1"/>
    <col min="5769" max="5769" width="58.7109375" style="53" customWidth="1"/>
    <col min="5770" max="5783" width="9.140625" style="53" customWidth="1"/>
    <col min="5784" max="5785" width="11" style="53" customWidth="1"/>
    <col min="5786" max="5796" width="12.42578125" style="53" customWidth="1"/>
    <col min="5797" max="5797" width="11" style="53" customWidth="1"/>
    <col min="5798" max="5809" width="9.140625" style="53" customWidth="1"/>
    <col min="5810" max="5810" width="11" style="53" customWidth="1"/>
    <col min="5811" max="5822" width="9.140625" style="53" customWidth="1"/>
    <col min="5823" max="5823" width="11" style="53" customWidth="1"/>
    <col min="5824" max="5835" width="9.140625" style="53" customWidth="1"/>
    <col min="5836" max="5836" width="11.42578125" style="53" customWidth="1"/>
    <col min="5837" max="5837" width="11" style="53" customWidth="1"/>
    <col min="5838" max="5840" width="12.42578125" style="53" customWidth="1"/>
    <col min="5841" max="5841" width="9.140625" style="53" customWidth="1"/>
    <col min="5842" max="5842" width="12.42578125" style="53" customWidth="1"/>
    <col min="5843" max="5869" width="9.140625" style="53" customWidth="1"/>
    <col min="5870" max="5870" width="3.7109375" style="53" customWidth="1"/>
    <col min="5871" max="6023" width="9.140625" style="53"/>
    <col min="6024" max="6024" width="3.85546875" style="53" customWidth="1"/>
    <col min="6025" max="6025" width="58.7109375" style="53" customWidth="1"/>
    <col min="6026" max="6039" width="9.140625" style="53" customWidth="1"/>
    <col min="6040" max="6041" width="11" style="53" customWidth="1"/>
    <col min="6042" max="6052" width="12.42578125" style="53" customWidth="1"/>
    <col min="6053" max="6053" width="11" style="53" customWidth="1"/>
    <col min="6054" max="6065" width="9.140625" style="53" customWidth="1"/>
    <col min="6066" max="6066" width="11" style="53" customWidth="1"/>
    <col min="6067" max="6078" width="9.140625" style="53" customWidth="1"/>
    <col min="6079" max="6079" width="11" style="53" customWidth="1"/>
    <col min="6080" max="6091" width="9.140625" style="53" customWidth="1"/>
    <col min="6092" max="6092" width="11.42578125" style="53" customWidth="1"/>
    <col min="6093" max="6093" width="11" style="53" customWidth="1"/>
    <col min="6094" max="6096" width="12.42578125" style="53" customWidth="1"/>
    <col min="6097" max="6097" width="9.140625" style="53" customWidth="1"/>
    <col min="6098" max="6098" width="12.42578125" style="53" customWidth="1"/>
    <col min="6099" max="6125" width="9.140625" style="53" customWidth="1"/>
    <col min="6126" max="6126" width="3.7109375" style="53" customWidth="1"/>
    <col min="6127" max="6279" width="9.140625" style="53"/>
    <col min="6280" max="6280" width="3.85546875" style="53" customWidth="1"/>
    <col min="6281" max="6281" width="58.7109375" style="53" customWidth="1"/>
    <col min="6282" max="6295" width="9.140625" style="53" customWidth="1"/>
    <col min="6296" max="6297" width="11" style="53" customWidth="1"/>
    <col min="6298" max="6308" width="12.42578125" style="53" customWidth="1"/>
    <col min="6309" max="6309" width="11" style="53" customWidth="1"/>
    <col min="6310" max="6321" width="9.140625" style="53" customWidth="1"/>
    <col min="6322" max="6322" width="11" style="53" customWidth="1"/>
    <col min="6323" max="6334" width="9.140625" style="53" customWidth="1"/>
    <col min="6335" max="6335" width="11" style="53" customWidth="1"/>
    <col min="6336" max="6347" width="9.140625" style="53" customWidth="1"/>
    <col min="6348" max="6348" width="11.42578125" style="53" customWidth="1"/>
    <col min="6349" max="6349" width="11" style="53" customWidth="1"/>
    <col min="6350" max="6352" width="12.42578125" style="53" customWidth="1"/>
    <col min="6353" max="6353" width="9.140625" style="53" customWidth="1"/>
    <col min="6354" max="6354" width="12.42578125" style="53" customWidth="1"/>
    <col min="6355" max="6381" width="9.140625" style="53" customWidth="1"/>
    <col min="6382" max="6382" width="3.7109375" style="53" customWidth="1"/>
    <col min="6383" max="6535" width="9.140625" style="53"/>
    <col min="6536" max="6536" width="3.85546875" style="53" customWidth="1"/>
    <col min="6537" max="6537" width="58.7109375" style="53" customWidth="1"/>
    <col min="6538" max="6551" width="9.140625" style="53" customWidth="1"/>
    <col min="6552" max="6553" width="11" style="53" customWidth="1"/>
    <col min="6554" max="6564" width="12.42578125" style="53" customWidth="1"/>
    <col min="6565" max="6565" width="11" style="53" customWidth="1"/>
    <col min="6566" max="6577" width="9.140625" style="53" customWidth="1"/>
    <col min="6578" max="6578" width="11" style="53" customWidth="1"/>
    <col min="6579" max="6590" width="9.140625" style="53" customWidth="1"/>
    <col min="6591" max="6591" width="11" style="53" customWidth="1"/>
    <col min="6592" max="6603" width="9.140625" style="53" customWidth="1"/>
    <col min="6604" max="6604" width="11.42578125" style="53" customWidth="1"/>
    <col min="6605" max="6605" width="11" style="53" customWidth="1"/>
    <col min="6606" max="6608" width="12.42578125" style="53" customWidth="1"/>
    <col min="6609" max="6609" width="9.140625" style="53" customWidth="1"/>
    <col min="6610" max="6610" width="12.42578125" style="53" customWidth="1"/>
    <col min="6611" max="6637" width="9.140625" style="53" customWidth="1"/>
    <col min="6638" max="6638" width="3.7109375" style="53" customWidth="1"/>
    <col min="6639" max="6791" width="9.140625" style="53"/>
    <col min="6792" max="6792" width="3.85546875" style="53" customWidth="1"/>
    <col min="6793" max="6793" width="58.7109375" style="53" customWidth="1"/>
    <col min="6794" max="6807" width="9.140625" style="53" customWidth="1"/>
    <col min="6808" max="6809" width="11" style="53" customWidth="1"/>
    <col min="6810" max="6820" width="12.42578125" style="53" customWidth="1"/>
    <col min="6821" max="6821" width="11" style="53" customWidth="1"/>
    <col min="6822" max="6833" width="9.140625" style="53" customWidth="1"/>
    <col min="6834" max="6834" width="11" style="53" customWidth="1"/>
    <col min="6835" max="6846" width="9.140625" style="53" customWidth="1"/>
    <col min="6847" max="6847" width="11" style="53" customWidth="1"/>
    <col min="6848" max="6859" width="9.140625" style="53" customWidth="1"/>
    <col min="6860" max="6860" width="11.42578125" style="53" customWidth="1"/>
    <col min="6861" max="6861" width="11" style="53" customWidth="1"/>
    <col min="6862" max="6864" width="12.42578125" style="53" customWidth="1"/>
    <col min="6865" max="6865" width="9.140625" style="53" customWidth="1"/>
    <col min="6866" max="6866" width="12.42578125" style="53" customWidth="1"/>
    <col min="6867" max="6893" width="9.140625" style="53" customWidth="1"/>
    <col min="6894" max="6894" width="3.7109375" style="53" customWidth="1"/>
    <col min="6895" max="7047" width="9.140625" style="53"/>
    <col min="7048" max="7048" width="3.85546875" style="53" customWidth="1"/>
    <col min="7049" max="7049" width="58.7109375" style="53" customWidth="1"/>
    <col min="7050" max="7063" width="9.140625" style="53" customWidth="1"/>
    <col min="7064" max="7065" width="11" style="53" customWidth="1"/>
    <col min="7066" max="7076" width="12.42578125" style="53" customWidth="1"/>
    <col min="7077" max="7077" width="11" style="53" customWidth="1"/>
    <col min="7078" max="7089" width="9.140625" style="53" customWidth="1"/>
    <col min="7090" max="7090" width="11" style="53" customWidth="1"/>
    <col min="7091" max="7102" width="9.140625" style="53" customWidth="1"/>
    <col min="7103" max="7103" width="11" style="53" customWidth="1"/>
    <col min="7104" max="7115" width="9.140625" style="53" customWidth="1"/>
    <col min="7116" max="7116" width="11.42578125" style="53" customWidth="1"/>
    <col min="7117" max="7117" width="11" style="53" customWidth="1"/>
    <col min="7118" max="7120" width="12.42578125" style="53" customWidth="1"/>
    <col min="7121" max="7121" width="9.140625" style="53" customWidth="1"/>
    <col min="7122" max="7122" width="12.42578125" style="53" customWidth="1"/>
    <col min="7123" max="7149" width="9.140625" style="53" customWidth="1"/>
    <col min="7150" max="7150" width="3.7109375" style="53" customWidth="1"/>
    <col min="7151" max="7303" width="9.140625" style="53"/>
    <col min="7304" max="7304" width="3.85546875" style="53" customWidth="1"/>
    <col min="7305" max="7305" width="58.7109375" style="53" customWidth="1"/>
    <col min="7306" max="7319" width="9.140625" style="53" customWidth="1"/>
    <col min="7320" max="7321" width="11" style="53" customWidth="1"/>
    <col min="7322" max="7332" width="12.42578125" style="53" customWidth="1"/>
    <col min="7333" max="7333" width="11" style="53" customWidth="1"/>
    <col min="7334" max="7345" width="9.140625" style="53" customWidth="1"/>
    <col min="7346" max="7346" width="11" style="53" customWidth="1"/>
    <col min="7347" max="7358" width="9.140625" style="53" customWidth="1"/>
    <col min="7359" max="7359" width="11" style="53" customWidth="1"/>
    <col min="7360" max="7371" width="9.140625" style="53" customWidth="1"/>
    <col min="7372" max="7372" width="11.42578125" style="53" customWidth="1"/>
    <col min="7373" max="7373" width="11" style="53" customWidth="1"/>
    <col min="7374" max="7376" width="12.42578125" style="53" customWidth="1"/>
    <col min="7377" max="7377" width="9.140625" style="53" customWidth="1"/>
    <col min="7378" max="7378" width="12.42578125" style="53" customWidth="1"/>
    <col min="7379" max="7405" width="9.140625" style="53" customWidth="1"/>
    <col min="7406" max="7406" width="3.7109375" style="53" customWidth="1"/>
    <col min="7407" max="7559" width="9.140625" style="53"/>
    <col min="7560" max="7560" width="3.85546875" style="53" customWidth="1"/>
    <col min="7561" max="7561" width="58.7109375" style="53" customWidth="1"/>
    <col min="7562" max="7575" width="9.140625" style="53" customWidth="1"/>
    <col min="7576" max="7577" width="11" style="53" customWidth="1"/>
    <col min="7578" max="7588" width="12.42578125" style="53" customWidth="1"/>
    <col min="7589" max="7589" width="11" style="53" customWidth="1"/>
    <col min="7590" max="7601" width="9.140625" style="53" customWidth="1"/>
    <col min="7602" max="7602" width="11" style="53" customWidth="1"/>
    <col min="7603" max="7614" width="9.140625" style="53" customWidth="1"/>
    <col min="7615" max="7615" width="11" style="53" customWidth="1"/>
    <col min="7616" max="7627" width="9.140625" style="53" customWidth="1"/>
    <col min="7628" max="7628" width="11.42578125" style="53" customWidth="1"/>
    <col min="7629" max="7629" width="11" style="53" customWidth="1"/>
    <col min="7630" max="7632" width="12.42578125" style="53" customWidth="1"/>
    <col min="7633" max="7633" width="9.140625" style="53" customWidth="1"/>
    <col min="7634" max="7634" width="12.42578125" style="53" customWidth="1"/>
    <col min="7635" max="7661" width="9.140625" style="53" customWidth="1"/>
    <col min="7662" max="7662" width="3.7109375" style="53" customWidth="1"/>
    <col min="7663" max="7815" width="9.140625" style="53"/>
    <col min="7816" max="7816" width="3.85546875" style="53" customWidth="1"/>
    <col min="7817" max="7817" width="58.7109375" style="53" customWidth="1"/>
    <col min="7818" max="7831" width="9.140625" style="53" customWidth="1"/>
    <col min="7832" max="7833" width="11" style="53" customWidth="1"/>
    <col min="7834" max="7844" width="12.42578125" style="53" customWidth="1"/>
    <col min="7845" max="7845" width="11" style="53" customWidth="1"/>
    <col min="7846" max="7857" width="9.140625" style="53" customWidth="1"/>
    <col min="7858" max="7858" width="11" style="53" customWidth="1"/>
    <col min="7859" max="7870" width="9.140625" style="53" customWidth="1"/>
    <col min="7871" max="7871" width="11" style="53" customWidth="1"/>
    <col min="7872" max="7883" width="9.140625" style="53" customWidth="1"/>
    <col min="7884" max="7884" width="11.42578125" style="53" customWidth="1"/>
    <col min="7885" max="7885" width="11" style="53" customWidth="1"/>
    <col min="7886" max="7888" width="12.42578125" style="53" customWidth="1"/>
    <col min="7889" max="7889" width="9.140625" style="53" customWidth="1"/>
    <col min="7890" max="7890" width="12.42578125" style="53" customWidth="1"/>
    <col min="7891" max="7917" width="9.140625" style="53" customWidth="1"/>
    <col min="7918" max="7918" width="3.7109375" style="53" customWidth="1"/>
    <col min="7919" max="8071" width="9.140625" style="53"/>
    <col min="8072" max="8072" width="3.85546875" style="53" customWidth="1"/>
    <col min="8073" max="8073" width="58.7109375" style="53" customWidth="1"/>
    <col min="8074" max="8087" width="9.140625" style="53" customWidth="1"/>
    <col min="8088" max="8089" width="11" style="53" customWidth="1"/>
    <col min="8090" max="8100" width="12.42578125" style="53" customWidth="1"/>
    <col min="8101" max="8101" width="11" style="53" customWidth="1"/>
    <col min="8102" max="8113" width="9.140625" style="53" customWidth="1"/>
    <col min="8114" max="8114" width="11" style="53" customWidth="1"/>
    <col min="8115" max="8126" width="9.140625" style="53" customWidth="1"/>
    <col min="8127" max="8127" width="11" style="53" customWidth="1"/>
    <col min="8128" max="8139" width="9.140625" style="53" customWidth="1"/>
    <col min="8140" max="8140" width="11.42578125" style="53" customWidth="1"/>
    <col min="8141" max="8141" width="11" style="53" customWidth="1"/>
    <col min="8142" max="8144" width="12.42578125" style="53" customWidth="1"/>
    <col min="8145" max="8145" width="9.140625" style="53" customWidth="1"/>
    <col min="8146" max="8146" width="12.42578125" style="53" customWidth="1"/>
    <col min="8147" max="8173" width="9.140625" style="53" customWidth="1"/>
    <col min="8174" max="8174" width="3.7109375" style="53" customWidth="1"/>
    <col min="8175" max="8327" width="9.140625" style="53"/>
    <col min="8328" max="8328" width="3.85546875" style="53" customWidth="1"/>
    <col min="8329" max="8329" width="58.7109375" style="53" customWidth="1"/>
    <col min="8330" max="8343" width="9.140625" style="53" customWidth="1"/>
    <col min="8344" max="8345" width="11" style="53" customWidth="1"/>
    <col min="8346" max="8356" width="12.42578125" style="53" customWidth="1"/>
    <col min="8357" max="8357" width="11" style="53" customWidth="1"/>
    <col min="8358" max="8369" width="9.140625" style="53" customWidth="1"/>
    <col min="8370" max="8370" width="11" style="53" customWidth="1"/>
    <col min="8371" max="8382" width="9.140625" style="53" customWidth="1"/>
    <col min="8383" max="8383" width="11" style="53" customWidth="1"/>
    <col min="8384" max="8395" width="9.140625" style="53" customWidth="1"/>
    <col min="8396" max="8396" width="11.42578125" style="53" customWidth="1"/>
    <col min="8397" max="8397" width="11" style="53" customWidth="1"/>
    <col min="8398" max="8400" width="12.42578125" style="53" customWidth="1"/>
    <col min="8401" max="8401" width="9.140625" style="53" customWidth="1"/>
    <col min="8402" max="8402" width="12.42578125" style="53" customWidth="1"/>
    <col min="8403" max="8429" width="9.140625" style="53" customWidth="1"/>
    <col min="8430" max="8430" width="3.7109375" style="53" customWidth="1"/>
    <col min="8431" max="8583" width="9.140625" style="53"/>
    <col min="8584" max="8584" width="3.85546875" style="53" customWidth="1"/>
    <col min="8585" max="8585" width="58.7109375" style="53" customWidth="1"/>
    <col min="8586" max="8599" width="9.140625" style="53" customWidth="1"/>
    <col min="8600" max="8601" width="11" style="53" customWidth="1"/>
    <col min="8602" max="8612" width="12.42578125" style="53" customWidth="1"/>
    <col min="8613" max="8613" width="11" style="53" customWidth="1"/>
    <col min="8614" max="8625" width="9.140625" style="53" customWidth="1"/>
    <col min="8626" max="8626" width="11" style="53" customWidth="1"/>
    <col min="8627" max="8638" width="9.140625" style="53" customWidth="1"/>
    <col min="8639" max="8639" width="11" style="53" customWidth="1"/>
    <col min="8640" max="8651" width="9.140625" style="53" customWidth="1"/>
    <col min="8652" max="8652" width="11.42578125" style="53" customWidth="1"/>
    <col min="8653" max="8653" width="11" style="53" customWidth="1"/>
    <col min="8654" max="8656" width="12.42578125" style="53" customWidth="1"/>
    <col min="8657" max="8657" width="9.140625" style="53" customWidth="1"/>
    <col min="8658" max="8658" width="12.42578125" style="53" customWidth="1"/>
    <col min="8659" max="8685" width="9.140625" style="53" customWidth="1"/>
    <col min="8686" max="8686" width="3.7109375" style="53" customWidth="1"/>
    <col min="8687" max="8839" width="9.140625" style="53"/>
    <col min="8840" max="8840" width="3.85546875" style="53" customWidth="1"/>
    <col min="8841" max="8841" width="58.7109375" style="53" customWidth="1"/>
    <col min="8842" max="8855" width="9.140625" style="53" customWidth="1"/>
    <col min="8856" max="8857" width="11" style="53" customWidth="1"/>
    <col min="8858" max="8868" width="12.42578125" style="53" customWidth="1"/>
    <col min="8869" max="8869" width="11" style="53" customWidth="1"/>
    <col min="8870" max="8881" width="9.140625" style="53" customWidth="1"/>
    <col min="8882" max="8882" width="11" style="53" customWidth="1"/>
    <col min="8883" max="8894" width="9.140625" style="53" customWidth="1"/>
    <col min="8895" max="8895" width="11" style="53" customWidth="1"/>
    <col min="8896" max="8907" width="9.140625" style="53" customWidth="1"/>
    <col min="8908" max="8908" width="11.42578125" style="53" customWidth="1"/>
    <col min="8909" max="8909" width="11" style="53" customWidth="1"/>
    <col min="8910" max="8912" width="12.42578125" style="53" customWidth="1"/>
    <col min="8913" max="8913" width="9.140625" style="53" customWidth="1"/>
    <col min="8914" max="8914" width="12.42578125" style="53" customWidth="1"/>
    <col min="8915" max="8941" width="9.140625" style="53" customWidth="1"/>
    <col min="8942" max="8942" width="3.7109375" style="53" customWidth="1"/>
    <col min="8943" max="9095" width="9.140625" style="53"/>
    <col min="9096" max="9096" width="3.85546875" style="53" customWidth="1"/>
    <col min="9097" max="9097" width="58.7109375" style="53" customWidth="1"/>
    <col min="9098" max="9111" width="9.140625" style="53" customWidth="1"/>
    <col min="9112" max="9113" width="11" style="53" customWidth="1"/>
    <col min="9114" max="9124" width="12.42578125" style="53" customWidth="1"/>
    <col min="9125" max="9125" width="11" style="53" customWidth="1"/>
    <col min="9126" max="9137" width="9.140625" style="53" customWidth="1"/>
    <col min="9138" max="9138" width="11" style="53" customWidth="1"/>
    <col min="9139" max="9150" width="9.140625" style="53" customWidth="1"/>
    <col min="9151" max="9151" width="11" style="53" customWidth="1"/>
    <col min="9152" max="9163" width="9.140625" style="53" customWidth="1"/>
    <col min="9164" max="9164" width="11.42578125" style="53" customWidth="1"/>
    <col min="9165" max="9165" width="11" style="53" customWidth="1"/>
    <col min="9166" max="9168" width="12.42578125" style="53" customWidth="1"/>
    <col min="9169" max="9169" width="9.140625" style="53" customWidth="1"/>
    <col min="9170" max="9170" width="12.42578125" style="53" customWidth="1"/>
    <col min="9171" max="9197" width="9.140625" style="53" customWidth="1"/>
    <col min="9198" max="9198" width="3.7109375" style="53" customWidth="1"/>
    <col min="9199" max="9351" width="9.140625" style="53"/>
    <col min="9352" max="9352" width="3.85546875" style="53" customWidth="1"/>
    <col min="9353" max="9353" width="58.7109375" style="53" customWidth="1"/>
    <col min="9354" max="9367" width="9.140625" style="53" customWidth="1"/>
    <col min="9368" max="9369" width="11" style="53" customWidth="1"/>
    <col min="9370" max="9380" width="12.42578125" style="53" customWidth="1"/>
    <col min="9381" max="9381" width="11" style="53" customWidth="1"/>
    <col min="9382" max="9393" width="9.140625" style="53" customWidth="1"/>
    <col min="9394" max="9394" width="11" style="53" customWidth="1"/>
    <col min="9395" max="9406" width="9.140625" style="53" customWidth="1"/>
    <col min="9407" max="9407" width="11" style="53" customWidth="1"/>
    <col min="9408" max="9419" width="9.140625" style="53" customWidth="1"/>
    <col min="9420" max="9420" width="11.42578125" style="53" customWidth="1"/>
    <col min="9421" max="9421" width="11" style="53" customWidth="1"/>
    <col min="9422" max="9424" width="12.42578125" style="53" customWidth="1"/>
    <col min="9425" max="9425" width="9.140625" style="53" customWidth="1"/>
    <col min="9426" max="9426" width="12.42578125" style="53" customWidth="1"/>
    <col min="9427" max="9453" width="9.140625" style="53" customWidth="1"/>
    <col min="9454" max="9454" width="3.7109375" style="53" customWidth="1"/>
    <col min="9455" max="9607" width="9.140625" style="53"/>
    <col min="9608" max="9608" width="3.85546875" style="53" customWidth="1"/>
    <col min="9609" max="9609" width="58.7109375" style="53" customWidth="1"/>
    <col min="9610" max="9623" width="9.140625" style="53" customWidth="1"/>
    <col min="9624" max="9625" width="11" style="53" customWidth="1"/>
    <col min="9626" max="9636" width="12.42578125" style="53" customWidth="1"/>
    <col min="9637" max="9637" width="11" style="53" customWidth="1"/>
    <col min="9638" max="9649" width="9.140625" style="53" customWidth="1"/>
    <col min="9650" max="9650" width="11" style="53" customWidth="1"/>
    <col min="9651" max="9662" width="9.140625" style="53" customWidth="1"/>
    <col min="9663" max="9663" width="11" style="53" customWidth="1"/>
    <col min="9664" max="9675" width="9.140625" style="53" customWidth="1"/>
    <col min="9676" max="9676" width="11.42578125" style="53" customWidth="1"/>
    <col min="9677" max="9677" width="11" style="53" customWidth="1"/>
    <col min="9678" max="9680" width="12.42578125" style="53" customWidth="1"/>
    <col min="9681" max="9681" width="9.140625" style="53" customWidth="1"/>
    <col min="9682" max="9682" width="12.42578125" style="53" customWidth="1"/>
    <col min="9683" max="9709" width="9.140625" style="53" customWidth="1"/>
    <col min="9710" max="9710" width="3.7109375" style="53" customWidth="1"/>
    <col min="9711" max="9863" width="9.140625" style="53"/>
    <col min="9864" max="9864" width="3.85546875" style="53" customWidth="1"/>
    <col min="9865" max="9865" width="58.7109375" style="53" customWidth="1"/>
    <col min="9866" max="9879" width="9.140625" style="53" customWidth="1"/>
    <col min="9880" max="9881" width="11" style="53" customWidth="1"/>
    <col min="9882" max="9892" width="12.42578125" style="53" customWidth="1"/>
    <col min="9893" max="9893" width="11" style="53" customWidth="1"/>
    <col min="9894" max="9905" width="9.140625" style="53" customWidth="1"/>
    <col min="9906" max="9906" width="11" style="53" customWidth="1"/>
    <col min="9907" max="9918" width="9.140625" style="53" customWidth="1"/>
    <col min="9919" max="9919" width="11" style="53" customWidth="1"/>
    <col min="9920" max="9931" width="9.140625" style="53" customWidth="1"/>
    <col min="9932" max="9932" width="11.42578125" style="53" customWidth="1"/>
    <col min="9933" max="9933" width="11" style="53" customWidth="1"/>
    <col min="9934" max="9936" width="12.42578125" style="53" customWidth="1"/>
    <col min="9937" max="9937" width="9.140625" style="53" customWidth="1"/>
    <col min="9938" max="9938" width="12.42578125" style="53" customWidth="1"/>
    <col min="9939" max="9965" width="9.140625" style="53" customWidth="1"/>
    <col min="9966" max="9966" width="3.7109375" style="53" customWidth="1"/>
    <col min="9967" max="10119" width="9.140625" style="53"/>
    <col min="10120" max="10120" width="3.85546875" style="53" customWidth="1"/>
    <col min="10121" max="10121" width="58.7109375" style="53" customWidth="1"/>
    <col min="10122" max="10135" width="9.140625" style="53" customWidth="1"/>
    <col min="10136" max="10137" width="11" style="53" customWidth="1"/>
    <col min="10138" max="10148" width="12.42578125" style="53" customWidth="1"/>
    <col min="10149" max="10149" width="11" style="53" customWidth="1"/>
    <col min="10150" max="10161" width="9.140625" style="53" customWidth="1"/>
    <col min="10162" max="10162" width="11" style="53" customWidth="1"/>
    <col min="10163" max="10174" width="9.140625" style="53" customWidth="1"/>
    <col min="10175" max="10175" width="11" style="53" customWidth="1"/>
    <col min="10176" max="10187" width="9.140625" style="53" customWidth="1"/>
    <col min="10188" max="10188" width="11.42578125" style="53" customWidth="1"/>
    <col min="10189" max="10189" width="11" style="53" customWidth="1"/>
    <col min="10190" max="10192" width="12.42578125" style="53" customWidth="1"/>
    <col min="10193" max="10193" width="9.140625" style="53" customWidth="1"/>
    <col min="10194" max="10194" width="12.42578125" style="53" customWidth="1"/>
    <col min="10195" max="10221" width="9.140625" style="53" customWidth="1"/>
    <col min="10222" max="10222" width="3.7109375" style="53" customWidth="1"/>
    <col min="10223" max="10375" width="9.140625" style="53"/>
    <col min="10376" max="10376" width="3.85546875" style="53" customWidth="1"/>
    <col min="10377" max="10377" width="58.7109375" style="53" customWidth="1"/>
    <col min="10378" max="10391" width="9.140625" style="53" customWidth="1"/>
    <col min="10392" max="10393" width="11" style="53" customWidth="1"/>
    <col min="10394" max="10404" width="12.42578125" style="53" customWidth="1"/>
    <col min="10405" max="10405" width="11" style="53" customWidth="1"/>
    <col min="10406" max="10417" width="9.140625" style="53" customWidth="1"/>
    <col min="10418" max="10418" width="11" style="53" customWidth="1"/>
    <col min="10419" max="10430" width="9.140625" style="53" customWidth="1"/>
    <col min="10431" max="10431" width="11" style="53" customWidth="1"/>
    <col min="10432" max="10443" width="9.140625" style="53" customWidth="1"/>
    <col min="10444" max="10444" width="11.42578125" style="53" customWidth="1"/>
    <col min="10445" max="10445" width="11" style="53" customWidth="1"/>
    <col min="10446" max="10448" width="12.42578125" style="53" customWidth="1"/>
    <col min="10449" max="10449" width="9.140625" style="53" customWidth="1"/>
    <col min="10450" max="10450" width="12.42578125" style="53" customWidth="1"/>
    <col min="10451" max="10477" width="9.140625" style="53" customWidth="1"/>
    <col min="10478" max="10478" width="3.7109375" style="53" customWidth="1"/>
    <col min="10479" max="10631" width="9.140625" style="53"/>
    <col min="10632" max="10632" width="3.85546875" style="53" customWidth="1"/>
    <col min="10633" max="10633" width="58.7109375" style="53" customWidth="1"/>
    <col min="10634" max="10647" width="9.140625" style="53" customWidth="1"/>
    <col min="10648" max="10649" width="11" style="53" customWidth="1"/>
    <col min="10650" max="10660" width="12.42578125" style="53" customWidth="1"/>
    <col min="10661" max="10661" width="11" style="53" customWidth="1"/>
    <col min="10662" max="10673" width="9.140625" style="53" customWidth="1"/>
    <col min="10674" max="10674" width="11" style="53" customWidth="1"/>
    <col min="10675" max="10686" width="9.140625" style="53" customWidth="1"/>
    <col min="10687" max="10687" width="11" style="53" customWidth="1"/>
    <col min="10688" max="10699" width="9.140625" style="53" customWidth="1"/>
    <col min="10700" max="10700" width="11.42578125" style="53" customWidth="1"/>
    <col min="10701" max="10701" width="11" style="53" customWidth="1"/>
    <col min="10702" max="10704" width="12.42578125" style="53" customWidth="1"/>
    <col min="10705" max="10705" width="9.140625" style="53" customWidth="1"/>
    <col min="10706" max="10706" width="12.42578125" style="53" customWidth="1"/>
    <col min="10707" max="10733" width="9.140625" style="53" customWidth="1"/>
    <col min="10734" max="10734" width="3.7109375" style="53" customWidth="1"/>
    <col min="10735" max="10887" width="9.140625" style="53"/>
    <col min="10888" max="10888" width="3.85546875" style="53" customWidth="1"/>
    <col min="10889" max="10889" width="58.7109375" style="53" customWidth="1"/>
    <col min="10890" max="10903" width="9.140625" style="53" customWidth="1"/>
    <col min="10904" max="10905" width="11" style="53" customWidth="1"/>
    <col min="10906" max="10916" width="12.42578125" style="53" customWidth="1"/>
    <col min="10917" max="10917" width="11" style="53" customWidth="1"/>
    <col min="10918" max="10929" width="9.140625" style="53" customWidth="1"/>
    <col min="10930" max="10930" width="11" style="53" customWidth="1"/>
    <col min="10931" max="10942" width="9.140625" style="53" customWidth="1"/>
    <col min="10943" max="10943" width="11" style="53" customWidth="1"/>
    <col min="10944" max="10955" width="9.140625" style="53" customWidth="1"/>
    <col min="10956" max="10956" width="11.42578125" style="53" customWidth="1"/>
    <col min="10957" max="10957" width="11" style="53" customWidth="1"/>
    <col min="10958" max="10960" width="12.42578125" style="53" customWidth="1"/>
    <col min="10961" max="10961" width="9.140625" style="53" customWidth="1"/>
    <col min="10962" max="10962" width="12.42578125" style="53" customWidth="1"/>
    <col min="10963" max="10989" width="9.140625" style="53" customWidth="1"/>
    <col min="10990" max="10990" width="3.7109375" style="53" customWidth="1"/>
    <col min="10991" max="11143" width="9.140625" style="53"/>
    <col min="11144" max="11144" width="3.85546875" style="53" customWidth="1"/>
    <col min="11145" max="11145" width="58.7109375" style="53" customWidth="1"/>
    <col min="11146" max="11159" width="9.140625" style="53" customWidth="1"/>
    <col min="11160" max="11161" width="11" style="53" customWidth="1"/>
    <col min="11162" max="11172" width="12.42578125" style="53" customWidth="1"/>
    <col min="11173" max="11173" width="11" style="53" customWidth="1"/>
    <col min="11174" max="11185" width="9.140625" style="53" customWidth="1"/>
    <col min="11186" max="11186" width="11" style="53" customWidth="1"/>
    <col min="11187" max="11198" width="9.140625" style="53" customWidth="1"/>
    <col min="11199" max="11199" width="11" style="53" customWidth="1"/>
    <col min="11200" max="11211" width="9.140625" style="53" customWidth="1"/>
    <col min="11212" max="11212" width="11.42578125" style="53" customWidth="1"/>
    <col min="11213" max="11213" width="11" style="53" customWidth="1"/>
    <col min="11214" max="11216" width="12.42578125" style="53" customWidth="1"/>
    <col min="11217" max="11217" width="9.140625" style="53" customWidth="1"/>
    <col min="11218" max="11218" width="12.42578125" style="53" customWidth="1"/>
    <col min="11219" max="11245" width="9.140625" style="53" customWidth="1"/>
    <col min="11246" max="11246" width="3.7109375" style="53" customWidth="1"/>
    <col min="11247" max="11399" width="9.140625" style="53"/>
    <col min="11400" max="11400" width="3.85546875" style="53" customWidth="1"/>
    <col min="11401" max="11401" width="58.7109375" style="53" customWidth="1"/>
    <col min="11402" max="11415" width="9.140625" style="53" customWidth="1"/>
    <col min="11416" max="11417" width="11" style="53" customWidth="1"/>
    <col min="11418" max="11428" width="12.42578125" style="53" customWidth="1"/>
    <col min="11429" max="11429" width="11" style="53" customWidth="1"/>
    <col min="11430" max="11441" width="9.140625" style="53" customWidth="1"/>
    <col min="11442" max="11442" width="11" style="53" customWidth="1"/>
    <col min="11443" max="11454" width="9.140625" style="53" customWidth="1"/>
    <col min="11455" max="11455" width="11" style="53" customWidth="1"/>
    <col min="11456" max="11467" width="9.140625" style="53" customWidth="1"/>
    <col min="11468" max="11468" width="11.42578125" style="53" customWidth="1"/>
    <col min="11469" max="11469" width="11" style="53" customWidth="1"/>
    <col min="11470" max="11472" width="12.42578125" style="53" customWidth="1"/>
    <col min="11473" max="11473" width="9.140625" style="53" customWidth="1"/>
    <col min="11474" max="11474" width="12.42578125" style="53" customWidth="1"/>
    <col min="11475" max="11501" width="9.140625" style="53" customWidth="1"/>
    <col min="11502" max="11502" width="3.7109375" style="53" customWidth="1"/>
    <col min="11503" max="11655" width="9.140625" style="53"/>
    <col min="11656" max="11656" width="3.85546875" style="53" customWidth="1"/>
    <col min="11657" max="11657" width="58.7109375" style="53" customWidth="1"/>
    <col min="11658" max="11671" width="9.140625" style="53" customWidth="1"/>
    <col min="11672" max="11673" width="11" style="53" customWidth="1"/>
    <col min="11674" max="11684" width="12.42578125" style="53" customWidth="1"/>
    <col min="11685" max="11685" width="11" style="53" customWidth="1"/>
    <col min="11686" max="11697" width="9.140625" style="53" customWidth="1"/>
    <col min="11698" max="11698" width="11" style="53" customWidth="1"/>
    <col min="11699" max="11710" width="9.140625" style="53" customWidth="1"/>
    <col min="11711" max="11711" width="11" style="53" customWidth="1"/>
    <col min="11712" max="11723" width="9.140625" style="53" customWidth="1"/>
    <col min="11724" max="11724" width="11.42578125" style="53" customWidth="1"/>
    <col min="11725" max="11725" width="11" style="53" customWidth="1"/>
    <col min="11726" max="11728" width="12.42578125" style="53" customWidth="1"/>
    <col min="11729" max="11729" width="9.140625" style="53" customWidth="1"/>
    <col min="11730" max="11730" width="12.42578125" style="53" customWidth="1"/>
    <col min="11731" max="11757" width="9.140625" style="53" customWidth="1"/>
    <col min="11758" max="11758" width="3.7109375" style="53" customWidth="1"/>
    <col min="11759" max="11911" width="9.140625" style="53"/>
    <col min="11912" max="11912" width="3.85546875" style="53" customWidth="1"/>
    <col min="11913" max="11913" width="58.7109375" style="53" customWidth="1"/>
    <col min="11914" max="11927" width="9.140625" style="53" customWidth="1"/>
    <col min="11928" max="11929" width="11" style="53" customWidth="1"/>
    <col min="11930" max="11940" width="12.42578125" style="53" customWidth="1"/>
    <col min="11941" max="11941" width="11" style="53" customWidth="1"/>
    <col min="11942" max="11953" width="9.140625" style="53" customWidth="1"/>
    <col min="11954" max="11954" width="11" style="53" customWidth="1"/>
    <col min="11955" max="11966" width="9.140625" style="53" customWidth="1"/>
    <col min="11967" max="11967" width="11" style="53" customWidth="1"/>
    <col min="11968" max="11979" width="9.140625" style="53" customWidth="1"/>
    <col min="11980" max="11980" width="11.42578125" style="53" customWidth="1"/>
    <col min="11981" max="11981" width="11" style="53" customWidth="1"/>
    <col min="11982" max="11984" width="12.42578125" style="53" customWidth="1"/>
    <col min="11985" max="11985" width="9.140625" style="53" customWidth="1"/>
    <col min="11986" max="11986" width="12.42578125" style="53" customWidth="1"/>
    <col min="11987" max="12013" width="9.140625" style="53" customWidth="1"/>
    <col min="12014" max="12014" width="3.7109375" style="53" customWidth="1"/>
    <col min="12015" max="12167" width="9.140625" style="53"/>
    <col min="12168" max="12168" width="3.85546875" style="53" customWidth="1"/>
    <col min="12169" max="12169" width="58.7109375" style="53" customWidth="1"/>
    <col min="12170" max="12183" width="9.140625" style="53" customWidth="1"/>
    <col min="12184" max="12185" width="11" style="53" customWidth="1"/>
    <col min="12186" max="12196" width="12.42578125" style="53" customWidth="1"/>
    <col min="12197" max="12197" width="11" style="53" customWidth="1"/>
    <col min="12198" max="12209" width="9.140625" style="53" customWidth="1"/>
    <col min="12210" max="12210" width="11" style="53" customWidth="1"/>
    <col min="12211" max="12222" width="9.140625" style="53" customWidth="1"/>
    <col min="12223" max="12223" width="11" style="53" customWidth="1"/>
    <col min="12224" max="12235" width="9.140625" style="53" customWidth="1"/>
    <col min="12236" max="12236" width="11.42578125" style="53" customWidth="1"/>
    <col min="12237" max="12237" width="11" style="53" customWidth="1"/>
    <col min="12238" max="12240" width="12.42578125" style="53" customWidth="1"/>
    <col min="12241" max="12241" width="9.140625" style="53" customWidth="1"/>
    <col min="12242" max="12242" width="12.42578125" style="53" customWidth="1"/>
    <col min="12243" max="12269" width="9.140625" style="53" customWidth="1"/>
    <col min="12270" max="12270" width="3.7109375" style="53" customWidth="1"/>
    <col min="12271" max="12423" width="9.140625" style="53"/>
    <col min="12424" max="12424" width="3.85546875" style="53" customWidth="1"/>
    <col min="12425" max="12425" width="58.7109375" style="53" customWidth="1"/>
    <col min="12426" max="12439" width="9.140625" style="53" customWidth="1"/>
    <col min="12440" max="12441" width="11" style="53" customWidth="1"/>
    <col min="12442" max="12452" width="12.42578125" style="53" customWidth="1"/>
    <col min="12453" max="12453" width="11" style="53" customWidth="1"/>
    <col min="12454" max="12465" width="9.140625" style="53" customWidth="1"/>
    <col min="12466" max="12466" width="11" style="53" customWidth="1"/>
    <col min="12467" max="12478" width="9.140625" style="53" customWidth="1"/>
    <col min="12479" max="12479" width="11" style="53" customWidth="1"/>
    <col min="12480" max="12491" width="9.140625" style="53" customWidth="1"/>
    <col min="12492" max="12492" width="11.42578125" style="53" customWidth="1"/>
    <col min="12493" max="12493" width="11" style="53" customWidth="1"/>
    <col min="12494" max="12496" width="12.42578125" style="53" customWidth="1"/>
    <col min="12497" max="12497" width="9.140625" style="53" customWidth="1"/>
    <col min="12498" max="12498" width="12.42578125" style="53" customWidth="1"/>
    <col min="12499" max="12525" width="9.140625" style="53" customWidth="1"/>
    <col min="12526" max="12526" width="3.7109375" style="53" customWidth="1"/>
    <col min="12527" max="12679" width="9.140625" style="53"/>
    <col min="12680" max="12680" width="3.85546875" style="53" customWidth="1"/>
    <col min="12681" max="12681" width="58.7109375" style="53" customWidth="1"/>
    <col min="12682" max="12695" width="9.140625" style="53" customWidth="1"/>
    <col min="12696" max="12697" width="11" style="53" customWidth="1"/>
    <col min="12698" max="12708" width="12.42578125" style="53" customWidth="1"/>
    <col min="12709" max="12709" width="11" style="53" customWidth="1"/>
    <col min="12710" max="12721" width="9.140625" style="53" customWidth="1"/>
    <col min="12722" max="12722" width="11" style="53" customWidth="1"/>
    <col min="12723" max="12734" width="9.140625" style="53" customWidth="1"/>
    <col min="12735" max="12735" width="11" style="53" customWidth="1"/>
    <col min="12736" max="12747" width="9.140625" style="53" customWidth="1"/>
    <col min="12748" max="12748" width="11.42578125" style="53" customWidth="1"/>
    <col min="12749" max="12749" width="11" style="53" customWidth="1"/>
    <col min="12750" max="12752" width="12.42578125" style="53" customWidth="1"/>
    <col min="12753" max="12753" width="9.140625" style="53" customWidth="1"/>
    <col min="12754" max="12754" width="12.42578125" style="53" customWidth="1"/>
    <col min="12755" max="12781" width="9.140625" style="53" customWidth="1"/>
    <col min="12782" max="12782" width="3.7109375" style="53" customWidth="1"/>
    <col min="12783" max="12935" width="9.140625" style="53"/>
    <col min="12936" max="12936" width="3.85546875" style="53" customWidth="1"/>
    <col min="12937" max="12937" width="58.7109375" style="53" customWidth="1"/>
    <col min="12938" max="12951" width="9.140625" style="53" customWidth="1"/>
    <col min="12952" max="12953" width="11" style="53" customWidth="1"/>
    <col min="12954" max="12964" width="12.42578125" style="53" customWidth="1"/>
    <col min="12965" max="12965" width="11" style="53" customWidth="1"/>
    <col min="12966" max="12977" width="9.140625" style="53" customWidth="1"/>
    <col min="12978" max="12978" width="11" style="53" customWidth="1"/>
    <col min="12979" max="12990" width="9.140625" style="53" customWidth="1"/>
    <col min="12991" max="12991" width="11" style="53" customWidth="1"/>
    <col min="12992" max="13003" width="9.140625" style="53" customWidth="1"/>
    <col min="13004" max="13004" width="11.42578125" style="53" customWidth="1"/>
    <col min="13005" max="13005" width="11" style="53" customWidth="1"/>
    <col min="13006" max="13008" width="12.42578125" style="53" customWidth="1"/>
    <col min="13009" max="13009" width="9.140625" style="53" customWidth="1"/>
    <col min="13010" max="13010" width="12.42578125" style="53" customWidth="1"/>
    <col min="13011" max="13037" width="9.140625" style="53" customWidth="1"/>
    <col min="13038" max="13038" width="3.7109375" style="53" customWidth="1"/>
    <col min="13039" max="13191" width="9.140625" style="53"/>
    <col min="13192" max="13192" width="3.85546875" style="53" customWidth="1"/>
    <col min="13193" max="13193" width="58.7109375" style="53" customWidth="1"/>
    <col min="13194" max="13207" width="9.140625" style="53" customWidth="1"/>
    <col min="13208" max="13209" width="11" style="53" customWidth="1"/>
    <col min="13210" max="13220" width="12.42578125" style="53" customWidth="1"/>
    <col min="13221" max="13221" width="11" style="53" customWidth="1"/>
    <col min="13222" max="13233" width="9.140625" style="53" customWidth="1"/>
    <col min="13234" max="13234" width="11" style="53" customWidth="1"/>
    <col min="13235" max="13246" width="9.140625" style="53" customWidth="1"/>
    <col min="13247" max="13247" width="11" style="53" customWidth="1"/>
    <col min="13248" max="13259" width="9.140625" style="53" customWidth="1"/>
    <col min="13260" max="13260" width="11.42578125" style="53" customWidth="1"/>
    <col min="13261" max="13261" width="11" style="53" customWidth="1"/>
    <col min="13262" max="13264" width="12.42578125" style="53" customWidth="1"/>
    <col min="13265" max="13265" width="9.140625" style="53" customWidth="1"/>
    <col min="13266" max="13266" width="12.42578125" style="53" customWidth="1"/>
    <col min="13267" max="13293" width="9.140625" style="53" customWidth="1"/>
    <col min="13294" max="13294" width="3.7109375" style="53" customWidth="1"/>
    <col min="13295" max="13447" width="9.140625" style="53"/>
    <col min="13448" max="13448" width="3.85546875" style="53" customWidth="1"/>
    <col min="13449" max="13449" width="58.7109375" style="53" customWidth="1"/>
    <col min="13450" max="13463" width="9.140625" style="53" customWidth="1"/>
    <col min="13464" max="13465" width="11" style="53" customWidth="1"/>
    <col min="13466" max="13476" width="12.42578125" style="53" customWidth="1"/>
    <col min="13477" max="13477" width="11" style="53" customWidth="1"/>
    <col min="13478" max="13489" width="9.140625" style="53" customWidth="1"/>
    <col min="13490" max="13490" width="11" style="53" customWidth="1"/>
    <col min="13491" max="13502" width="9.140625" style="53" customWidth="1"/>
    <col min="13503" max="13503" width="11" style="53" customWidth="1"/>
    <col min="13504" max="13515" width="9.140625" style="53" customWidth="1"/>
    <col min="13516" max="13516" width="11.42578125" style="53" customWidth="1"/>
    <col min="13517" max="13517" width="11" style="53" customWidth="1"/>
    <col min="13518" max="13520" width="12.42578125" style="53" customWidth="1"/>
    <col min="13521" max="13521" width="9.140625" style="53" customWidth="1"/>
    <col min="13522" max="13522" width="12.42578125" style="53" customWidth="1"/>
    <col min="13523" max="13549" width="9.140625" style="53" customWidth="1"/>
    <col min="13550" max="13550" width="3.7109375" style="53" customWidth="1"/>
    <col min="13551" max="13703" width="9.140625" style="53"/>
    <col min="13704" max="13704" width="3.85546875" style="53" customWidth="1"/>
    <col min="13705" max="13705" width="58.7109375" style="53" customWidth="1"/>
    <col min="13706" max="13719" width="9.140625" style="53" customWidth="1"/>
    <col min="13720" max="13721" width="11" style="53" customWidth="1"/>
    <col min="13722" max="13732" width="12.42578125" style="53" customWidth="1"/>
    <col min="13733" max="13733" width="11" style="53" customWidth="1"/>
    <col min="13734" max="13745" width="9.140625" style="53" customWidth="1"/>
    <col min="13746" max="13746" width="11" style="53" customWidth="1"/>
    <col min="13747" max="13758" width="9.140625" style="53" customWidth="1"/>
    <col min="13759" max="13759" width="11" style="53" customWidth="1"/>
    <col min="13760" max="13771" width="9.140625" style="53" customWidth="1"/>
    <col min="13772" max="13772" width="11.42578125" style="53" customWidth="1"/>
    <col min="13773" max="13773" width="11" style="53" customWidth="1"/>
    <col min="13774" max="13776" width="12.42578125" style="53" customWidth="1"/>
    <col min="13777" max="13777" width="9.140625" style="53" customWidth="1"/>
    <col min="13778" max="13778" width="12.42578125" style="53" customWidth="1"/>
    <col min="13779" max="13805" width="9.140625" style="53" customWidth="1"/>
    <col min="13806" max="13806" width="3.7109375" style="53" customWidth="1"/>
    <col min="13807" max="13959" width="9.140625" style="53"/>
    <col min="13960" max="13960" width="3.85546875" style="53" customWidth="1"/>
    <col min="13961" max="13961" width="58.7109375" style="53" customWidth="1"/>
    <col min="13962" max="13975" width="9.140625" style="53" customWidth="1"/>
    <col min="13976" max="13977" width="11" style="53" customWidth="1"/>
    <col min="13978" max="13988" width="12.42578125" style="53" customWidth="1"/>
    <col min="13989" max="13989" width="11" style="53" customWidth="1"/>
    <col min="13990" max="14001" width="9.140625" style="53" customWidth="1"/>
    <col min="14002" max="14002" width="11" style="53" customWidth="1"/>
    <col min="14003" max="14014" width="9.140625" style="53" customWidth="1"/>
    <col min="14015" max="14015" width="11" style="53" customWidth="1"/>
    <col min="14016" max="14027" width="9.140625" style="53" customWidth="1"/>
    <col min="14028" max="14028" width="11.42578125" style="53" customWidth="1"/>
    <col min="14029" max="14029" width="11" style="53" customWidth="1"/>
    <col min="14030" max="14032" width="12.42578125" style="53" customWidth="1"/>
    <col min="14033" max="14033" width="9.140625" style="53" customWidth="1"/>
    <col min="14034" max="14034" width="12.42578125" style="53" customWidth="1"/>
    <col min="14035" max="14061" width="9.140625" style="53" customWidth="1"/>
    <col min="14062" max="14062" width="3.7109375" style="53" customWidth="1"/>
    <col min="14063" max="14215" width="9.140625" style="53"/>
    <col min="14216" max="14216" width="3.85546875" style="53" customWidth="1"/>
    <col min="14217" max="14217" width="58.7109375" style="53" customWidth="1"/>
    <col min="14218" max="14231" width="9.140625" style="53" customWidth="1"/>
    <col min="14232" max="14233" width="11" style="53" customWidth="1"/>
    <col min="14234" max="14244" width="12.42578125" style="53" customWidth="1"/>
    <col min="14245" max="14245" width="11" style="53" customWidth="1"/>
    <col min="14246" max="14257" width="9.140625" style="53" customWidth="1"/>
    <col min="14258" max="14258" width="11" style="53" customWidth="1"/>
    <col min="14259" max="14270" width="9.140625" style="53" customWidth="1"/>
    <col min="14271" max="14271" width="11" style="53" customWidth="1"/>
    <col min="14272" max="14283" width="9.140625" style="53" customWidth="1"/>
    <col min="14284" max="14284" width="11.42578125" style="53" customWidth="1"/>
    <col min="14285" max="14285" width="11" style="53" customWidth="1"/>
    <col min="14286" max="14288" width="12.42578125" style="53" customWidth="1"/>
    <col min="14289" max="14289" width="9.140625" style="53" customWidth="1"/>
    <col min="14290" max="14290" width="12.42578125" style="53" customWidth="1"/>
    <col min="14291" max="14317" width="9.140625" style="53" customWidth="1"/>
    <col min="14318" max="14318" width="3.7109375" style="53" customWidth="1"/>
    <col min="14319" max="14471" width="9.140625" style="53"/>
    <col min="14472" max="14472" width="3.85546875" style="53" customWidth="1"/>
    <col min="14473" max="14473" width="58.7109375" style="53" customWidth="1"/>
    <col min="14474" max="14487" width="9.140625" style="53" customWidth="1"/>
    <col min="14488" max="14489" width="11" style="53" customWidth="1"/>
    <col min="14490" max="14500" width="12.42578125" style="53" customWidth="1"/>
    <col min="14501" max="14501" width="11" style="53" customWidth="1"/>
    <col min="14502" max="14513" width="9.140625" style="53" customWidth="1"/>
    <col min="14514" max="14514" width="11" style="53" customWidth="1"/>
    <col min="14515" max="14526" width="9.140625" style="53" customWidth="1"/>
    <col min="14527" max="14527" width="11" style="53" customWidth="1"/>
    <col min="14528" max="14539" width="9.140625" style="53" customWidth="1"/>
    <col min="14540" max="14540" width="11.42578125" style="53" customWidth="1"/>
    <col min="14541" max="14541" width="11" style="53" customWidth="1"/>
    <col min="14542" max="14544" width="12.42578125" style="53" customWidth="1"/>
    <col min="14545" max="14545" width="9.140625" style="53" customWidth="1"/>
    <col min="14546" max="14546" width="12.42578125" style="53" customWidth="1"/>
    <col min="14547" max="14573" width="9.140625" style="53" customWidth="1"/>
    <col min="14574" max="14574" width="3.7109375" style="53" customWidth="1"/>
    <col min="14575" max="14727" width="9.140625" style="53"/>
    <col min="14728" max="14728" width="3.85546875" style="53" customWidth="1"/>
    <col min="14729" max="14729" width="58.7109375" style="53" customWidth="1"/>
    <col min="14730" max="14743" width="9.140625" style="53" customWidth="1"/>
    <col min="14744" max="14745" width="11" style="53" customWidth="1"/>
    <col min="14746" max="14756" width="12.42578125" style="53" customWidth="1"/>
    <col min="14757" max="14757" width="11" style="53" customWidth="1"/>
    <col min="14758" max="14769" width="9.140625" style="53" customWidth="1"/>
    <col min="14770" max="14770" width="11" style="53" customWidth="1"/>
    <col min="14771" max="14782" width="9.140625" style="53" customWidth="1"/>
    <col min="14783" max="14783" width="11" style="53" customWidth="1"/>
    <col min="14784" max="14795" width="9.140625" style="53" customWidth="1"/>
    <col min="14796" max="14796" width="11.42578125" style="53" customWidth="1"/>
    <col min="14797" max="14797" width="11" style="53" customWidth="1"/>
    <col min="14798" max="14800" width="12.42578125" style="53" customWidth="1"/>
    <col min="14801" max="14801" width="9.140625" style="53" customWidth="1"/>
    <col min="14802" max="14802" width="12.42578125" style="53" customWidth="1"/>
    <col min="14803" max="14829" width="9.140625" style="53" customWidth="1"/>
    <col min="14830" max="14830" width="3.7109375" style="53" customWidth="1"/>
    <col min="14831" max="14983" width="9.140625" style="53"/>
    <col min="14984" max="14984" width="3.85546875" style="53" customWidth="1"/>
    <col min="14985" max="14985" width="58.7109375" style="53" customWidth="1"/>
    <col min="14986" max="14999" width="9.140625" style="53" customWidth="1"/>
    <col min="15000" max="15001" width="11" style="53" customWidth="1"/>
    <col min="15002" max="15012" width="12.42578125" style="53" customWidth="1"/>
    <col min="15013" max="15013" width="11" style="53" customWidth="1"/>
    <col min="15014" max="15025" width="9.140625" style="53" customWidth="1"/>
    <col min="15026" max="15026" width="11" style="53" customWidth="1"/>
    <col min="15027" max="15038" width="9.140625" style="53" customWidth="1"/>
    <col min="15039" max="15039" width="11" style="53" customWidth="1"/>
    <col min="15040" max="15051" width="9.140625" style="53" customWidth="1"/>
    <col min="15052" max="15052" width="11.42578125" style="53" customWidth="1"/>
    <col min="15053" max="15053" width="11" style="53" customWidth="1"/>
    <col min="15054" max="15056" width="12.42578125" style="53" customWidth="1"/>
    <col min="15057" max="15057" width="9.140625" style="53" customWidth="1"/>
    <col min="15058" max="15058" width="12.42578125" style="53" customWidth="1"/>
    <col min="15059" max="15085" width="9.140625" style="53" customWidth="1"/>
    <col min="15086" max="15086" width="3.7109375" style="53" customWidth="1"/>
    <col min="15087" max="15239" width="9.140625" style="53"/>
    <col min="15240" max="15240" width="3.85546875" style="53" customWidth="1"/>
    <col min="15241" max="15241" width="58.7109375" style="53" customWidth="1"/>
    <col min="15242" max="15255" width="9.140625" style="53" customWidth="1"/>
    <col min="15256" max="15257" width="11" style="53" customWidth="1"/>
    <col min="15258" max="15268" width="12.42578125" style="53" customWidth="1"/>
    <col min="15269" max="15269" width="11" style="53" customWidth="1"/>
    <col min="15270" max="15281" width="9.140625" style="53" customWidth="1"/>
    <col min="15282" max="15282" width="11" style="53" customWidth="1"/>
    <col min="15283" max="15294" width="9.140625" style="53" customWidth="1"/>
    <col min="15295" max="15295" width="11" style="53" customWidth="1"/>
    <col min="15296" max="15307" width="9.140625" style="53" customWidth="1"/>
    <col min="15308" max="15308" width="11.42578125" style="53" customWidth="1"/>
    <col min="15309" max="15309" width="11" style="53" customWidth="1"/>
    <col min="15310" max="15312" width="12.42578125" style="53" customWidth="1"/>
    <col min="15313" max="15313" width="9.140625" style="53" customWidth="1"/>
    <col min="15314" max="15314" width="12.42578125" style="53" customWidth="1"/>
    <col min="15315" max="15341" width="9.140625" style="53" customWidth="1"/>
    <col min="15342" max="15342" width="3.7109375" style="53" customWidth="1"/>
    <col min="15343" max="15495" width="9.140625" style="53"/>
    <col min="15496" max="15496" width="3.85546875" style="53" customWidth="1"/>
    <col min="15497" max="15497" width="58.7109375" style="53" customWidth="1"/>
    <col min="15498" max="15511" width="9.140625" style="53" customWidth="1"/>
    <col min="15512" max="15513" width="11" style="53" customWidth="1"/>
    <col min="15514" max="15524" width="12.42578125" style="53" customWidth="1"/>
    <col min="15525" max="15525" width="11" style="53" customWidth="1"/>
    <col min="15526" max="15537" width="9.140625" style="53" customWidth="1"/>
    <col min="15538" max="15538" width="11" style="53" customWidth="1"/>
    <col min="15539" max="15550" width="9.140625" style="53" customWidth="1"/>
    <col min="15551" max="15551" width="11" style="53" customWidth="1"/>
    <col min="15552" max="15563" width="9.140625" style="53" customWidth="1"/>
    <col min="15564" max="15564" width="11.42578125" style="53" customWidth="1"/>
    <col min="15565" max="15565" width="11" style="53" customWidth="1"/>
    <col min="15566" max="15568" width="12.42578125" style="53" customWidth="1"/>
    <col min="15569" max="15569" width="9.140625" style="53" customWidth="1"/>
    <col min="15570" max="15570" width="12.42578125" style="53" customWidth="1"/>
    <col min="15571" max="15597" width="9.140625" style="53" customWidth="1"/>
    <col min="15598" max="15598" width="3.7109375" style="53" customWidth="1"/>
    <col min="15599" max="15751" width="9.140625" style="53"/>
    <col min="15752" max="15752" width="3.85546875" style="53" customWidth="1"/>
    <col min="15753" max="15753" width="58.7109375" style="53" customWidth="1"/>
    <col min="15754" max="15767" width="9.140625" style="53" customWidth="1"/>
    <col min="15768" max="15769" width="11" style="53" customWidth="1"/>
    <col min="15770" max="15780" width="12.42578125" style="53" customWidth="1"/>
    <col min="15781" max="15781" width="11" style="53" customWidth="1"/>
    <col min="15782" max="15793" width="9.140625" style="53" customWidth="1"/>
    <col min="15794" max="15794" width="11" style="53" customWidth="1"/>
    <col min="15795" max="15806" width="9.140625" style="53" customWidth="1"/>
    <col min="15807" max="15807" width="11" style="53" customWidth="1"/>
    <col min="15808" max="15819" width="9.140625" style="53" customWidth="1"/>
    <col min="15820" max="15820" width="11.42578125" style="53" customWidth="1"/>
    <col min="15821" max="15821" width="11" style="53" customWidth="1"/>
    <col min="15822" max="15824" width="12.42578125" style="53" customWidth="1"/>
    <col min="15825" max="15825" width="9.140625" style="53" customWidth="1"/>
    <col min="15826" max="15826" width="12.42578125" style="53" customWidth="1"/>
    <col min="15827" max="15853" width="9.140625" style="53" customWidth="1"/>
    <col min="15854" max="15854" width="3.7109375" style="53" customWidth="1"/>
    <col min="15855" max="16007" width="9.140625" style="53"/>
    <col min="16008" max="16008" width="3.85546875" style="53" customWidth="1"/>
    <col min="16009" max="16009" width="58.7109375" style="53" customWidth="1"/>
    <col min="16010" max="16023" width="9.140625" style="53" customWidth="1"/>
    <col min="16024" max="16025" width="11" style="53" customWidth="1"/>
    <col min="16026" max="16036" width="12.42578125" style="53" customWidth="1"/>
    <col min="16037" max="16037" width="11" style="53" customWidth="1"/>
    <col min="16038" max="16049" width="9.140625" style="53" customWidth="1"/>
    <col min="16050" max="16050" width="11" style="53" customWidth="1"/>
    <col min="16051" max="16062" width="9.140625" style="53" customWidth="1"/>
    <col min="16063" max="16063" width="11" style="53" customWidth="1"/>
    <col min="16064" max="16075" width="9.140625" style="53" customWidth="1"/>
    <col min="16076" max="16076" width="11.42578125" style="53" customWidth="1"/>
    <col min="16077" max="16077" width="11" style="53" customWidth="1"/>
    <col min="16078" max="16080" width="12.42578125" style="53" customWidth="1"/>
    <col min="16081" max="16081" width="9.140625" style="53" customWidth="1"/>
    <col min="16082" max="16082" width="12.42578125" style="53" customWidth="1"/>
    <col min="16083" max="16109" width="9.140625" style="53" customWidth="1"/>
    <col min="16110" max="16110" width="3.7109375" style="53" customWidth="1"/>
    <col min="16111" max="16384" width="9.140625" style="53"/>
  </cols>
  <sheetData>
    <row r="1" spans="1:34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</row>
    <row r="2" spans="1:34" x14ac:dyDescent="0.3">
      <c r="A2" s="48"/>
      <c r="B2" s="49" t="str">
        <f>Summary!B2</f>
        <v>Cost Center: Information Technology</v>
      </c>
      <c r="C2" s="49"/>
      <c r="D2" s="51"/>
      <c r="E2" s="51"/>
      <c r="F2" s="51"/>
      <c r="G2" s="51"/>
      <c r="H2" s="51"/>
      <c r="I2" s="51"/>
      <c r="J2" s="48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 x14ac:dyDescent="0.3">
      <c r="A3" s="48"/>
      <c r="B3" s="54" t="str">
        <f>Summary!B3</f>
        <v>Budget Owner: Edison Mateo</v>
      </c>
      <c r="C3" s="54"/>
      <c r="D3" s="55"/>
      <c r="E3" s="62"/>
      <c r="F3" s="55"/>
      <c r="G3" s="55"/>
      <c r="H3" s="55"/>
      <c r="I3" s="55"/>
      <c r="J3" s="48"/>
      <c r="K3" s="63">
        <f>IF('Variance Analysis'!$B$4&gt;='Inputs-NRI'!K5,'Variance Analysis'!$B$4,'Inputs-NRI'!K5)</f>
        <v>44227</v>
      </c>
      <c r="L3" s="63">
        <f>IF('Variance Analysis'!$B$4&gt;='Inputs-NRI'!L5,'Variance Analysis'!$B$4,'Inputs-NRI'!L5)</f>
        <v>44255</v>
      </c>
      <c r="M3" s="63">
        <f>IF('Variance Analysis'!$B$4&gt;='Inputs-NRI'!M5,'Variance Analysis'!$B$4,'Inputs-NRI'!M5)</f>
        <v>44286</v>
      </c>
      <c r="N3" s="63">
        <f>IF('Variance Analysis'!$B$4&gt;='Inputs-NRI'!N5,'Variance Analysis'!$B$4,'Inputs-NRI'!N5)</f>
        <v>44316</v>
      </c>
      <c r="O3" s="63">
        <f>IF('Variance Analysis'!$B$4&gt;='Inputs-NRI'!O5,'Variance Analysis'!$B$4,'Inputs-NRI'!O5)</f>
        <v>44347</v>
      </c>
      <c r="P3" s="63">
        <f>IF('Variance Analysis'!$B$4&gt;='Inputs-NRI'!P5,'Variance Analysis'!$B$4,'Inputs-NRI'!P5)</f>
        <v>44377</v>
      </c>
      <c r="Q3" s="63">
        <f>IF('Variance Analysis'!$B$4&gt;='Inputs-NRI'!Q5,'Variance Analysis'!$B$4,'Inputs-NRI'!Q5)</f>
        <v>44408</v>
      </c>
      <c r="R3" s="63">
        <f>IF('Variance Analysis'!$B$4&gt;='Inputs-NRI'!R5,'Variance Analysis'!$B$4,'Inputs-NRI'!R5)</f>
        <v>44439</v>
      </c>
      <c r="S3" s="63">
        <f>IF('Variance Analysis'!$B$4&gt;='Inputs-NRI'!S5,'Variance Analysis'!$B$4,'Inputs-NRI'!S5)</f>
        <v>44469</v>
      </c>
      <c r="T3" s="63">
        <f>IF('Variance Analysis'!$B$4&gt;='Inputs-NRI'!T5,'Variance Analysis'!$B$4,'Inputs-NRI'!T5)</f>
        <v>44500</v>
      </c>
      <c r="U3" s="63">
        <f>IF('Variance Analysis'!$B$4&gt;='Inputs-NRI'!U5,'Variance Analysis'!$B$4,'Inputs-NRI'!U5)</f>
        <v>44530</v>
      </c>
      <c r="V3" s="63">
        <f>IF('Variance Analysis'!$B$4&gt;='Inputs-NRI'!V5,'Variance Analysis'!$B$4,'Inputs-NRI'!V5)</f>
        <v>44561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55"/>
      <c r="AH3" s="55"/>
    </row>
    <row r="4" spans="1:34" ht="16.5" thickBot="1" x14ac:dyDescent="0.35">
      <c r="A4" s="64"/>
      <c r="B4" s="65" t="s">
        <v>63</v>
      </c>
      <c r="C4" s="64"/>
      <c r="D4" s="64" t="s">
        <v>64</v>
      </c>
      <c r="E4" s="64" t="s">
        <v>65</v>
      </c>
      <c r="F4" s="161" t="str">
        <f>Summary!AD4</f>
        <v>Plan</v>
      </c>
      <c r="G4" s="161"/>
      <c r="H4" s="161"/>
      <c r="I4" s="161"/>
      <c r="J4" s="64"/>
      <c r="K4" s="160" t="str">
        <f>Summary!E4</f>
        <v>2021 Monthly</v>
      </c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 t="str">
        <f>Summary!R4</f>
        <v>2022 Monthly</v>
      </c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</row>
    <row r="5" spans="1:34" ht="16.5" thickBot="1" x14ac:dyDescent="0.35">
      <c r="A5" s="66"/>
      <c r="B5" s="88" t="s">
        <v>134</v>
      </c>
      <c r="C5" s="66"/>
      <c r="D5" s="67">
        <f>Summary!D5</f>
        <v>2021</v>
      </c>
      <c r="E5" s="67">
        <f>D5+1</f>
        <v>2022</v>
      </c>
      <c r="F5" s="67">
        <f>E5+1</f>
        <v>2023</v>
      </c>
      <c r="G5" s="67">
        <f>F5+1</f>
        <v>2024</v>
      </c>
      <c r="H5" s="67">
        <f>G5+1</f>
        <v>2025</v>
      </c>
      <c r="I5" s="68">
        <f t="shared" ref="I5" si="0">H5+1</f>
        <v>2026</v>
      </c>
      <c r="J5" s="69"/>
      <c r="K5" s="94">
        <f>Summary!E5</f>
        <v>44227</v>
      </c>
      <c r="L5" s="95">
        <f>Summary!F5</f>
        <v>44255</v>
      </c>
      <c r="M5" s="95">
        <f>Summary!G5</f>
        <v>44286</v>
      </c>
      <c r="N5" s="95">
        <f>Summary!H5</f>
        <v>44316</v>
      </c>
      <c r="O5" s="95">
        <f>Summary!I5</f>
        <v>44347</v>
      </c>
      <c r="P5" s="95">
        <f>Summary!J5</f>
        <v>44377</v>
      </c>
      <c r="Q5" s="95">
        <f>Summary!K5</f>
        <v>44408</v>
      </c>
      <c r="R5" s="95">
        <f>Summary!L5</f>
        <v>44439</v>
      </c>
      <c r="S5" s="95">
        <f>Summary!M5</f>
        <v>44469</v>
      </c>
      <c r="T5" s="95">
        <f>Summary!N5</f>
        <v>44500</v>
      </c>
      <c r="U5" s="95">
        <f>Summary!O5</f>
        <v>44530</v>
      </c>
      <c r="V5" s="95">
        <f>Summary!P5</f>
        <v>44561</v>
      </c>
      <c r="W5" s="95">
        <f>Summary!R5</f>
        <v>44592</v>
      </c>
      <c r="X5" s="95">
        <f>Summary!S5</f>
        <v>44620</v>
      </c>
      <c r="Y5" s="95">
        <f>Summary!T5</f>
        <v>44651</v>
      </c>
      <c r="Z5" s="95">
        <f>Summary!U5</f>
        <v>44681</v>
      </c>
      <c r="AA5" s="95">
        <f>Summary!V5</f>
        <v>44712</v>
      </c>
      <c r="AB5" s="95">
        <f>Summary!W5</f>
        <v>44742</v>
      </c>
      <c r="AC5" s="95">
        <f>Summary!X5</f>
        <v>44773</v>
      </c>
      <c r="AD5" s="95">
        <f>Summary!Y5</f>
        <v>44804</v>
      </c>
      <c r="AE5" s="95">
        <f>Summary!Z5</f>
        <v>44834</v>
      </c>
      <c r="AF5" s="95">
        <f>Summary!AA5</f>
        <v>44865</v>
      </c>
      <c r="AG5" s="95">
        <f>Summary!AB5</f>
        <v>44895</v>
      </c>
      <c r="AH5" s="95">
        <f>Summary!AC5</f>
        <v>44926</v>
      </c>
    </row>
    <row r="6" spans="1:34" x14ac:dyDescent="0.3">
      <c r="B6" s="66" t="s">
        <v>28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</row>
    <row r="7" spans="1:34" x14ac:dyDescent="0.3">
      <c r="B7" s="142" t="s">
        <v>135</v>
      </c>
      <c r="C7" s="51" t="s">
        <v>55</v>
      </c>
      <c r="D7" s="137">
        <f t="shared" ref="D7" si="1">SUM(K7:V7)</f>
        <v>31563000</v>
      </c>
      <c r="E7" s="137">
        <f t="shared" ref="E7:E8" si="2">SUM(W7:AH7)</f>
        <v>0</v>
      </c>
      <c r="F7" s="138">
        <v>0</v>
      </c>
      <c r="G7" s="138">
        <v>0</v>
      </c>
      <c r="H7" s="138">
        <v>0</v>
      </c>
      <c r="I7" s="138">
        <v>0</v>
      </c>
      <c r="J7" s="143"/>
      <c r="K7" s="141">
        <v>0</v>
      </c>
      <c r="L7" s="141">
        <v>0</v>
      </c>
      <c r="M7" s="141">
        <v>0</v>
      </c>
      <c r="N7" s="141">
        <v>0</v>
      </c>
      <c r="O7" s="141">
        <v>0</v>
      </c>
      <c r="P7" s="141">
        <v>0</v>
      </c>
      <c r="Q7" s="138">
        <v>0</v>
      </c>
      <c r="R7" s="138">
        <v>0</v>
      </c>
      <c r="S7" s="138">
        <v>31563000</v>
      </c>
      <c r="T7" s="138">
        <v>0</v>
      </c>
      <c r="U7" s="138">
        <v>0</v>
      </c>
      <c r="V7" s="138">
        <v>0</v>
      </c>
      <c r="W7" s="138">
        <v>0</v>
      </c>
      <c r="X7" s="138">
        <v>0</v>
      </c>
      <c r="Y7" s="138">
        <v>0</v>
      </c>
      <c r="Z7" s="138">
        <v>0</v>
      </c>
      <c r="AA7" s="138">
        <v>0</v>
      </c>
      <c r="AB7" s="138">
        <v>0</v>
      </c>
      <c r="AC7" s="138">
        <v>0</v>
      </c>
      <c r="AD7" s="138">
        <v>0</v>
      </c>
      <c r="AE7" s="138">
        <v>0</v>
      </c>
      <c r="AF7" s="138">
        <v>0</v>
      </c>
      <c r="AG7" s="138">
        <v>0</v>
      </c>
      <c r="AH7" s="138">
        <v>0</v>
      </c>
    </row>
    <row r="8" spans="1:34" x14ac:dyDescent="0.3">
      <c r="B8" s="142" t="s">
        <v>136</v>
      </c>
      <c r="C8" s="51" t="s">
        <v>55</v>
      </c>
      <c r="D8" s="137">
        <f t="shared" ref="D8" si="3">SUM(K8:V8)</f>
        <v>4793067</v>
      </c>
      <c r="E8" s="137">
        <f t="shared" si="2"/>
        <v>0</v>
      </c>
      <c r="F8" s="137">
        <f>F66</f>
        <v>0</v>
      </c>
      <c r="G8" s="137">
        <f t="shared" ref="G8:I8" si="4">G66</f>
        <v>0</v>
      </c>
      <c r="H8" s="137">
        <f t="shared" si="4"/>
        <v>0</v>
      </c>
      <c r="I8" s="137">
        <f t="shared" si="4"/>
        <v>0</v>
      </c>
      <c r="J8" s="140"/>
      <c r="K8" s="137">
        <f t="shared" ref="K8:AH8" si="5">K66</f>
        <v>0</v>
      </c>
      <c r="L8" s="137">
        <f t="shared" si="5"/>
        <v>0</v>
      </c>
      <c r="M8" s="137">
        <f t="shared" si="5"/>
        <v>0</v>
      </c>
      <c r="N8" s="137">
        <f t="shared" si="5"/>
        <v>0</v>
      </c>
      <c r="O8" s="137">
        <f t="shared" si="5"/>
        <v>0</v>
      </c>
      <c r="P8" s="137">
        <f t="shared" si="5"/>
        <v>0</v>
      </c>
      <c r="Q8" s="137">
        <f t="shared" si="5"/>
        <v>0</v>
      </c>
      <c r="R8" s="137">
        <f t="shared" si="5"/>
        <v>0</v>
      </c>
      <c r="S8" s="137">
        <f t="shared" si="5"/>
        <v>0</v>
      </c>
      <c r="T8" s="137">
        <f t="shared" si="5"/>
        <v>0</v>
      </c>
      <c r="U8" s="137">
        <f t="shared" si="5"/>
        <v>0</v>
      </c>
      <c r="V8" s="137">
        <v>4793067</v>
      </c>
      <c r="W8" s="137">
        <f t="shared" si="5"/>
        <v>0</v>
      </c>
      <c r="X8" s="137">
        <f t="shared" si="5"/>
        <v>0</v>
      </c>
      <c r="Y8" s="137">
        <f t="shared" si="5"/>
        <v>0</v>
      </c>
      <c r="Z8" s="137">
        <f t="shared" si="5"/>
        <v>0</v>
      </c>
      <c r="AA8" s="137">
        <f t="shared" si="5"/>
        <v>0</v>
      </c>
      <c r="AB8" s="137">
        <f t="shared" si="5"/>
        <v>0</v>
      </c>
      <c r="AC8" s="137">
        <f t="shared" si="5"/>
        <v>0</v>
      </c>
      <c r="AD8" s="137">
        <f t="shared" si="5"/>
        <v>0</v>
      </c>
      <c r="AE8" s="137">
        <f t="shared" si="5"/>
        <v>0</v>
      </c>
      <c r="AF8" s="137">
        <f t="shared" si="5"/>
        <v>0</v>
      </c>
      <c r="AG8" s="137">
        <f t="shared" si="5"/>
        <v>0</v>
      </c>
      <c r="AH8" s="137">
        <f t="shared" si="5"/>
        <v>0</v>
      </c>
    </row>
    <row r="9" spans="1:34" x14ac:dyDescent="0.3">
      <c r="B9" s="142" t="s">
        <v>137</v>
      </c>
      <c r="C9" s="51" t="s">
        <v>55</v>
      </c>
      <c r="D9" s="137">
        <f t="shared" ref="D9" si="6">SUM(K9:V9)</f>
        <v>3000000</v>
      </c>
      <c r="E9" s="137">
        <f t="shared" ref="E9:E35" si="7">SUM(W9:AH9)</f>
        <v>0</v>
      </c>
      <c r="F9" s="138"/>
      <c r="G9" s="138"/>
      <c r="H9" s="138"/>
      <c r="I9" s="138"/>
      <c r="J9" s="140"/>
      <c r="K9" s="141">
        <f>SUMIFS(Actual!$G$4:$G$1003,Actual!$R$4:$R$1003,K$5,Actual!$K$4:$K$1003,$B$5,Actual!$S$4:$S$1003,$B$6,Actual!$T$4:$T$1003,$B9)</f>
        <v>0</v>
      </c>
      <c r="L9" s="141">
        <f>SUMIFS(Actual!$G$4:$G$1003,Actual!$R$4:$R$1003,L$5,Actual!$K$4:$K$1003,$B$5,Actual!$S$4:$S$1003,$B$6,Actual!$T$4:$T$1003,$B9)</f>
        <v>0</v>
      </c>
      <c r="M9" s="141">
        <f>SUMIFS(Actual!$G$4:$G$1003,Actual!$R$4:$R$1003,M$5,Actual!$K$4:$K$1003,$B$5,Actual!$S$4:$S$1003,$B$6,Actual!$T$4:$T$1003,$B9)</f>
        <v>0</v>
      </c>
      <c r="N9" s="141">
        <f>SUMIFS(Actual!$G$4:$G$1003,Actual!$R$4:$R$1003,N$5,Actual!$K$4:$K$1003,$B$5,Actual!$S$4:$S$1003,$B$6,Actual!$T$4:$T$1003,$B9)</f>
        <v>0</v>
      </c>
      <c r="O9" s="141">
        <f>SUMIFS(Actual!$G$4:$G$1003,Actual!$R$4:$R$1003,O$5,Actual!$K$4:$K$1003,$B$5,Actual!$S$4:$S$1003,$B$6,Actual!$T$4:$T$1003,$B9)</f>
        <v>0</v>
      </c>
      <c r="P9" s="141">
        <f>SUMIFS(Actual!$G$4:$G$1003,Actual!$R$4:$R$1003,P$5,Actual!$K$4:$K$1003,$B$5,Actual!$S$4:$S$1003,$B$6,Actual!$T$4:$T$1003,$B9)</f>
        <v>0</v>
      </c>
      <c r="Q9" s="138"/>
      <c r="R9" s="138"/>
      <c r="S9" s="138"/>
      <c r="T9" s="138"/>
      <c r="U9" s="138"/>
      <c r="V9" s="138">
        <v>3000000</v>
      </c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</row>
    <row r="10" spans="1:34" x14ac:dyDescent="0.3">
      <c r="B10" s="70" t="s">
        <v>31</v>
      </c>
      <c r="C10" s="48"/>
      <c r="F10" s="72"/>
      <c r="G10" s="72"/>
      <c r="H10" s="72"/>
      <c r="I10" s="72"/>
      <c r="J10" s="73"/>
      <c r="K10" s="74"/>
      <c r="L10" s="74"/>
      <c r="M10" s="74"/>
      <c r="N10" s="74"/>
      <c r="O10" s="74"/>
      <c r="P10" s="74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spans="1:34" x14ac:dyDescent="0.3">
      <c r="B11" s="98" t="s">
        <v>69</v>
      </c>
      <c r="C11" s="48" t="s">
        <v>67</v>
      </c>
      <c r="D11" s="71">
        <f t="shared" ref="D11:D21" si="8">SUM(K11:V11)</f>
        <v>0</v>
      </c>
      <c r="E11" s="71">
        <f t="shared" ref="E11:E21" si="9">SUM(W11:AH11)</f>
        <v>0</v>
      </c>
      <c r="F11" s="72"/>
      <c r="G11" s="72"/>
      <c r="H11" s="72"/>
      <c r="I11" s="72"/>
      <c r="J11" s="73"/>
      <c r="K11" s="74">
        <f>SUMIFS(Actual!$G$4:$G$1003,Actual!$R$4:$R$1003,K$5,Actual!$K$4:$K$1003,$B$5,Actual!$S$4:$S$1003,$B$6,Actual!$T$4:$T$1003,$B$10,Actual!$U$4:$U$1003,'Inputs-NRI'!$B11)</f>
        <v>0</v>
      </c>
      <c r="L11" s="74">
        <f>SUMIFS(Actual!$G$4:$G$1003,Actual!$R$4:$R$1003,L$5,Actual!$K$4:$K$1003,$B$5,Actual!$S$4:$S$1003,$B$6,Actual!$T$4:$T$1003,$B$10,Actual!$U$4:$U$1003,'Inputs-NRI'!$B11)</f>
        <v>0</v>
      </c>
      <c r="M11" s="74">
        <f>SUMIFS(Actual!$G$4:$G$1003,Actual!$R$4:$R$1003,M$5,Actual!$K$4:$K$1003,$B$5,Actual!$S$4:$S$1003,$B$6,Actual!$T$4:$T$1003,$B$10,Actual!$U$4:$U$1003,'Inputs-NRI'!$B11)</f>
        <v>0</v>
      </c>
      <c r="N11" s="74">
        <f>SUMIFS(Actual!$G$4:$G$1003,Actual!$R$4:$R$1003,N$5,Actual!$K$4:$K$1003,$B$5,Actual!$S$4:$S$1003,$B$6,Actual!$T$4:$T$1003,$B$10,Actual!$U$4:$U$1003,'Inputs-NRI'!$B11)</f>
        <v>0</v>
      </c>
      <c r="O11" s="74">
        <f>SUMIFS(Actual!$G$4:$G$1003,Actual!$R$4:$R$1003,O$5,Actual!$K$4:$K$1003,$B$5,Actual!$S$4:$S$1003,$B$6,Actual!$T$4:$T$1003,$B$10,Actual!$U$4:$U$1003,'Inputs-NRI'!$B11)</f>
        <v>0</v>
      </c>
      <c r="P11" s="74">
        <f>SUMIFS(Actual!$G$4:$G$1003,Actual!$R$4:$R$1003,P$5,Actual!$K$4:$K$1003,$B$5,Actual!$S$4:$S$1003,$B$6,Actual!$T$4:$T$1003,$B$10,Actual!$U$4:$U$1003,'Inputs-NRI'!$B11)</f>
        <v>0</v>
      </c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spans="1:34" x14ac:dyDescent="0.3">
      <c r="B12" s="98" t="s">
        <v>70</v>
      </c>
      <c r="C12" s="48" t="s">
        <v>67</v>
      </c>
      <c r="D12" s="71">
        <f t="shared" si="8"/>
        <v>0</v>
      </c>
      <c r="E12" s="71">
        <f t="shared" si="9"/>
        <v>0</v>
      </c>
      <c r="F12" s="72"/>
      <c r="G12" s="72"/>
      <c r="H12" s="72"/>
      <c r="I12" s="72"/>
      <c r="J12" s="73"/>
      <c r="K12" s="74">
        <f>SUMIFS(Actual!$G$4:$G$1003,Actual!$R$4:$R$1003,K$5,Actual!$K$4:$K$1003,$B$5,Actual!$S$4:$S$1003,$B$6,Actual!$T$4:$T$1003,$B$10,Actual!$U$4:$U$1003,'Inputs-NRI'!$B12)</f>
        <v>0</v>
      </c>
      <c r="L12" s="74">
        <f>SUMIFS(Actual!$G$4:$G$1003,Actual!$R$4:$R$1003,L$5,Actual!$K$4:$K$1003,$B$5,Actual!$S$4:$S$1003,$B$6,Actual!$T$4:$T$1003,$B$10,Actual!$U$4:$U$1003,'Inputs-NRI'!$B12)</f>
        <v>0</v>
      </c>
      <c r="M12" s="74">
        <f>SUMIFS(Actual!$G$4:$G$1003,Actual!$R$4:$R$1003,M$5,Actual!$K$4:$K$1003,$B$5,Actual!$S$4:$S$1003,$B$6,Actual!$T$4:$T$1003,$B$10,Actual!$U$4:$U$1003,'Inputs-NRI'!$B12)</f>
        <v>0</v>
      </c>
      <c r="N12" s="74">
        <f>SUMIFS(Actual!$G$4:$G$1003,Actual!$R$4:$R$1003,N$5,Actual!$K$4:$K$1003,$B$5,Actual!$S$4:$S$1003,$B$6,Actual!$T$4:$T$1003,$B$10,Actual!$U$4:$U$1003,'Inputs-NRI'!$B12)</f>
        <v>0</v>
      </c>
      <c r="O12" s="74">
        <f>SUMIFS(Actual!$G$4:$G$1003,Actual!$R$4:$R$1003,O$5,Actual!$K$4:$K$1003,$B$5,Actual!$S$4:$S$1003,$B$6,Actual!$T$4:$T$1003,$B$10,Actual!$U$4:$U$1003,'Inputs-NRI'!$B12)</f>
        <v>0</v>
      </c>
      <c r="P12" s="74">
        <f>SUMIFS(Actual!$G$4:$G$1003,Actual!$R$4:$R$1003,P$5,Actual!$K$4:$K$1003,$B$5,Actual!$S$4:$S$1003,$B$6,Actual!$T$4:$T$1003,$B$10,Actual!$U$4:$U$1003,'Inputs-NRI'!$B12)</f>
        <v>0</v>
      </c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</row>
    <row r="13" spans="1:34" x14ac:dyDescent="0.3">
      <c r="B13" s="98" t="s">
        <v>71</v>
      </c>
      <c r="C13" s="48" t="s">
        <v>67</v>
      </c>
      <c r="D13" s="71">
        <f t="shared" si="8"/>
        <v>0</v>
      </c>
      <c r="E13" s="71">
        <f t="shared" si="9"/>
        <v>0</v>
      </c>
      <c r="F13" s="72"/>
      <c r="G13" s="72"/>
      <c r="H13" s="72"/>
      <c r="I13" s="72"/>
      <c r="J13" s="73"/>
      <c r="K13" s="74">
        <f>SUMIFS(Actual!$G$4:$G$1003,Actual!$R$4:$R$1003,K$5,Actual!$K$4:$K$1003,$B$5,Actual!$S$4:$S$1003,$B$6,Actual!$T$4:$T$1003,$B$10,Actual!$U$4:$U$1003,'Inputs-NRI'!$B13)</f>
        <v>0</v>
      </c>
      <c r="L13" s="74">
        <f>SUMIFS(Actual!$G$4:$G$1003,Actual!$R$4:$R$1003,L$5,Actual!$K$4:$K$1003,$B$5,Actual!$S$4:$S$1003,$B$6,Actual!$T$4:$T$1003,$B$10,Actual!$U$4:$U$1003,'Inputs-NRI'!$B13)</f>
        <v>0</v>
      </c>
      <c r="M13" s="74">
        <f>SUMIFS(Actual!$G$4:$G$1003,Actual!$R$4:$R$1003,M$5,Actual!$K$4:$K$1003,$B$5,Actual!$S$4:$S$1003,$B$6,Actual!$T$4:$T$1003,$B$10,Actual!$U$4:$U$1003,'Inputs-NRI'!$B13)</f>
        <v>0</v>
      </c>
      <c r="N13" s="74">
        <f>SUMIFS(Actual!$G$4:$G$1003,Actual!$R$4:$R$1003,N$5,Actual!$K$4:$K$1003,$B$5,Actual!$S$4:$S$1003,$B$6,Actual!$T$4:$T$1003,$B$10,Actual!$U$4:$U$1003,'Inputs-NRI'!$B13)</f>
        <v>0</v>
      </c>
      <c r="O13" s="74">
        <f>SUMIFS(Actual!$G$4:$G$1003,Actual!$R$4:$R$1003,O$5,Actual!$K$4:$K$1003,$B$5,Actual!$S$4:$S$1003,$B$6,Actual!$T$4:$T$1003,$B$10,Actual!$U$4:$U$1003,'Inputs-NRI'!$B13)</f>
        <v>0</v>
      </c>
      <c r="P13" s="74">
        <f>SUMIFS(Actual!$G$4:$G$1003,Actual!$R$4:$R$1003,P$5,Actual!$K$4:$K$1003,$B$5,Actual!$S$4:$S$1003,$B$6,Actual!$T$4:$T$1003,$B$10,Actual!$U$4:$U$1003,'Inputs-NRI'!$B13)</f>
        <v>0</v>
      </c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spans="1:34" x14ac:dyDescent="0.3">
      <c r="B14" s="98" t="s">
        <v>72</v>
      </c>
      <c r="C14" s="48" t="s">
        <v>67</v>
      </c>
      <c r="D14" s="71">
        <f t="shared" si="8"/>
        <v>0</v>
      </c>
      <c r="E14" s="71">
        <f t="shared" si="9"/>
        <v>0</v>
      </c>
      <c r="F14" s="72"/>
      <c r="G14" s="72"/>
      <c r="H14" s="72"/>
      <c r="I14" s="72"/>
      <c r="J14" s="73"/>
      <c r="K14" s="74">
        <f>SUMIFS(Actual!$G$4:$G$1003,Actual!$R$4:$R$1003,K$5,Actual!$K$4:$K$1003,$B$5,Actual!$S$4:$S$1003,$B$6,Actual!$T$4:$T$1003,$B$10,Actual!$U$4:$U$1003,'Inputs-NRI'!$B14)</f>
        <v>0</v>
      </c>
      <c r="L14" s="74">
        <f>SUMIFS(Actual!$G$4:$G$1003,Actual!$R$4:$R$1003,L$5,Actual!$K$4:$K$1003,$B$5,Actual!$S$4:$S$1003,$B$6,Actual!$T$4:$T$1003,$B$10,Actual!$U$4:$U$1003,'Inputs-NRI'!$B14)</f>
        <v>0</v>
      </c>
      <c r="M14" s="74">
        <f>SUMIFS(Actual!$G$4:$G$1003,Actual!$R$4:$R$1003,M$5,Actual!$K$4:$K$1003,$B$5,Actual!$S$4:$S$1003,$B$6,Actual!$T$4:$T$1003,$B$10,Actual!$U$4:$U$1003,'Inputs-NRI'!$B14)</f>
        <v>0</v>
      </c>
      <c r="N14" s="74">
        <f>SUMIFS(Actual!$G$4:$G$1003,Actual!$R$4:$R$1003,N$5,Actual!$K$4:$K$1003,$B$5,Actual!$S$4:$S$1003,$B$6,Actual!$T$4:$T$1003,$B$10,Actual!$U$4:$U$1003,'Inputs-NRI'!$B14)</f>
        <v>0</v>
      </c>
      <c r="O14" s="74">
        <f>SUMIFS(Actual!$G$4:$G$1003,Actual!$R$4:$R$1003,O$5,Actual!$K$4:$K$1003,$B$5,Actual!$S$4:$S$1003,$B$6,Actual!$T$4:$T$1003,$B$10,Actual!$U$4:$U$1003,'Inputs-NRI'!$B14)</f>
        <v>0</v>
      </c>
      <c r="P14" s="74">
        <f>SUMIFS(Actual!$G$4:$G$1003,Actual!$R$4:$R$1003,P$5,Actual!$K$4:$K$1003,$B$5,Actual!$S$4:$S$1003,$B$6,Actual!$T$4:$T$1003,$B$10,Actual!$U$4:$U$1003,'Inputs-NRI'!$B14)</f>
        <v>0</v>
      </c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</row>
    <row r="15" spans="1:34" x14ac:dyDescent="0.3">
      <c r="B15" s="98" t="s">
        <v>73</v>
      </c>
      <c r="C15" s="48" t="s">
        <v>67</v>
      </c>
      <c r="D15" s="71">
        <f t="shared" si="8"/>
        <v>0</v>
      </c>
      <c r="E15" s="71">
        <f t="shared" si="9"/>
        <v>0</v>
      </c>
      <c r="F15" s="72"/>
      <c r="G15" s="72"/>
      <c r="H15" s="72"/>
      <c r="I15" s="72"/>
      <c r="J15" s="73"/>
      <c r="K15" s="74">
        <f>SUMIFS(Actual!$G$4:$G$1003,Actual!$R$4:$R$1003,K$5,Actual!$K$4:$K$1003,$B$5,Actual!$S$4:$S$1003,$B$6,Actual!$T$4:$T$1003,$B$10,Actual!$U$4:$U$1003,'Inputs-NRI'!$B15)</f>
        <v>0</v>
      </c>
      <c r="L15" s="74">
        <f>SUMIFS(Actual!$G$4:$G$1003,Actual!$R$4:$R$1003,L$5,Actual!$K$4:$K$1003,$B$5,Actual!$S$4:$S$1003,$B$6,Actual!$T$4:$T$1003,$B$10,Actual!$U$4:$U$1003,'Inputs-NRI'!$B15)</f>
        <v>0</v>
      </c>
      <c r="M15" s="74">
        <f>SUMIFS(Actual!$G$4:$G$1003,Actual!$R$4:$R$1003,M$5,Actual!$K$4:$K$1003,$B$5,Actual!$S$4:$S$1003,$B$6,Actual!$T$4:$T$1003,$B$10,Actual!$U$4:$U$1003,'Inputs-NRI'!$B15)</f>
        <v>0</v>
      </c>
      <c r="N15" s="74">
        <f>SUMIFS(Actual!$G$4:$G$1003,Actual!$R$4:$R$1003,N$5,Actual!$K$4:$K$1003,$B$5,Actual!$S$4:$S$1003,$B$6,Actual!$T$4:$T$1003,$B$10,Actual!$U$4:$U$1003,'Inputs-NRI'!$B15)</f>
        <v>0</v>
      </c>
      <c r="O15" s="74">
        <f>SUMIFS(Actual!$G$4:$G$1003,Actual!$R$4:$R$1003,O$5,Actual!$K$4:$K$1003,$B$5,Actual!$S$4:$S$1003,$B$6,Actual!$T$4:$T$1003,$B$10,Actual!$U$4:$U$1003,'Inputs-NRI'!$B15)</f>
        <v>0</v>
      </c>
      <c r="P15" s="74">
        <f>SUMIFS(Actual!$G$4:$G$1003,Actual!$R$4:$R$1003,P$5,Actual!$K$4:$K$1003,$B$5,Actual!$S$4:$S$1003,$B$6,Actual!$T$4:$T$1003,$B$10,Actual!$U$4:$U$1003,'Inputs-NRI'!$B15)</f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spans="1:34" x14ac:dyDescent="0.3">
      <c r="B16" s="98" t="s">
        <v>74</v>
      </c>
      <c r="C16" s="48" t="s">
        <v>67</v>
      </c>
      <c r="D16" s="71">
        <f t="shared" si="8"/>
        <v>0</v>
      </c>
      <c r="E16" s="71">
        <f t="shared" si="9"/>
        <v>0</v>
      </c>
      <c r="F16" s="72"/>
      <c r="G16" s="72"/>
      <c r="H16" s="72"/>
      <c r="I16" s="72"/>
      <c r="J16" s="73"/>
      <c r="K16" s="74">
        <f>SUMIFS(Actual!$G$4:$G$1003,Actual!$R$4:$R$1003,K$5,Actual!$K$4:$K$1003,$B$5,Actual!$S$4:$S$1003,$B$6,Actual!$T$4:$T$1003,$B$10,Actual!$U$4:$U$1003,'Inputs-NRI'!$B16)</f>
        <v>0</v>
      </c>
      <c r="L16" s="74">
        <f>SUMIFS(Actual!$G$4:$G$1003,Actual!$R$4:$R$1003,L$5,Actual!$K$4:$K$1003,$B$5,Actual!$S$4:$S$1003,$B$6,Actual!$T$4:$T$1003,$B$10,Actual!$U$4:$U$1003,'Inputs-NRI'!$B16)</f>
        <v>0</v>
      </c>
      <c r="M16" s="74">
        <f>SUMIFS(Actual!$G$4:$G$1003,Actual!$R$4:$R$1003,M$5,Actual!$K$4:$K$1003,$B$5,Actual!$S$4:$S$1003,$B$6,Actual!$T$4:$T$1003,$B$10,Actual!$U$4:$U$1003,'Inputs-NRI'!$B16)</f>
        <v>0</v>
      </c>
      <c r="N16" s="74">
        <f>SUMIFS(Actual!$G$4:$G$1003,Actual!$R$4:$R$1003,N$5,Actual!$K$4:$K$1003,$B$5,Actual!$S$4:$S$1003,$B$6,Actual!$T$4:$T$1003,$B$10,Actual!$U$4:$U$1003,'Inputs-NRI'!$B16)</f>
        <v>0</v>
      </c>
      <c r="O16" s="74">
        <f>SUMIFS(Actual!$G$4:$G$1003,Actual!$R$4:$R$1003,O$5,Actual!$K$4:$K$1003,$B$5,Actual!$S$4:$S$1003,$B$6,Actual!$T$4:$T$1003,$B$10,Actual!$U$4:$U$1003,'Inputs-NRI'!$B16)</f>
        <v>0</v>
      </c>
      <c r="P16" s="74">
        <f>SUMIFS(Actual!$G$4:$G$1003,Actual!$R$4:$R$1003,P$5,Actual!$K$4:$K$1003,$B$5,Actual!$S$4:$S$1003,$B$6,Actual!$T$4:$T$1003,$B$10,Actual!$U$4:$U$1003,'Inputs-NRI'!$B16)</f>
        <v>0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</row>
    <row r="17" spans="2:34" x14ac:dyDescent="0.3">
      <c r="B17" s="98" t="s">
        <v>75</v>
      </c>
      <c r="C17" s="48" t="s">
        <v>67</v>
      </c>
      <c r="D17" s="71">
        <f t="shared" si="8"/>
        <v>0</v>
      </c>
      <c r="E17" s="71">
        <f t="shared" si="9"/>
        <v>0</v>
      </c>
      <c r="F17" s="72"/>
      <c r="G17" s="72"/>
      <c r="H17" s="72"/>
      <c r="I17" s="72"/>
      <c r="J17" s="73"/>
      <c r="K17" s="74">
        <f>SUMIFS(Actual!$G$4:$G$1003,Actual!$R$4:$R$1003,K$5,Actual!$K$4:$K$1003,$B$5,Actual!$S$4:$S$1003,$B$6,Actual!$T$4:$T$1003,$B$10,Actual!$U$4:$U$1003,'Inputs-NRI'!$B17)</f>
        <v>0</v>
      </c>
      <c r="L17" s="74">
        <f>SUMIFS(Actual!$G$4:$G$1003,Actual!$R$4:$R$1003,L$5,Actual!$K$4:$K$1003,$B$5,Actual!$S$4:$S$1003,$B$6,Actual!$T$4:$T$1003,$B$10,Actual!$U$4:$U$1003,'Inputs-NRI'!$B17)</f>
        <v>0</v>
      </c>
      <c r="M17" s="74">
        <f>SUMIFS(Actual!$G$4:$G$1003,Actual!$R$4:$R$1003,M$5,Actual!$K$4:$K$1003,$B$5,Actual!$S$4:$S$1003,$B$6,Actual!$T$4:$T$1003,$B$10,Actual!$U$4:$U$1003,'Inputs-NRI'!$B17)</f>
        <v>0</v>
      </c>
      <c r="N17" s="74">
        <f>SUMIFS(Actual!$G$4:$G$1003,Actual!$R$4:$R$1003,N$5,Actual!$K$4:$K$1003,$B$5,Actual!$S$4:$S$1003,$B$6,Actual!$T$4:$T$1003,$B$10,Actual!$U$4:$U$1003,'Inputs-NRI'!$B17)</f>
        <v>0</v>
      </c>
      <c r="O17" s="74">
        <f>SUMIFS(Actual!$G$4:$G$1003,Actual!$R$4:$R$1003,O$5,Actual!$K$4:$K$1003,$B$5,Actual!$S$4:$S$1003,$B$6,Actual!$T$4:$T$1003,$B$10,Actual!$U$4:$U$1003,'Inputs-NRI'!$B17)</f>
        <v>0</v>
      </c>
      <c r="P17" s="74">
        <f>SUMIFS(Actual!$G$4:$G$1003,Actual!$R$4:$R$1003,P$5,Actual!$K$4:$K$1003,$B$5,Actual!$S$4:$S$1003,$B$6,Actual!$T$4:$T$1003,$B$10,Actual!$U$4:$U$1003,'Inputs-NRI'!$B17)</f>
        <v>0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spans="2:34" x14ac:dyDescent="0.3">
      <c r="B18" s="98" t="s">
        <v>76</v>
      </c>
      <c r="C18" s="48" t="s">
        <v>67</v>
      </c>
      <c r="D18" s="71">
        <f t="shared" si="8"/>
        <v>0</v>
      </c>
      <c r="E18" s="71">
        <f t="shared" si="9"/>
        <v>0</v>
      </c>
      <c r="F18" s="72"/>
      <c r="G18" s="72"/>
      <c r="H18" s="72"/>
      <c r="I18" s="72"/>
      <c r="J18" s="73"/>
      <c r="K18" s="74">
        <f>SUMIFS(Actual!$G$4:$G$1003,Actual!$R$4:$R$1003,K$5,Actual!$K$4:$K$1003,$B$5,Actual!$S$4:$S$1003,$B$6,Actual!$T$4:$T$1003,$B$10,Actual!$U$4:$U$1003,'Inputs-NRI'!$B18)</f>
        <v>0</v>
      </c>
      <c r="L18" s="74">
        <f>SUMIFS(Actual!$G$4:$G$1003,Actual!$R$4:$R$1003,L$5,Actual!$K$4:$K$1003,$B$5,Actual!$S$4:$S$1003,$B$6,Actual!$T$4:$T$1003,$B$10,Actual!$U$4:$U$1003,'Inputs-NRI'!$B18)</f>
        <v>0</v>
      </c>
      <c r="M18" s="74">
        <f>SUMIFS(Actual!$G$4:$G$1003,Actual!$R$4:$R$1003,M$5,Actual!$K$4:$K$1003,$B$5,Actual!$S$4:$S$1003,$B$6,Actual!$T$4:$T$1003,$B$10,Actual!$U$4:$U$1003,'Inputs-NRI'!$B18)</f>
        <v>0</v>
      </c>
      <c r="N18" s="74">
        <f>SUMIFS(Actual!$G$4:$G$1003,Actual!$R$4:$R$1003,N$5,Actual!$K$4:$K$1003,$B$5,Actual!$S$4:$S$1003,$B$6,Actual!$T$4:$T$1003,$B$10,Actual!$U$4:$U$1003,'Inputs-NRI'!$B18)</f>
        <v>0</v>
      </c>
      <c r="O18" s="74">
        <f>SUMIFS(Actual!$G$4:$G$1003,Actual!$R$4:$R$1003,O$5,Actual!$K$4:$K$1003,$B$5,Actual!$S$4:$S$1003,$B$6,Actual!$T$4:$T$1003,$B$10,Actual!$U$4:$U$1003,'Inputs-NRI'!$B18)</f>
        <v>0</v>
      </c>
      <c r="P18" s="74">
        <f>SUMIFS(Actual!$G$4:$G$1003,Actual!$R$4:$R$1003,P$5,Actual!$K$4:$K$1003,$B$5,Actual!$S$4:$S$1003,$B$6,Actual!$T$4:$T$1003,$B$10,Actual!$U$4:$U$1003,'Inputs-NRI'!$B18)</f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</row>
    <row r="19" spans="2:34" x14ac:dyDescent="0.3">
      <c r="B19" s="98" t="s">
        <v>138</v>
      </c>
      <c r="C19" s="48" t="s">
        <v>67</v>
      </c>
      <c r="D19" s="71">
        <f t="shared" si="8"/>
        <v>0</v>
      </c>
      <c r="E19" s="71">
        <f t="shared" si="9"/>
        <v>0</v>
      </c>
      <c r="F19" s="72"/>
      <c r="G19" s="72"/>
      <c r="H19" s="72"/>
      <c r="I19" s="72"/>
      <c r="J19" s="73"/>
      <c r="K19" s="74">
        <f>SUMIFS(Actual!$G$4:$G$1003,Actual!$R$4:$R$1003,K$5,Actual!$K$4:$K$1003,$B$5,Actual!$S$4:$S$1003,$B$6,Actual!$T$4:$T$1003,$B$10,Actual!$U$4:$U$1003,'Inputs-NRI'!$B19)</f>
        <v>0</v>
      </c>
      <c r="L19" s="74">
        <f>SUMIFS(Actual!$G$4:$G$1003,Actual!$R$4:$R$1003,L$5,Actual!$K$4:$K$1003,$B$5,Actual!$S$4:$S$1003,$B$6,Actual!$T$4:$T$1003,$B$10,Actual!$U$4:$U$1003,'Inputs-NRI'!$B19)</f>
        <v>0</v>
      </c>
      <c r="M19" s="74">
        <f>SUMIFS(Actual!$G$4:$G$1003,Actual!$R$4:$R$1003,M$5,Actual!$K$4:$K$1003,$B$5,Actual!$S$4:$S$1003,$B$6,Actual!$T$4:$T$1003,$B$10,Actual!$U$4:$U$1003,'Inputs-NRI'!$B19)</f>
        <v>0</v>
      </c>
      <c r="N19" s="74">
        <f>SUMIFS(Actual!$G$4:$G$1003,Actual!$R$4:$R$1003,N$5,Actual!$K$4:$K$1003,$B$5,Actual!$S$4:$S$1003,$B$6,Actual!$T$4:$T$1003,$B$10,Actual!$U$4:$U$1003,'Inputs-NRI'!$B19)</f>
        <v>0</v>
      </c>
      <c r="O19" s="74">
        <f>SUMIFS(Actual!$G$4:$G$1003,Actual!$R$4:$R$1003,O$5,Actual!$K$4:$K$1003,$B$5,Actual!$S$4:$S$1003,$B$6,Actual!$T$4:$T$1003,$B$10,Actual!$U$4:$U$1003,'Inputs-NRI'!$B19)</f>
        <v>0</v>
      </c>
      <c r="P19" s="74">
        <f>SUMIFS(Actual!$G$4:$G$1003,Actual!$R$4:$R$1003,P$5,Actual!$K$4:$K$1003,$B$5,Actual!$S$4:$S$1003,$B$6,Actual!$T$4:$T$1003,$B$10,Actual!$U$4:$U$1003,'Inputs-NRI'!$B19)</f>
        <v>0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spans="2:34" x14ac:dyDescent="0.3">
      <c r="B20" s="98" t="s">
        <v>139</v>
      </c>
      <c r="C20" s="48" t="s">
        <v>67</v>
      </c>
      <c r="D20" s="71">
        <f t="shared" si="8"/>
        <v>0</v>
      </c>
      <c r="E20" s="71">
        <f t="shared" si="9"/>
        <v>0</v>
      </c>
      <c r="F20" s="72"/>
      <c r="G20" s="72"/>
      <c r="H20" s="72"/>
      <c r="I20" s="72"/>
      <c r="J20" s="73"/>
      <c r="K20" s="74">
        <f>SUMIFS(Actual!$G$4:$G$1003,Actual!$R$4:$R$1003,K$5,Actual!$K$4:$K$1003,$B$5,Actual!$S$4:$S$1003,$B$6,Actual!$T$4:$T$1003,$B$10,Actual!$U$4:$U$1003,'Inputs-NRI'!$B20)</f>
        <v>0</v>
      </c>
      <c r="L20" s="74">
        <f>SUMIFS(Actual!$G$4:$G$1003,Actual!$R$4:$R$1003,L$5,Actual!$K$4:$K$1003,$B$5,Actual!$S$4:$S$1003,$B$6,Actual!$T$4:$T$1003,$B$10,Actual!$U$4:$U$1003,'Inputs-NRI'!$B20)</f>
        <v>0</v>
      </c>
      <c r="M20" s="74">
        <f>SUMIFS(Actual!$G$4:$G$1003,Actual!$R$4:$R$1003,M$5,Actual!$K$4:$K$1003,$B$5,Actual!$S$4:$S$1003,$B$6,Actual!$T$4:$T$1003,$B$10,Actual!$U$4:$U$1003,'Inputs-NRI'!$B20)</f>
        <v>0</v>
      </c>
      <c r="N20" s="74">
        <f>SUMIFS(Actual!$G$4:$G$1003,Actual!$R$4:$R$1003,N$5,Actual!$K$4:$K$1003,$B$5,Actual!$S$4:$S$1003,$B$6,Actual!$T$4:$T$1003,$B$10,Actual!$U$4:$U$1003,'Inputs-NRI'!$B20)</f>
        <v>0</v>
      </c>
      <c r="O20" s="74">
        <f>SUMIFS(Actual!$G$4:$G$1003,Actual!$R$4:$R$1003,O$5,Actual!$K$4:$K$1003,$B$5,Actual!$S$4:$S$1003,$B$6,Actual!$T$4:$T$1003,$B$10,Actual!$U$4:$U$1003,'Inputs-NRI'!$B20)</f>
        <v>0</v>
      </c>
      <c r="P20" s="74">
        <f>SUMIFS(Actual!$G$4:$G$1003,Actual!$R$4:$R$1003,P$5,Actual!$K$4:$K$1003,$B$5,Actual!$S$4:$S$1003,$B$6,Actual!$T$4:$T$1003,$B$10,Actual!$U$4:$U$1003,'Inputs-NRI'!$B20)</f>
        <v>0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spans="2:34" x14ac:dyDescent="0.3">
      <c r="B21" s="98" t="s">
        <v>140</v>
      </c>
      <c r="C21" s="48" t="s">
        <v>67</v>
      </c>
      <c r="D21" s="71">
        <f t="shared" si="8"/>
        <v>0</v>
      </c>
      <c r="E21" s="71">
        <f t="shared" si="9"/>
        <v>0</v>
      </c>
      <c r="F21" s="72"/>
      <c r="G21" s="72"/>
      <c r="H21" s="72"/>
      <c r="I21" s="72"/>
      <c r="J21" s="73"/>
      <c r="K21" s="74">
        <f>SUMIFS(Actual!$G$4:$G$1003,Actual!$R$4:$R$1003,K$5,Actual!$K$4:$K$1003,$B$5,Actual!$S$4:$S$1003,$B$6,Actual!$T$4:$T$1003,$B$10,Actual!$U$4:$U$1003,'Inputs-NRI'!$B21)</f>
        <v>0</v>
      </c>
      <c r="L21" s="74">
        <f>SUMIFS(Actual!$G$4:$G$1003,Actual!$R$4:$R$1003,L$5,Actual!$K$4:$K$1003,$B$5,Actual!$S$4:$S$1003,$B$6,Actual!$T$4:$T$1003,$B$10,Actual!$U$4:$U$1003,'Inputs-NRI'!$B21)</f>
        <v>0</v>
      </c>
      <c r="M21" s="74">
        <f>SUMIFS(Actual!$G$4:$G$1003,Actual!$R$4:$R$1003,M$5,Actual!$K$4:$K$1003,$B$5,Actual!$S$4:$S$1003,$B$6,Actual!$T$4:$T$1003,$B$10,Actual!$U$4:$U$1003,'Inputs-NRI'!$B21)</f>
        <v>0</v>
      </c>
      <c r="N21" s="74">
        <f>SUMIFS(Actual!$G$4:$G$1003,Actual!$R$4:$R$1003,N$5,Actual!$K$4:$K$1003,$B$5,Actual!$S$4:$S$1003,$B$6,Actual!$T$4:$T$1003,$B$10,Actual!$U$4:$U$1003,'Inputs-NRI'!$B21)</f>
        <v>0</v>
      </c>
      <c r="O21" s="74">
        <f>SUMIFS(Actual!$G$4:$G$1003,Actual!$R$4:$R$1003,O$5,Actual!$K$4:$K$1003,$B$5,Actual!$S$4:$S$1003,$B$6,Actual!$T$4:$T$1003,$B$10,Actual!$U$4:$U$1003,'Inputs-NRI'!$B21)</f>
        <v>0</v>
      </c>
      <c r="P21" s="74">
        <f>SUMIFS(Actual!$G$4:$G$1003,Actual!$R$4:$R$1003,P$5,Actual!$K$4:$K$1003,$B$5,Actual!$S$4:$S$1003,$B$6,Actual!$T$4:$T$1003,$B$10,Actual!$U$4:$U$1003,'Inputs-NRI'!$B21)</f>
        <v>0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spans="2:34" x14ac:dyDescent="0.3">
      <c r="B22" s="98" t="s">
        <v>141</v>
      </c>
      <c r="C22" s="48" t="s">
        <v>67</v>
      </c>
      <c r="D22" s="71">
        <f t="shared" ref="D22:D24" si="10">SUM(K22:V22)</f>
        <v>0</v>
      </c>
      <c r="E22" s="71">
        <f t="shared" si="7"/>
        <v>0</v>
      </c>
      <c r="F22" s="72"/>
      <c r="G22" s="72"/>
      <c r="H22" s="72"/>
      <c r="I22" s="72"/>
      <c r="J22" s="73"/>
      <c r="K22" s="74">
        <f>SUMIFS(Actual!$G$4:$G$1003,Actual!$R$4:$R$1003,K$5,Actual!$K$4:$K$1003,$B$5,Actual!$S$4:$S$1003,$B$6,Actual!$T$4:$T$1003,$B$10,Actual!$U$4:$U$1003,'Inputs-NRI'!$B22)</f>
        <v>0</v>
      </c>
      <c r="L22" s="74">
        <f>SUMIFS(Actual!$G$4:$G$1003,Actual!$R$4:$R$1003,L$5,Actual!$K$4:$K$1003,$B$5,Actual!$S$4:$S$1003,$B$6,Actual!$T$4:$T$1003,$B$10,Actual!$U$4:$U$1003,'Inputs-NRI'!$B22)</f>
        <v>0</v>
      </c>
      <c r="M22" s="74">
        <f>SUMIFS(Actual!$G$4:$G$1003,Actual!$R$4:$R$1003,M$5,Actual!$K$4:$K$1003,$B$5,Actual!$S$4:$S$1003,$B$6,Actual!$T$4:$T$1003,$B$10,Actual!$U$4:$U$1003,'Inputs-NRI'!$B22)</f>
        <v>0</v>
      </c>
      <c r="N22" s="74">
        <f>SUMIFS(Actual!$G$4:$G$1003,Actual!$R$4:$R$1003,N$5,Actual!$K$4:$K$1003,$B$5,Actual!$S$4:$S$1003,$B$6,Actual!$T$4:$T$1003,$B$10,Actual!$U$4:$U$1003,'Inputs-NRI'!$B22)</f>
        <v>0</v>
      </c>
      <c r="O22" s="74">
        <f>SUMIFS(Actual!$G$4:$G$1003,Actual!$R$4:$R$1003,O$5,Actual!$K$4:$K$1003,$B$5,Actual!$S$4:$S$1003,$B$6,Actual!$T$4:$T$1003,$B$10,Actual!$U$4:$U$1003,'Inputs-NRI'!$B22)</f>
        <v>0</v>
      </c>
      <c r="P22" s="74">
        <f>SUMIFS(Actual!$G$4:$G$1003,Actual!$R$4:$R$1003,P$5,Actual!$K$4:$K$1003,$B$5,Actual!$S$4:$S$1003,$B$6,Actual!$T$4:$T$1003,$B$10,Actual!$U$4:$U$1003,'Inputs-NRI'!$B22)</f>
        <v>0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spans="2:34" x14ac:dyDescent="0.3">
      <c r="B23" s="70" t="s">
        <v>81</v>
      </c>
      <c r="C23" s="48" t="s">
        <v>67</v>
      </c>
      <c r="D23" s="71">
        <f t="shared" si="10"/>
        <v>0</v>
      </c>
      <c r="E23" s="71">
        <f t="shared" si="7"/>
        <v>0</v>
      </c>
      <c r="F23" s="72"/>
      <c r="G23" s="72"/>
      <c r="H23" s="72"/>
      <c r="I23" s="72"/>
      <c r="J23" s="73"/>
      <c r="K23" s="74">
        <f>SUMIFS(Actual!$G$4:$G$1003,Actual!$R$4:$R$1003,K$5,Actual!$K$4:$K$1003,$B$5,Actual!$S$4:$S$1003,$B$6,Actual!$T$4:$T$1003,$B23)</f>
        <v>0</v>
      </c>
      <c r="L23" s="74">
        <f>SUMIFS(Actual!$G$4:$G$1003,Actual!$R$4:$R$1003,L$5,Actual!$K$4:$K$1003,$B$5,Actual!$S$4:$S$1003,$B$6,Actual!$T$4:$T$1003,$B23)</f>
        <v>0</v>
      </c>
      <c r="M23" s="74">
        <f>SUMIFS(Actual!$G$4:$G$1003,Actual!$R$4:$R$1003,M$5,Actual!$K$4:$K$1003,$B$5,Actual!$S$4:$S$1003,$B$6,Actual!$T$4:$T$1003,$B23)</f>
        <v>0</v>
      </c>
      <c r="N23" s="74">
        <f>SUMIFS(Actual!$G$4:$G$1003,Actual!$R$4:$R$1003,N$5,Actual!$K$4:$K$1003,$B$5,Actual!$S$4:$S$1003,$B$6,Actual!$T$4:$T$1003,$B23)</f>
        <v>0</v>
      </c>
      <c r="O23" s="74">
        <f>SUMIFS(Actual!$G$4:$G$1003,Actual!$R$4:$R$1003,O$5,Actual!$K$4:$K$1003,$B$5,Actual!$S$4:$S$1003,$B$6,Actual!$T$4:$T$1003,$B23)</f>
        <v>0</v>
      </c>
      <c r="P23" s="74">
        <f>SUMIFS(Actual!$G$4:$G$1003,Actual!$R$4:$R$1003,P$5,Actual!$K$4:$K$1003,$B$5,Actual!$S$4:$S$1003,$B$6,Actual!$T$4:$T$1003,$B23)</f>
        <v>0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spans="2:34" x14ac:dyDescent="0.3">
      <c r="B24" s="48" t="s">
        <v>82</v>
      </c>
      <c r="C24" s="48" t="s">
        <v>83</v>
      </c>
      <c r="D24" s="71">
        <f t="shared" si="10"/>
        <v>0</v>
      </c>
      <c r="E24" s="71">
        <f t="shared" si="7"/>
        <v>0</v>
      </c>
      <c r="F24" s="72"/>
      <c r="G24" s="72"/>
      <c r="H24" s="72"/>
      <c r="I24" s="72"/>
      <c r="J24" s="73"/>
      <c r="K24" s="74">
        <f>SUMIFS(Actual!$G$4:$G$1003,Actual!$R$4:$R$1003,K$5,Actual!$K$4:$K$1003,$B$5,Actual!$S$4:$S$1003,$B$6,Actual!$T$4:$T$1003,$B24)</f>
        <v>0</v>
      </c>
      <c r="L24" s="74">
        <f>SUMIFS(Actual!$G$4:$G$1003,Actual!$R$4:$R$1003,L$5,Actual!$K$4:$K$1003,$B$5,Actual!$S$4:$S$1003,$B$6,Actual!$T$4:$T$1003,$B24)</f>
        <v>0</v>
      </c>
      <c r="M24" s="74">
        <f>SUMIFS(Actual!$G$4:$G$1003,Actual!$R$4:$R$1003,M$5,Actual!$K$4:$K$1003,$B$5,Actual!$S$4:$S$1003,$B$6,Actual!$T$4:$T$1003,$B24)</f>
        <v>0</v>
      </c>
      <c r="N24" s="74">
        <f>SUMIFS(Actual!$G$4:$G$1003,Actual!$R$4:$R$1003,N$5,Actual!$K$4:$K$1003,$B$5,Actual!$S$4:$S$1003,$B$6,Actual!$T$4:$T$1003,$B24)</f>
        <v>0</v>
      </c>
      <c r="O24" s="74">
        <f>SUMIFS(Actual!$G$4:$G$1003,Actual!$R$4:$R$1003,O$5,Actual!$K$4:$K$1003,$B$5,Actual!$S$4:$S$1003,$B$6,Actual!$T$4:$T$1003,$B24)</f>
        <v>0</v>
      </c>
      <c r="P24" s="74">
        <f>SUMIFS(Actual!$G$4:$G$1003,Actual!$R$4:$R$1003,P$5,Actual!$K$4:$K$1003,$B$5,Actual!$S$4:$S$1003,$B$6,Actual!$T$4:$T$1003,$B24)</f>
        <v>0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spans="2:34" x14ac:dyDescent="0.3">
      <c r="B25" s="48" t="s">
        <v>84</v>
      </c>
      <c r="C25" s="48" t="s">
        <v>83</v>
      </c>
      <c r="D25" s="71">
        <f>SUM(K25:V25)</f>
        <v>0</v>
      </c>
      <c r="E25" s="71">
        <f t="shared" si="7"/>
        <v>0</v>
      </c>
      <c r="F25" s="72"/>
      <c r="G25" s="72"/>
      <c r="H25" s="72"/>
      <c r="I25" s="72"/>
      <c r="J25" s="73"/>
      <c r="K25" s="74">
        <f>SUMIFS(Actual!$G$4:$G$1003,Actual!$R$4:$R$1003,K$5,Actual!$K$4:$K$1003,$B$5,Actual!$S$4:$S$1003,$B$6,Actual!$T$4:$T$1003,$B25)</f>
        <v>0</v>
      </c>
      <c r="L25" s="74">
        <f>SUMIFS(Actual!$G$4:$G$1003,Actual!$R$4:$R$1003,L$5,Actual!$K$4:$K$1003,$B$5,Actual!$S$4:$S$1003,$B$6,Actual!$T$4:$T$1003,$B25)</f>
        <v>0</v>
      </c>
      <c r="M25" s="74">
        <f>SUMIFS(Actual!$G$4:$G$1003,Actual!$R$4:$R$1003,M$5,Actual!$K$4:$K$1003,$B$5,Actual!$S$4:$S$1003,$B$6,Actual!$T$4:$T$1003,$B25)</f>
        <v>0</v>
      </c>
      <c r="N25" s="74">
        <f>SUMIFS(Actual!$G$4:$G$1003,Actual!$R$4:$R$1003,N$5,Actual!$K$4:$K$1003,$B$5,Actual!$S$4:$S$1003,$B$6,Actual!$T$4:$T$1003,$B25)</f>
        <v>0</v>
      </c>
      <c r="O25" s="74">
        <f>SUMIFS(Actual!$G$4:$G$1003,Actual!$R$4:$R$1003,O$5,Actual!$K$4:$K$1003,$B$5,Actual!$S$4:$S$1003,$B$6,Actual!$T$4:$T$1003,$B25)</f>
        <v>0</v>
      </c>
      <c r="P25" s="74">
        <f>SUMIFS(Actual!$G$4:$G$1003,Actual!$R$4:$R$1003,P$5,Actual!$K$4:$K$1003,$B$5,Actual!$S$4:$S$1003,$B$6,Actual!$T$4:$T$1003,$B25)</f>
        <v>0</v>
      </c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</row>
    <row r="26" spans="2:34" x14ac:dyDescent="0.3">
      <c r="B26" s="48" t="s">
        <v>85</v>
      </c>
      <c r="C26" s="48" t="s">
        <v>67</v>
      </c>
      <c r="D26" s="71">
        <f>SUM(K26:V26)</f>
        <v>0</v>
      </c>
      <c r="E26" s="71">
        <f t="shared" si="7"/>
        <v>0</v>
      </c>
      <c r="F26" s="72"/>
      <c r="G26" s="72"/>
      <c r="H26" s="72"/>
      <c r="I26" s="72"/>
      <c r="J26" s="73"/>
      <c r="K26" s="74">
        <f>SUMIFS(Actual!$G$4:$G$1003,Actual!$R$4:$R$1003,K$5,Actual!$K$4:$K$1003,$B$5,Actual!$S$4:$S$1003,$B$6,Actual!$T$4:$T$1003,$B26)</f>
        <v>0</v>
      </c>
      <c r="L26" s="74">
        <f>SUMIFS(Actual!$G$4:$G$1003,Actual!$R$4:$R$1003,L$5,Actual!$K$4:$K$1003,$B$5,Actual!$S$4:$S$1003,$B$6,Actual!$T$4:$T$1003,$B26)</f>
        <v>0</v>
      </c>
      <c r="M26" s="74">
        <f>SUMIFS(Actual!$G$4:$G$1003,Actual!$R$4:$R$1003,M$5,Actual!$K$4:$K$1003,$B$5,Actual!$S$4:$S$1003,$B$6,Actual!$T$4:$T$1003,$B26)</f>
        <v>0</v>
      </c>
      <c r="N26" s="74">
        <f>SUMIFS(Actual!$G$4:$G$1003,Actual!$R$4:$R$1003,N$5,Actual!$K$4:$K$1003,$B$5,Actual!$S$4:$S$1003,$B$6,Actual!$T$4:$T$1003,$B26)</f>
        <v>0</v>
      </c>
      <c r="O26" s="74">
        <f>SUMIFS(Actual!$G$4:$G$1003,Actual!$R$4:$R$1003,O$5,Actual!$K$4:$K$1003,$B$5,Actual!$S$4:$S$1003,$B$6,Actual!$T$4:$T$1003,$B26)</f>
        <v>0</v>
      </c>
      <c r="P26" s="74">
        <f>SUMIFS(Actual!$G$4:$G$1003,Actual!$R$4:$R$1003,P$5,Actual!$K$4:$K$1003,$B$5,Actual!$S$4:$S$1003,$B$6,Actual!$T$4:$T$1003,$B26)</f>
        <v>0</v>
      </c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</row>
    <row r="27" spans="2:34" x14ac:dyDescent="0.3">
      <c r="B27" s="70" t="s">
        <v>86</v>
      </c>
      <c r="C27" s="48" t="s">
        <v>83</v>
      </c>
      <c r="D27" s="71">
        <f t="shared" ref="D27:D50" si="11">SUM(K27:V27)</f>
        <v>0</v>
      </c>
      <c r="E27" s="71">
        <f t="shared" si="7"/>
        <v>0</v>
      </c>
      <c r="F27" s="72"/>
      <c r="G27" s="72"/>
      <c r="H27" s="72"/>
      <c r="I27" s="72"/>
      <c r="J27" s="73"/>
      <c r="K27" s="74">
        <f>SUMIFS(Actual!$G$4:$G$1003,Actual!$R$4:$R$1003,K$5,Actual!$K$4:$K$1003,$B$5,Actual!$S$4:$S$1003,$B$6,Actual!$T$4:$T$1003,$B27)</f>
        <v>0</v>
      </c>
      <c r="L27" s="74">
        <f>SUMIFS(Actual!$G$4:$G$1003,Actual!$R$4:$R$1003,L$5,Actual!$K$4:$K$1003,$B$5,Actual!$S$4:$S$1003,$B$6,Actual!$T$4:$T$1003,$B27)</f>
        <v>0</v>
      </c>
      <c r="M27" s="74">
        <f>SUMIFS(Actual!$G$4:$G$1003,Actual!$R$4:$R$1003,M$5,Actual!$K$4:$K$1003,$B$5,Actual!$S$4:$S$1003,$B$6,Actual!$T$4:$T$1003,$B27)</f>
        <v>0</v>
      </c>
      <c r="N27" s="74">
        <f>SUMIFS(Actual!$G$4:$G$1003,Actual!$R$4:$R$1003,N$5,Actual!$K$4:$K$1003,$B$5,Actual!$S$4:$S$1003,$B$6,Actual!$T$4:$T$1003,$B27)</f>
        <v>0</v>
      </c>
      <c r="O27" s="74">
        <f>SUMIFS(Actual!$G$4:$G$1003,Actual!$R$4:$R$1003,O$5,Actual!$K$4:$K$1003,$B$5,Actual!$S$4:$S$1003,$B$6,Actual!$T$4:$T$1003,$B27)</f>
        <v>0</v>
      </c>
      <c r="P27" s="74">
        <f>SUMIFS(Actual!$G$4:$G$1003,Actual!$R$4:$R$1003,P$5,Actual!$K$4:$K$1003,$B$5,Actual!$S$4:$S$1003,$B$6,Actual!$T$4:$T$1003,$B27)</f>
        <v>0</v>
      </c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</row>
    <row r="28" spans="2:34" x14ac:dyDescent="0.3">
      <c r="B28" s="70" t="s">
        <v>37</v>
      </c>
      <c r="C28" s="48" t="s">
        <v>67</v>
      </c>
      <c r="D28" s="71">
        <f t="shared" si="11"/>
        <v>0</v>
      </c>
      <c r="E28" s="71">
        <f t="shared" si="7"/>
        <v>0</v>
      </c>
      <c r="F28" s="72"/>
      <c r="G28" s="72"/>
      <c r="H28" s="72"/>
      <c r="I28" s="72"/>
      <c r="J28" s="73"/>
      <c r="K28" s="74">
        <f>SUMIFS(Actual!$G$4:$G$1003,Actual!$R$4:$R$1003,K$5,Actual!$K$4:$K$1003,$B$5,Actual!$S$4:$S$1003,$B$6,Actual!$T$4:$T$1003,$B28)</f>
        <v>0</v>
      </c>
      <c r="L28" s="74">
        <f>SUMIFS(Actual!$G$4:$G$1003,Actual!$R$4:$R$1003,L$5,Actual!$K$4:$K$1003,$B$5,Actual!$S$4:$S$1003,$B$6,Actual!$T$4:$T$1003,$B28)</f>
        <v>0</v>
      </c>
      <c r="M28" s="74">
        <f>SUMIFS(Actual!$G$4:$G$1003,Actual!$R$4:$R$1003,M$5,Actual!$K$4:$K$1003,$B$5,Actual!$S$4:$S$1003,$B$6,Actual!$T$4:$T$1003,$B28)</f>
        <v>0</v>
      </c>
      <c r="N28" s="74">
        <f>SUMIFS(Actual!$G$4:$G$1003,Actual!$R$4:$R$1003,N$5,Actual!$K$4:$K$1003,$B$5,Actual!$S$4:$S$1003,$B$6,Actual!$T$4:$T$1003,$B28)</f>
        <v>0</v>
      </c>
      <c r="O28" s="74">
        <f>SUMIFS(Actual!$G$4:$G$1003,Actual!$R$4:$R$1003,O$5,Actual!$K$4:$K$1003,$B$5,Actual!$S$4:$S$1003,$B$6,Actual!$T$4:$T$1003,$B28)</f>
        <v>0</v>
      </c>
      <c r="P28" s="74">
        <f>SUMIFS(Actual!$G$4:$G$1003,Actual!$R$4:$R$1003,P$5,Actual!$K$4:$K$1003,$B$5,Actual!$S$4:$S$1003,$B$6,Actual!$T$4:$T$1003,$B28)</f>
        <v>0</v>
      </c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</row>
    <row r="29" spans="2:34" x14ac:dyDescent="0.3">
      <c r="B29" s="70" t="s">
        <v>87</v>
      </c>
      <c r="C29" s="48" t="s">
        <v>67</v>
      </c>
      <c r="D29" s="71">
        <f t="shared" si="11"/>
        <v>0</v>
      </c>
      <c r="E29" s="71">
        <f t="shared" si="7"/>
        <v>0</v>
      </c>
      <c r="F29" s="72"/>
      <c r="G29" s="72"/>
      <c r="H29" s="72"/>
      <c r="I29" s="72"/>
      <c r="J29" s="73"/>
      <c r="K29" s="74">
        <f>SUMIFS(Actual!$G$4:$G$1003,Actual!$R$4:$R$1003,K$5,Actual!$K$4:$K$1003,$B$5,Actual!$S$4:$S$1003,$B$6,Actual!$T$4:$T$1003,$B29)</f>
        <v>0</v>
      </c>
      <c r="L29" s="74">
        <f>SUMIFS(Actual!$G$4:$G$1003,Actual!$R$4:$R$1003,L$5,Actual!$K$4:$K$1003,$B$5,Actual!$S$4:$S$1003,$B$6,Actual!$T$4:$T$1003,$B29)</f>
        <v>0</v>
      </c>
      <c r="M29" s="74">
        <f>SUMIFS(Actual!$G$4:$G$1003,Actual!$R$4:$R$1003,M$5,Actual!$K$4:$K$1003,$B$5,Actual!$S$4:$S$1003,$B$6,Actual!$T$4:$T$1003,$B29)</f>
        <v>0</v>
      </c>
      <c r="N29" s="74">
        <f>SUMIFS(Actual!$G$4:$G$1003,Actual!$R$4:$R$1003,N$5,Actual!$K$4:$K$1003,$B$5,Actual!$S$4:$S$1003,$B$6,Actual!$T$4:$T$1003,$B29)</f>
        <v>0</v>
      </c>
      <c r="O29" s="74">
        <f>SUMIFS(Actual!$G$4:$G$1003,Actual!$R$4:$R$1003,O$5,Actual!$K$4:$K$1003,$B$5,Actual!$S$4:$S$1003,$B$6,Actual!$T$4:$T$1003,$B29)</f>
        <v>0</v>
      </c>
      <c r="P29" s="74">
        <f>SUMIFS(Actual!$G$4:$G$1003,Actual!$R$4:$R$1003,P$5,Actual!$K$4:$K$1003,$B$5,Actual!$S$4:$S$1003,$B$6,Actual!$T$4:$T$1003,$B29)</f>
        <v>0</v>
      </c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spans="2:34" x14ac:dyDescent="0.3">
      <c r="B30" s="70" t="s">
        <v>88</v>
      </c>
      <c r="C30" s="48" t="s">
        <v>67</v>
      </c>
      <c r="D30" s="71">
        <f t="shared" si="11"/>
        <v>0</v>
      </c>
      <c r="E30" s="71">
        <f t="shared" si="7"/>
        <v>0</v>
      </c>
      <c r="F30" s="72"/>
      <c r="G30" s="72"/>
      <c r="H30" s="72"/>
      <c r="I30" s="72"/>
      <c r="J30" s="73"/>
      <c r="K30" s="74">
        <f>SUMIFS(Actual!$G$4:$G$1003,Actual!$R$4:$R$1003,K$5,Actual!$K$4:$K$1003,$B$5,Actual!$S$4:$S$1003,$B$6,Actual!$T$4:$T$1003,$B30)</f>
        <v>0</v>
      </c>
      <c r="L30" s="74">
        <f>SUMIFS(Actual!$G$4:$G$1003,Actual!$R$4:$R$1003,L$5,Actual!$K$4:$K$1003,$B$5,Actual!$S$4:$S$1003,$B$6,Actual!$T$4:$T$1003,$B30)</f>
        <v>0</v>
      </c>
      <c r="M30" s="74">
        <f>SUMIFS(Actual!$G$4:$G$1003,Actual!$R$4:$R$1003,M$5,Actual!$K$4:$K$1003,$B$5,Actual!$S$4:$S$1003,$B$6,Actual!$T$4:$T$1003,$B30)</f>
        <v>0</v>
      </c>
      <c r="N30" s="74">
        <f>SUMIFS(Actual!$G$4:$G$1003,Actual!$R$4:$R$1003,N$5,Actual!$K$4:$K$1003,$B$5,Actual!$S$4:$S$1003,$B$6,Actual!$T$4:$T$1003,$B30)</f>
        <v>0</v>
      </c>
      <c r="O30" s="74">
        <f>SUMIFS(Actual!$G$4:$G$1003,Actual!$R$4:$R$1003,O$5,Actual!$K$4:$K$1003,$B$5,Actual!$S$4:$S$1003,$B$6,Actual!$T$4:$T$1003,$B30)</f>
        <v>0</v>
      </c>
      <c r="P30" s="74">
        <f>SUMIFS(Actual!$G$4:$G$1003,Actual!$R$4:$R$1003,P$5,Actual!$K$4:$K$1003,$B$5,Actual!$S$4:$S$1003,$B$6,Actual!$T$4:$T$1003,$B30)</f>
        <v>0</v>
      </c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</row>
    <row r="31" spans="2:34" x14ac:dyDescent="0.3">
      <c r="B31" s="70" t="s">
        <v>89</v>
      </c>
      <c r="C31" s="48" t="s">
        <v>83</v>
      </c>
      <c r="D31" s="71">
        <f t="shared" si="11"/>
        <v>0</v>
      </c>
      <c r="E31" s="71">
        <f t="shared" si="7"/>
        <v>0</v>
      </c>
      <c r="F31" s="72"/>
      <c r="G31" s="72"/>
      <c r="H31" s="72"/>
      <c r="I31" s="72"/>
      <c r="J31" s="73"/>
      <c r="K31" s="74">
        <f>SUMIFS(Actual!$G$4:$G$1003,Actual!$R$4:$R$1003,K$5,Actual!$K$4:$K$1003,$B$5,Actual!$S$4:$S$1003,$B$6,Actual!$T$4:$T$1003,$B31)</f>
        <v>0</v>
      </c>
      <c r="L31" s="74">
        <f>SUMIFS(Actual!$G$4:$G$1003,Actual!$R$4:$R$1003,L$5,Actual!$K$4:$K$1003,$B$5,Actual!$S$4:$S$1003,$B$6,Actual!$T$4:$T$1003,$B31)</f>
        <v>0</v>
      </c>
      <c r="M31" s="74">
        <f>SUMIFS(Actual!$G$4:$G$1003,Actual!$R$4:$R$1003,M$5,Actual!$K$4:$K$1003,$B$5,Actual!$S$4:$S$1003,$B$6,Actual!$T$4:$T$1003,$B31)</f>
        <v>0</v>
      </c>
      <c r="N31" s="74">
        <f>SUMIFS(Actual!$G$4:$G$1003,Actual!$R$4:$R$1003,N$5,Actual!$K$4:$K$1003,$B$5,Actual!$S$4:$S$1003,$B$6,Actual!$T$4:$T$1003,$B31)</f>
        <v>0</v>
      </c>
      <c r="O31" s="74">
        <f>SUMIFS(Actual!$G$4:$G$1003,Actual!$R$4:$R$1003,O$5,Actual!$K$4:$K$1003,$B$5,Actual!$S$4:$S$1003,$B$6,Actual!$T$4:$T$1003,$B31)</f>
        <v>0</v>
      </c>
      <c r="P31" s="74">
        <f>SUMIFS(Actual!$G$4:$G$1003,Actual!$R$4:$R$1003,P$5,Actual!$K$4:$K$1003,$B$5,Actual!$S$4:$S$1003,$B$6,Actual!$T$4:$T$1003,$B31)</f>
        <v>0</v>
      </c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</row>
    <row r="32" spans="2:34" x14ac:dyDescent="0.3">
      <c r="B32" s="70" t="s">
        <v>42</v>
      </c>
      <c r="C32" s="48" t="s">
        <v>83</v>
      </c>
      <c r="D32" s="71">
        <f>SUM(K32:V32)</f>
        <v>0</v>
      </c>
      <c r="E32" s="71">
        <f t="shared" si="7"/>
        <v>0</v>
      </c>
      <c r="F32" s="72"/>
      <c r="G32" s="72"/>
      <c r="H32" s="72"/>
      <c r="I32" s="72"/>
      <c r="J32" s="73"/>
      <c r="K32" s="74">
        <f>SUMIFS(Actual!$G$4:$G$1003,Actual!$R$4:$R$1003,K$5,Actual!$K$4:$K$1003,$B$5,Actual!$S$4:$S$1003,$B$6,Actual!$T$4:$T$1003,$B32)</f>
        <v>0</v>
      </c>
      <c r="L32" s="74">
        <f>SUMIFS(Actual!$G$4:$G$1003,Actual!$R$4:$R$1003,L$5,Actual!$K$4:$K$1003,$B$5,Actual!$S$4:$S$1003,$B$6,Actual!$T$4:$T$1003,$B32)</f>
        <v>0</v>
      </c>
      <c r="M32" s="74">
        <f>SUMIFS(Actual!$G$4:$G$1003,Actual!$R$4:$R$1003,M$5,Actual!$K$4:$K$1003,$B$5,Actual!$S$4:$S$1003,$B$6,Actual!$T$4:$T$1003,$B32)</f>
        <v>0</v>
      </c>
      <c r="N32" s="74">
        <f>SUMIFS(Actual!$G$4:$G$1003,Actual!$R$4:$R$1003,N$5,Actual!$K$4:$K$1003,$B$5,Actual!$S$4:$S$1003,$B$6,Actual!$T$4:$T$1003,$B32)</f>
        <v>0</v>
      </c>
      <c r="O32" s="74">
        <f>SUMIFS(Actual!$G$4:$G$1003,Actual!$R$4:$R$1003,O$5,Actual!$K$4:$K$1003,$B$5,Actual!$S$4:$S$1003,$B$6,Actual!$T$4:$T$1003,$B32)</f>
        <v>0</v>
      </c>
      <c r="P32" s="74">
        <f>SUMIFS(Actual!$G$4:$G$1003,Actual!$R$4:$R$1003,P$5,Actual!$K$4:$K$1003,$B$5,Actual!$S$4:$S$1003,$B$6,Actual!$T$4:$T$1003,$B32)</f>
        <v>0</v>
      </c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</row>
    <row r="33" spans="2:34" x14ac:dyDescent="0.3">
      <c r="B33" s="70" t="s">
        <v>44</v>
      </c>
      <c r="C33" s="48" t="s">
        <v>90</v>
      </c>
      <c r="D33" s="71">
        <f t="shared" ref="D33:D35" si="12">SUM(K33:V33)</f>
        <v>0</v>
      </c>
      <c r="E33" s="71">
        <f t="shared" si="7"/>
        <v>0</v>
      </c>
      <c r="F33" s="72"/>
      <c r="G33" s="72"/>
      <c r="H33" s="72"/>
      <c r="I33" s="72"/>
      <c r="J33" s="73"/>
      <c r="K33" s="74">
        <f>SUMIFS(Actual!$G$4:$G$1003,Actual!$R$4:$R$1003,K$5,Actual!$K$4:$K$1003,$B$5,Actual!$S$4:$S$1003,$B$6,Actual!$T$4:$T$1003,$B33)</f>
        <v>0</v>
      </c>
      <c r="L33" s="74">
        <f>SUMIFS(Actual!$G$4:$G$1003,Actual!$R$4:$R$1003,L$5,Actual!$K$4:$K$1003,$B$5,Actual!$S$4:$S$1003,$B$6,Actual!$T$4:$T$1003,$B33)</f>
        <v>0</v>
      </c>
      <c r="M33" s="74">
        <f>SUMIFS(Actual!$G$4:$G$1003,Actual!$R$4:$R$1003,M$5,Actual!$K$4:$K$1003,$B$5,Actual!$S$4:$S$1003,$B$6,Actual!$T$4:$T$1003,$B33)</f>
        <v>0</v>
      </c>
      <c r="N33" s="74">
        <f>SUMIFS(Actual!$G$4:$G$1003,Actual!$R$4:$R$1003,N$5,Actual!$K$4:$K$1003,$B$5,Actual!$S$4:$S$1003,$B$6,Actual!$T$4:$T$1003,$B33)</f>
        <v>0</v>
      </c>
      <c r="O33" s="74">
        <f>SUMIFS(Actual!$G$4:$G$1003,Actual!$R$4:$R$1003,O$5,Actual!$K$4:$K$1003,$B$5,Actual!$S$4:$S$1003,$B$6,Actual!$T$4:$T$1003,$B33)</f>
        <v>0</v>
      </c>
      <c r="P33" s="74">
        <f>SUMIFS(Actual!$G$4:$G$1003,Actual!$R$4:$R$1003,P$5,Actual!$K$4:$K$1003,$B$5,Actual!$S$4:$S$1003,$B$6,Actual!$T$4:$T$1003,$B33)</f>
        <v>0</v>
      </c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</row>
    <row r="34" spans="2:34" x14ac:dyDescent="0.3">
      <c r="B34" s="70" t="s">
        <v>45</v>
      </c>
      <c r="C34" s="48" t="s">
        <v>67</v>
      </c>
      <c r="D34" s="71">
        <f t="shared" si="12"/>
        <v>0</v>
      </c>
      <c r="E34" s="71">
        <f t="shared" si="7"/>
        <v>0</v>
      </c>
      <c r="F34" s="72"/>
      <c r="G34" s="72"/>
      <c r="H34" s="72"/>
      <c r="I34" s="72"/>
      <c r="J34" s="73"/>
      <c r="K34" s="74">
        <f>SUMIFS(Actual!$G$4:$G$1003,Actual!$R$4:$R$1003,K$5,Actual!$K$4:$K$1003,$B$5,Actual!$S$4:$S$1003,$B$6,Actual!$T$4:$T$1003,$B34)</f>
        <v>0</v>
      </c>
      <c r="L34" s="74">
        <f>SUMIFS(Actual!$G$4:$G$1003,Actual!$R$4:$R$1003,L$5,Actual!$K$4:$K$1003,$B$5,Actual!$S$4:$S$1003,$B$6,Actual!$T$4:$T$1003,$B34)</f>
        <v>0</v>
      </c>
      <c r="M34" s="74">
        <f>SUMIFS(Actual!$G$4:$G$1003,Actual!$R$4:$R$1003,M$5,Actual!$K$4:$K$1003,$B$5,Actual!$S$4:$S$1003,$B$6,Actual!$T$4:$T$1003,$B34)</f>
        <v>0</v>
      </c>
      <c r="N34" s="74">
        <f>SUMIFS(Actual!$G$4:$G$1003,Actual!$R$4:$R$1003,N$5,Actual!$K$4:$K$1003,$B$5,Actual!$S$4:$S$1003,$B$6,Actual!$T$4:$T$1003,$B34)</f>
        <v>0</v>
      </c>
      <c r="O34" s="74">
        <f>SUMIFS(Actual!$G$4:$G$1003,Actual!$R$4:$R$1003,O$5,Actual!$K$4:$K$1003,$B$5,Actual!$S$4:$S$1003,$B$6,Actual!$T$4:$T$1003,$B34)</f>
        <v>0</v>
      </c>
      <c r="P34" s="74">
        <f>SUMIFS(Actual!$G$4:$G$1003,Actual!$R$4:$R$1003,P$5,Actual!$K$4:$K$1003,$B$5,Actual!$S$4:$S$1003,$B$6,Actual!$T$4:$T$1003,$B34)</f>
        <v>0</v>
      </c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</row>
    <row r="35" spans="2:34" x14ac:dyDescent="0.3">
      <c r="B35" s="70" t="s">
        <v>91</v>
      </c>
      <c r="C35" s="48" t="s">
        <v>67</v>
      </c>
      <c r="D35" s="71">
        <f t="shared" si="12"/>
        <v>0</v>
      </c>
      <c r="E35" s="71">
        <f t="shared" si="7"/>
        <v>0</v>
      </c>
      <c r="F35" s="72"/>
      <c r="G35" s="72"/>
      <c r="H35" s="72"/>
      <c r="I35" s="72"/>
      <c r="J35" s="73"/>
      <c r="K35" s="74">
        <f>SUMIFS(Actual!$G$4:$G$1003,Actual!$R$4:$R$1003,K$5,Actual!$K$4:$K$1003,$B$5,Actual!$S$4:$S$1003,$B$6,Actual!$T$4:$T$1003,$B35)</f>
        <v>0</v>
      </c>
      <c r="L35" s="74">
        <f>SUMIFS(Actual!$G$4:$G$1003,Actual!$R$4:$R$1003,L$5,Actual!$K$4:$K$1003,$B$5,Actual!$S$4:$S$1003,$B$6,Actual!$T$4:$T$1003,$B35)</f>
        <v>0</v>
      </c>
      <c r="M35" s="74">
        <f>SUMIFS(Actual!$G$4:$G$1003,Actual!$R$4:$R$1003,M$5,Actual!$K$4:$K$1003,$B$5,Actual!$S$4:$S$1003,$B$6,Actual!$T$4:$T$1003,$B35)</f>
        <v>0</v>
      </c>
      <c r="N35" s="74">
        <f>SUMIFS(Actual!$G$4:$G$1003,Actual!$R$4:$R$1003,N$5,Actual!$K$4:$K$1003,$B$5,Actual!$S$4:$S$1003,$B$6,Actual!$T$4:$T$1003,$B35)</f>
        <v>0</v>
      </c>
      <c r="O35" s="74">
        <f>SUMIFS(Actual!$G$4:$G$1003,Actual!$R$4:$R$1003,O$5,Actual!$K$4:$K$1003,$B$5,Actual!$S$4:$S$1003,$B$6,Actual!$T$4:$T$1003,$B35)</f>
        <v>0</v>
      </c>
      <c r="P35" s="74">
        <f>SUMIFS(Actual!$G$4:$G$1003,Actual!$R$4:$R$1003,P$5,Actual!$K$4:$K$1003,$B$5,Actual!$S$4:$S$1003,$B$6,Actual!$T$4:$T$1003,$B35)</f>
        <v>0</v>
      </c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</row>
    <row r="36" spans="2:34" x14ac:dyDescent="0.3">
      <c r="B36" s="66" t="s">
        <v>47</v>
      </c>
      <c r="C36" s="48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</row>
    <row r="37" spans="2:34" x14ac:dyDescent="0.3">
      <c r="B37" s="48" t="s">
        <v>48</v>
      </c>
      <c r="C37" s="48" t="s">
        <v>48</v>
      </c>
      <c r="D37" s="71">
        <f t="shared" si="11"/>
        <v>0</v>
      </c>
      <c r="E37" s="71">
        <f t="shared" ref="E37:E48" si="13">SUM(W37:AH37)</f>
        <v>0</v>
      </c>
      <c r="F37" s="72"/>
      <c r="G37" s="72"/>
      <c r="H37" s="72"/>
      <c r="I37" s="72"/>
      <c r="J37" s="73"/>
      <c r="K37" s="74">
        <f>SUMIFS(Actual!$G$4:$G$1003,Actual!$R$4:$R$1003,K$5,Actual!$K$4:$K$1003,$B$5,Actual!$S$4:$S$1003,$B$36,Actual!$T$4:$T$1003,$B37)</f>
        <v>0</v>
      </c>
      <c r="L37" s="74">
        <f>SUMIFS(Actual!$G$4:$G$1003,Actual!$R$4:$R$1003,L$5,Actual!$K$4:$K$1003,$B$5,Actual!$S$4:$S$1003,$B$36,Actual!$T$4:$T$1003,$B37)</f>
        <v>0</v>
      </c>
      <c r="M37" s="74">
        <f>SUMIFS(Actual!$G$4:$G$1003,Actual!$R$4:$R$1003,M$5,Actual!$K$4:$K$1003,$B$5,Actual!$S$4:$S$1003,$B$36,Actual!$T$4:$T$1003,$B37)</f>
        <v>0</v>
      </c>
      <c r="N37" s="74">
        <f>SUMIFS(Actual!$G$4:$G$1003,Actual!$R$4:$R$1003,N$5,Actual!$K$4:$K$1003,$B$5,Actual!$S$4:$S$1003,$B$36,Actual!$T$4:$T$1003,$B37)</f>
        <v>0</v>
      </c>
      <c r="O37" s="74">
        <f>SUMIFS(Actual!$G$4:$G$1003,Actual!$R$4:$R$1003,O$5,Actual!$K$4:$K$1003,$B$5,Actual!$S$4:$S$1003,$B$36,Actual!$T$4:$T$1003,$B37)</f>
        <v>0</v>
      </c>
      <c r="P37" s="74">
        <f>SUMIFS(Actual!$G$4:$G$1003,Actual!$R$4:$R$1003,P$5,Actual!$K$4:$K$1003,$B$5,Actual!$S$4:$S$1003,$B$36,Actual!$T$4:$T$1003,$B37)</f>
        <v>0</v>
      </c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spans="2:34" x14ac:dyDescent="0.3">
      <c r="B38" s="48" t="s">
        <v>49</v>
      </c>
      <c r="C38" s="48" t="s">
        <v>92</v>
      </c>
      <c r="D38" s="71">
        <f t="shared" si="11"/>
        <v>0</v>
      </c>
      <c r="E38" s="71">
        <f t="shared" si="13"/>
        <v>0</v>
      </c>
      <c r="F38" s="72"/>
      <c r="G38" s="72"/>
      <c r="H38" s="72"/>
      <c r="I38" s="72"/>
      <c r="J38" s="73"/>
      <c r="K38" s="74">
        <f>SUMIFS(Actual!$G$4:$G$1003,Actual!$R$4:$R$1003,K$5,Actual!$K$4:$K$1003,$B$5,Actual!$S$4:$S$1003,$B$36,Actual!$T$4:$T$1003,$B38)</f>
        <v>0</v>
      </c>
      <c r="L38" s="74">
        <f>SUMIFS(Actual!$G$4:$G$1003,Actual!$R$4:$R$1003,L$5,Actual!$K$4:$K$1003,$B$5,Actual!$S$4:$S$1003,$B$36,Actual!$T$4:$T$1003,$B38)</f>
        <v>0</v>
      </c>
      <c r="M38" s="74">
        <f>SUMIFS(Actual!$G$4:$G$1003,Actual!$R$4:$R$1003,M$5,Actual!$K$4:$K$1003,$B$5,Actual!$S$4:$S$1003,$B$36,Actual!$T$4:$T$1003,$B38)</f>
        <v>0</v>
      </c>
      <c r="N38" s="74">
        <f>SUMIFS(Actual!$G$4:$G$1003,Actual!$R$4:$R$1003,N$5,Actual!$K$4:$K$1003,$B$5,Actual!$S$4:$S$1003,$B$36,Actual!$T$4:$T$1003,$B38)</f>
        <v>0</v>
      </c>
      <c r="O38" s="74">
        <f>SUMIFS(Actual!$G$4:$G$1003,Actual!$R$4:$R$1003,O$5,Actual!$K$4:$K$1003,$B$5,Actual!$S$4:$S$1003,$B$36,Actual!$T$4:$T$1003,$B38)</f>
        <v>0</v>
      </c>
      <c r="P38" s="74">
        <f>SUMIFS(Actual!$G$4:$G$1003,Actual!$R$4:$R$1003,P$5,Actual!$K$4:$K$1003,$B$5,Actual!$S$4:$S$1003,$B$36,Actual!$T$4:$T$1003,$B38)</f>
        <v>0</v>
      </c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39" spans="2:34" x14ac:dyDescent="0.3">
      <c r="B39" s="48" t="s">
        <v>50</v>
      </c>
      <c r="C39" s="48" t="s">
        <v>50</v>
      </c>
      <c r="D39" s="71">
        <f t="shared" si="11"/>
        <v>0</v>
      </c>
      <c r="E39" s="71">
        <f t="shared" si="13"/>
        <v>0</v>
      </c>
      <c r="F39" s="72"/>
      <c r="G39" s="72"/>
      <c r="H39" s="72"/>
      <c r="I39" s="72"/>
      <c r="J39" s="73"/>
      <c r="K39" s="74">
        <f>SUMIFS(Actual!$G$4:$G$1003,Actual!$R$4:$R$1003,K$5,Actual!$K$4:$K$1003,$B$5,Actual!$S$4:$S$1003,$B$36,Actual!$T$4:$T$1003,$B39)</f>
        <v>0</v>
      </c>
      <c r="L39" s="74">
        <f>SUMIFS(Actual!$G$4:$G$1003,Actual!$R$4:$R$1003,L$5,Actual!$K$4:$K$1003,$B$5,Actual!$S$4:$S$1003,$B$36,Actual!$T$4:$T$1003,$B39)</f>
        <v>0</v>
      </c>
      <c r="M39" s="74">
        <f>SUMIFS(Actual!$G$4:$G$1003,Actual!$R$4:$R$1003,M$5,Actual!$K$4:$K$1003,$B$5,Actual!$S$4:$S$1003,$B$36,Actual!$T$4:$T$1003,$B39)</f>
        <v>0</v>
      </c>
      <c r="N39" s="74">
        <f>SUMIFS(Actual!$G$4:$G$1003,Actual!$R$4:$R$1003,N$5,Actual!$K$4:$K$1003,$B$5,Actual!$S$4:$S$1003,$B$36,Actual!$T$4:$T$1003,$B39)</f>
        <v>0</v>
      </c>
      <c r="O39" s="74">
        <f>SUMIFS(Actual!$G$4:$G$1003,Actual!$R$4:$R$1003,O$5,Actual!$K$4:$K$1003,$B$5,Actual!$S$4:$S$1003,$B$36,Actual!$T$4:$T$1003,$B39)</f>
        <v>0</v>
      </c>
      <c r="P39" s="74">
        <f>SUMIFS(Actual!$G$4:$G$1003,Actual!$R$4:$R$1003,P$5,Actual!$K$4:$K$1003,$B$5,Actual!$S$4:$S$1003,$B$36,Actual!$T$4:$T$1003,$B39)</f>
        <v>0</v>
      </c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spans="2:34" x14ac:dyDescent="0.3">
      <c r="B40" s="48" t="s">
        <v>51</v>
      </c>
      <c r="C40" s="48" t="s">
        <v>51</v>
      </c>
      <c r="D40" s="71">
        <f t="shared" si="11"/>
        <v>0</v>
      </c>
      <c r="E40" s="71">
        <f t="shared" si="13"/>
        <v>0</v>
      </c>
      <c r="F40" s="72"/>
      <c r="G40" s="72"/>
      <c r="H40" s="72"/>
      <c r="I40" s="72"/>
      <c r="J40" s="73"/>
      <c r="K40" s="74">
        <f>SUMIFS(Actual!$G$4:$G$1003,Actual!$R$4:$R$1003,K$5,Actual!$K$4:$K$1003,$B$5,Actual!$S$4:$S$1003,$B$36,Actual!$T$4:$T$1003,$B40)</f>
        <v>0</v>
      </c>
      <c r="L40" s="74">
        <f>SUMIFS(Actual!$G$4:$G$1003,Actual!$R$4:$R$1003,L$5,Actual!$K$4:$K$1003,$B$5,Actual!$S$4:$S$1003,$B$36,Actual!$T$4:$T$1003,$B40)</f>
        <v>0</v>
      </c>
      <c r="M40" s="74">
        <f>SUMIFS(Actual!$G$4:$G$1003,Actual!$R$4:$R$1003,M$5,Actual!$K$4:$K$1003,$B$5,Actual!$S$4:$S$1003,$B$36,Actual!$T$4:$T$1003,$B40)</f>
        <v>0</v>
      </c>
      <c r="N40" s="74">
        <f>SUMIFS(Actual!$G$4:$G$1003,Actual!$R$4:$R$1003,N$5,Actual!$K$4:$K$1003,$B$5,Actual!$S$4:$S$1003,$B$36,Actual!$T$4:$T$1003,$B40)</f>
        <v>0</v>
      </c>
      <c r="O40" s="74">
        <f>SUMIFS(Actual!$G$4:$G$1003,Actual!$R$4:$R$1003,O$5,Actual!$K$4:$K$1003,$B$5,Actual!$S$4:$S$1003,$B$36,Actual!$T$4:$T$1003,$B40)</f>
        <v>0</v>
      </c>
      <c r="P40" s="74">
        <f>SUMIFS(Actual!$G$4:$G$1003,Actual!$R$4:$R$1003,P$5,Actual!$K$4:$K$1003,$B$5,Actual!$S$4:$S$1003,$B$36,Actual!$T$4:$T$1003,$B40)</f>
        <v>0</v>
      </c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spans="2:34" x14ac:dyDescent="0.3">
      <c r="B41" s="48" t="s">
        <v>52</v>
      </c>
      <c r="C41" s="48" t="s">
        <v>93</v>
      </c>
      <c r="D41" s="71">
        <f t="shared" si="11"/>
        <v>0</v>
      </c>
      <c r="E41" s="71">
        <f t="shared" si="13"/>
        <v>0</v>
      </c>
      <c r="F41" s="72"/>
      <c r="G41" s="72"/>
      <c r="H41" s="72"/>
      <c r="I41" s="72"/>
      <c r="J41" s="73"/>
      <c r="K41" s="74">
        <f>SUMIFS(Actual!$G$4:$G$1003,Actual!$R$4:$R$1003,K$5,Actual!$K$4:$K$1003,$B$5,Actual!$S$4:$S$1003,$B$36,Actual!$T$4:$T$1003,$B41)</f>
        <v>0</v>
      </c>
      <c r="L41" s="74">
        <f>SUMIFS(Actual!$G$4:$G$1003,Actual!$R$4:$R$1003,L$5,Actual!$K$4:$K$1003,$B$5,Actual!$S$4:$S$1003,$B$36,Actual!$T$4:$T$1003,$B41)</f>
        <v>0</v>
      </c>
      <c r="M41" s="74">
        <f>SUMIFS(Actual!$G$4:$G$1003,Actual!$R$4:$R$1003,M$5,Actual!$K$4:$K$1003,$B$5,Actual!$S$4:$S$1003,$B$36,Actual!$T$4:$T$1003,$B41)</f>
        <v>0</v>
      </c>
      <c r="N41" s="74">
        <f>SUMIFS(Actual!$G$4:$G$1003,Actual!$R$4:$R$1003,N$5,Actual!$K$4:$K$1003,$B$5,Actual!$S$4:$S$1003,$B$36,Actual!$T$4:$T$1003,$B41)</f>
        <v>0</v>
      </c>
      <c r="O41" s="74">
        <f>SUMIFS(Actual!$G$4:$G$1003,Actual!$R$4:$R$1003,O$5,Actual!$K$4:$K$1003,$B$5,Actual!$S$4:$S$1003,$B$36,Actual!$T$4:$T$1003,$B41)</f>
        <v>0</v>
      </c>
      <c r="P41" s="74">
        <f>SUMIFS(Actual!$G$4:$G$1003,Actual!$R$4:$R$1003,P$5,Actual!$K$4:$K$1003,$B$5,Actual!$S$4:$S$1003,$B$36,Actual!$T$4:$T$1003,$B41)</f>
        <v>0</v>
      </c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</row>
    <row r="42" spans="2:34" x14ac:dyDescent="0.3">
      <c r="B42" s="48" t="s">
        <v>53</v>
      </c>
      <c r="C42" s="48" t="s">
        <v>94</v>
      </c>
      <c r="D42" s="71">
        <f t="shared" si="11"/>
        <v>0</v>
      </c>
      <c r="E42" s="71">
        <f t="shared" si="13"/>
        <v>0</v>
      </c>
      <c r="F42" s="72"/>
      <c r="G42" s="72"/>
      <c r="H42" s="72"/>
      <c r="I42" s="72"/>
      <c r="J42" s="73"/>
      <c r="K42" s="74">
        <f>SUMIFS(Actual!$G$4:$G$1003,Actual!$R$4:$R$1003,K$5,Actual!$K$4:$K$1003,$B$5,Actual!$S$4:$S$1003,$B$36,Actual!$T$4:$T$1003,$B42)</f>
        <v>0</v>
      </c>
      <c r="L42" s="74">
        <f>SUMIFS(Actual!$G$4:$G$1003,Actual!$R$4:$R$1003,L$5,Actual!$K$4:$K$1003,$B$5,Actual!$S$4:$S$1003,$B$36,Actual!$T$4:$T$1003,$B42)</f>
        <v>0</v>
      </c>
      <c r="M42" s="74">
        <f>SUMIFS(Actual!$G$4:$G$1003,Actual!$R$4:$R$1003,M$5,Actual!$K$4:$K$1003,$B$5,Actual!$S$4:$S$1003,$B$36,Actual!$T$4:$T$1003,$B42)</f>
        <v>0</v>
      </c>
      <c r="N42" s="74">
        <f>SUMIFS(Actual!$G$4:$G$1003,Actual!$R$4:$R$1003,N$5,Actual!$K$4:$K$1003,$B$5,Actual!$S$4:$S$1003,$B$36,Actual!$T$4:$T$1003,$B42)</f>
        <v>0</v>
      </c>
      <c r="O42" s="74">
        <f>SUMIFS(Actual!$G$4:$G$1003,Actual!$R$4:$R$1003,O$5,Actual!$K$4:$K$1003,$B$5,Actual!$S$4:$S$1003,$B$36,Actual!$T$4:$T$1003,$B42)</f>
        <v>0</v>
      </c>
      <c r="P42" s="74">
        <f>SUMIFS(Actual!$G$4:$G$1003,Actual!$R$4:$R$1003,P$5,Actual!$K$4:$K$1003,$B$5,Actual!$S$4:$S$1003,$B$36,Actual!$T$4:$T$1003,$B42)</f>
        <v>0</v>
      </c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</row>
    <row r="43" spans="2:34" x14ac:dyDescent="0.3">
      <c r="B43" s="48" t="s">
        <v>54</v>
      </c>
      <c r="C43" s="48" t="s">
        <v>54</v>
      </c>
      <c r="D43" s="71">
        <f t="shared" si="11"/>
        <v>0</v>
      </c>
      <c r="E43" s="71">
        <f t="shared" si="13"/>
        <v>0</v>
      </c>
      <c r="F43" s="72"/>
      <c r="G43" s="72"/>
      <c r="H43" s="72"/>
      <c r="I43" s="72"/>
      <c r="J43" s="73"/>
      <c r="K43" s="74">
        <f>SUMIFS(Actual!$G$4:$G$1003,Actual!$R$4:$R$1003,K$5,Actual!$K$4:$K$1003,$B$5,Actual!$S$4:$S$1003,$B$36,Actual!$T$4:$T$1003,$B43)</f>
        <v>0</v>
      </c>
      <c r="L43" s="74">
        <f>SUMIFS(Actual!$G$4:$G$1003,Actual!$R$4:$R$1003,L$5,Actual!$K$4:$K$1003,$B$5,Actual!$S$4:$S$1003,$B$36,Actual!$T$4:$T$1003,$B43)</f>
        <v>0</v>
      </c>
      <c r="M43" s="74">
        <f>SUMIFS(Actual!$G$4:$G$1003,Actual!$R$4:$R$1003,M$5,Actual!$K$4:$K$1003,$B$5,Actual!$S$4:$S$1003,$B$36,Actual!$T$4:$T$1003,$B43)</f>
        <v>0</v>
      </c>
      <c r="N43" s="74">
        <f>SUMIFS(Actual!$G$4:$G$1003,Actual!$R$4:$R$1003,N$5,Actual!$K$4:$K$1003,$B$5,Actual!$S$4:$S$1003,$B$36,Actual!$T$4:$T$1003,$B43)</f>
        <v>0</v>
      </c>
      <c r="O43" s="74">
        <f>SUMIFS(Actual!$G$4:$G$1003,Actual!$R$4:$R$1003,O$5,Actual!$K$4:$K$1003,$B$5,Actual!$S$4:$S$1003,$B$36,Actual!$T$4:$T$1003,$B43)</f>
        <v>0</v>
      </c>
      <c r="P43" s="74">
        <f>SUMIFS(Actual!$G$4:$G$1003,Actual!$R$4:$R$1003,P$5,Actual!$K$4:$K$1003,$B$5,Actual!$S$4:$S$1003,$B$36,Actual!$T$4:$T$1003,$B43)</f>
        <v>0</v>
      </c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</row>
    <row r="44" spans="2:34" x14ac:dyDescent="0.3">
      <c r="B44" s="48" t="s">
        <v>95</v>
      </c>
      <c r="C44" s="48" t="s">
        <v>96</v>
      </c>
      <c r="D44" s="71">
        <f t="shared" si="11"/>
        <v>0</v>
      </c>
      <c r="E44" s="71">
        <f t="shared" si="13"/>
        <v>0</v>
      </c>
      <c r="F44" s="72"/>
      <c r="G44" s="72"/>
      <c r="H44" s="72"/>
      <c r="I44" s="72"/>
      <c r="J44" s="73"/>
      <c r="K44" s="74">
        <f>SUMIFS(Actual!$G$4:$G$1003,Actual!$R$4:$R$1003,K$5,Actual!$K$4:$K$1003,$B$5,Actual!$S$4:$S$1003,$B$36,Actual!$T$4:$T$1003,$B44)</f>
        <v>0</v>
      </c>
      <c r="L44" s="74">
        <f>SUMIFS(Actual!$G$4:$G$1003,Actual!$R$4:$R$1003,L$5,Actual!$K$4:$K$1003,$B$5,Actual!$S$4:$S$1003,$B$36,Actual!$T$4:$T$1003,$B44)</f>
        <v>0</v>
      </c>
      <c r="M44" s="74">
        <f>SUMIFS(Actual!$G$4:$G$1003,Actual!$R$4:$R$1003,M$5,Actual!$K$4:$K$1003,$B$5,Actual!$S$4:$S$1003,$B$36,Actual!$T$4:$T$1003,$B44)</f>
        <v>0</v>
      </c>
      <c r="N44" s="74">
        <f>SUMIFS(Actual!$G$4:$G$1003,Actual!$R$4:$R$1003,N$5,Actual!$K$4:$K$1003,$B$5,Actual!$S$4:$S$1003,$B$36,Actual!$T$4:$T$1003,$B44)</f>
        <v>0</v>
      </c>
      <c r="O44" s="74">
        <f>SUMIFS(Actual!$G$4:$G$1003,Actual!$R$4:$R$1003,O$5,Actual!$K$4:$K$1003,$B$5,Actual!$S$4:$S$1003,$B$36,Actual!$T$4:$T$1003,$B44)</f>
        <v>0</v>
      </c>
      <c r="P44" s="74">
        <f>SUMIFS(Actual!$G$4:$G$1003,Actual!$R$4:$R$1003,P$5,Actual!$K$4:$K$1003,$B$5,Actual!$S$4:$S$1003,$B$36,Actual!$T$4:$T$1003,$B44)</f>
        <v>0</v>
      </c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</row>
    <row r="45" spans="2:34" x14ac:dyDescent="0.3">
      <c r="B45" s="48" t="s">
        <v>55</v>
      </c>
      <c r="C45" s="48" t="s">
        <v>55</v>
      </c>
      <c r="D45" s="71">
        <f t="shared" si="11"/>
        <v>0</v>
      </c>
      <c r="E45" s="71">
        <f t="shared" si="13"/>
        <v>0</v>
      </c>
      <c r="F45" s="72"/>
      <c r="G45" s="72"/>
      <c r="H45" s="72"/>
      <c r="I45" s="72"/>
      <c r="J45" s="73"/>
      <c r="K45" s="74">
        <f>SUMIFS(Actual!$G$4:$G$1003,Actual!$R$4:$R$1003,K$5,Actual!$K$4:$K$1003,$B$5,Actual!$S$4:$S$1003,$B$36,Actual!$T$4:$T$1003,$B45)</f>
        <v>0</v>
      </c>
      <c r="L45" s="74">
        <f>SUMIFS(Actual!$G$4:$G$1003,Actual!$R$4:$R$1003,L$5,Actual!$K$4:$K$1003,$B$5,Actual!$S$4:$S$1003,$B$36,Actual!$T$4:$T$1003,$B45)</f>
        <v>0</v>
      </c>
      <c r="M45" s="74">
        <f>SUMIFS(Actual!$G$4:$G$1003,Actual!$R$4:$R$1003,M$5,Actual!$K$4:$K$1003,$B$5,Actual!$S$4:$S$1003,$B$36,Actual!$T$4:$T$1003,$B45)</f>
        <v>0</v>
      </c>
      <c r="N45" s="74">
        <f>SUMIFS(Actual!$G$4:$G$1003,Actual!$R$4:$R$1003,N$5,Actual!$K$4:$K$1003,$B$5,Actual!$S$4:$S$1003,$B$36,Actual!$T$4:$T$1003,$B45)</f>
        <v>0</v>
      </c>
      <c r="O45" s="74">
        <f>SUMIFS(Actual!$G$4:$G$1003,Actual!$R$4:$R$1003,O$5,Actual!$K$4:$K$1003,$B$5,Actual!$S$4:$S$1003,$B$36,Actual!$T$4:$T$1003,$B45)</f>
        <v>0</v>
      </c>
      <c r="P45" s="74">
        <f>SUMIFS(Actual!$G$4:$G$1003,Actual!$R$4:$R$1003,P$5,Actual!$K$4:$K$1003,$B$5,Actual!$S$4:$S$1003,$B$36,Actual!$T$4:$T$1003,$B45)</f>
        <v>0</v>
      </c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</row>
    <row r="46" spans="2:34" x14ac:dyDescent="0.3">
      <c r="B46" s="48" t="s">
        <v>56</v>
      </c>
      <c r="C46" s="48" t="s">
        <v>97</v>
      </c>
      <c r="D46" s="71">
        <f t="shared" si="11"/>
        <v>0</v>
      </c>
      <c r="E46" s="71">
        <f t="shared" si="13"/>
        <v>0</v>
      </c>
      <c r="F46" s="72"/>
      <c r="G46" s="72"/>
      <c r="H46" s="72"/>
      <c r="I46" s="72"/>
      <c r="J46" s="73"/>
      <c r="K46" s="74">
        <f>SUMIFS(Actual!$G$4:$G$1003,Actual!$R$4:$R$1003,K$5,Actual!$K$4:$K$1003,$B$5,Actual!$S$4:$S$1003,$B$36,Actual!$T$4:$T$1003,$B46)</f>
        <v>0</v>
      </c>
      <c r="L46" s="74">
        <f>SUMIFS(Actual!$G$4:$G$1003,Actual!$R$4:$R$1003,L$5,Actual!$K$4:$K$1003,$B$5,Actual!$S$4:$S$1003,$B$36,Actual!$T$4:$T$1003,$B46)</f>
        <v>0</v>
      </c>
      <c r="M46" s="74">
        <f>SUMIFS(Actual!$G$4:$G$1003,Actual!$R$4:$R$1003,M$5,Actual!$K$4:$K$1003,$B$5,Actual!$S$4:$S$1003,$B$36,Actual!$T$4:$T$1003,$B46)</f>
        <v>0</v>
      </c>
      <c r="N46" s="74">
        <f>SUMIFS(Actual!$G$4:$G$1003,Actual!$R$4:$R$1003,N$5,Actual!$K$4:$K$1003,$B$5,Actual!$S$4:$S$1003,$B$36,Actual!$T$4:$T$1003,$B46)</f>
        <v>0</v>
      </c>
      <c r="O46" s="74">
        <f>SUMIFS(Actual!$G$4:$G$1003,Actual!$R$4:$R$1003,O$5,Actual!$K$4:$K$1003,$B$5,Actual!$S$4:$S$1003,$B$36,Actual!$T$4:$T$1003,$B46)</f>
        <v>0</v>
      </c>
      <c r="P46" s="74">
        <f>SUMIFS(Actual!$G$4:$G$1003,Actual!$R$4:$R$1003,P$5,Actual!$K$4:$K$1003,$B$5,Actual!$S$4:$S$1003,$B$36,Actual!$T$4:$T$1003,$B46)</f>
        <v>0</v>
      </c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spans="2:34" x14ac:dyDescent="0.3">
      <c r="B47" s="48" t="s">
        <v>57</v>
      </c>
      <c r="C47" s="48" t="s">
        <v>98</v>
      </c>
      <c r="D47" s="71">
        <f t="shared" si="11"/>
        <v>0</v>
      </c>
      <c r="E47" s="71">
        <f t="shared" si="13"/>
        <v>0</v>
      </c>
      <c r="F47" s="72"/>
      <c r="G47" s="72"/>
      <c r="H47" s="72"/>
      <c r="I47" s="72"/>
      <c r="J47" s="73"/>
      <c r="K47" s="74">
        <f>SUMIFS(Actual!$G$4:$G$1003,Actual!$R$4:$R$1003,K$5,Actual!$K$4:$K$1003,$B$5,Actual!$S$4:$S$1003,$B$36,Actual!$T$4:$T$1003,$B47)</f>
        <v>0</v>
      </c>
      <c r="L47" s="74">
        <f>SUMIFS(Actual!$G$4:$G$1003,Actual!$R$4:$R$1003,L$5,Actual!$K$4:$K$1003,$B$5,Actual!$S$4:$S$1003,$B$36,Actual!$T$4:$T$1003,$B47)</f>
        <v>0</v>
      </c>
      <c r="M47" s="74">
        <f>SUMIFS(Actual!$G$4:$G$1003,Actual!$R$4:$R$1003,M$5,Actual!$K$4:$K$1003,$B$5,Actual!$S$4:$S$1003,$B$36,Actual!$T$4:$T$1003,$B47)</f>
        <v>0</v>
      </c>
      <c r="N47" s="74">
        <f>SUMIFS(Actual!$G$4:$G$1003,Actual!$R$4:$R$1003,N$5,Actual!$K$4:$K$1003,$B$5,Actual!$S$4:$S$1003,$B$36,Actual!$T$4:$T$1003,$B47)</f>
        <v>0</v>
      </c>
      <c r="O47" s="74">
        <f>SUMIFS(Actual!$G$4:$G$1003,Actual!$R$4:$R$1003,O$5,Actual!$K$4:$K$1003,$B$5,Actual!$S$4:$S$1003,$B$36,Actual!$T$4:$T$1003,$B47)</f>
        <v>0</v>
      </c>
      <c r="P47" s="74">
        <f>SUMIFS(Actual!$G$4:$G$1003,Actual!$R$4:$R$1003,P$5,Actual!$K$4:$K$1003,$B$5,Actual!$S$4:$S$1003,$B$36,Actual!$T$4:$T$1003,$B47)</f>
        <v>0</v>
      </c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spans="2:34" x14ac:dyDescent="0.3">
      <c r="B48" s="48" t="s">
        <v>58</v>
      </c>
      <c r="C48" s="48" t="s">
        <v>99</v>
      </c>
      <c r="D48" s="71">
        <f t="shared" si="11"/>
        <v>0</v>
      </c>
      <c r="E48" s="71">
        <f t="shared" si="13"/>
        <v>0</v>
      </c>
      <c r="F48" s="72"/>
      <c r="G48" s="72"/>
      <c r="H48" s="72"/>
      <c r="I48" s="72"/>
      <c r="J48" s="73"/>
      <c r="K48" s="74">
        <f>SUMIFS(Actual!$G$4:$G$1003,Actual!$R$4:$R$1003,K$5,Actual!$K$4:$K$1003,$B$5,Actual!$S$4:$S$1003,$B$36,Actual!$T$4:$T$1003,$B48)</f>
        <v>0</v>
      </c>
      <c r="L48" s="74">
        <f>SUMIFS(Actual!$G$4:$G$1003,Actual!$R$4:$R$1003,L$5,Actual!$K$4:$K$1003,$B$5,Actual!$S$4:$S$1003,$B$36,Actual!$T$4:$T$1003,$B48)</f>
        <v>0</v>
      </c>
      <c r="M48" s="74">
        <f>SUMIFS(Actual!$G$4:$G$1003,Actual!$R$4:$R$1003,M$5,Actual!$K$4:$K$1003,$B$5,Actual!$S$4:$S$1003,$B$36,Actual!$T$4:$T$1003,$B48)</f>
        <v>0</v>
      </c>
      <c r="N48" s="74">
        <f>SUMIFS(Actual!$G$4:$G$1003,Actual!$R$4:$R$1003,N$5,Actual!$K$4:$K$1003,$B$5,Actual!$S$4:$S$1003,$B$36,Actual!$T$4:$T$1003,$B48)</f>
        <v>0</v>
      </c>
      <c r="O48" s="74">
        <f>SUMIFS(Actual!$G$4:$G$1003,Actual!$R$4:$R$1003,O$5,Actual!$K$4:$K$1003,$B$5,Actual!$S$4:$S$1003,$B$36,Actual!$T$4:$T$1003,$B48)</f>
        <v>0</v>
      </c>
      <c r="P48" s="74">
        <f>SUMIFS(Actual!$G$4:$G$1003,Actual!$R$4:$R$1003,P$5,Actual!$K$4:$K$1003,$B$5,Actual!$S$4:$S$1003,$B$36,Actual!$T$4:$T$1003,$B48)</f>
        <v>0</v>
      </c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</row>
    <row r="49" spans="1:35" x14ac:dyDescent="0.3">
      <c r="B49" s="48"/>
      <c r="C49" s="48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</row>
    <row r="50" spans="1:35" x14ac:dyDescent="0.3">
      <c r="B50" s="66" t="s">
        <v>59</v>
      </c>
      <c r="C50" s="48" t="s">
        <v>100</v>
      </c>
      <c r="D50" s="71">
        <f t="shared" si="11"/>
        <v>0</v>
      </c>
      <c r="E50" s="71">
        <f>SUM(W50:AH50)</f>
        <v>0</v>
      </c>
      <c r="F50" s="72"/>
      <c r="G50" s="72"/>
      <c r="H50" s="72"/>
      <c r="I50" s="72"/>
      <c r="K50" s="74">
        <f>SUMIFS(Actual!$G$4:$G$1003,Actual!$R$4:$R$1003,K$5,Actual!$K$4:$K$1003,$B$5,Actual!$S$4:$S$1003,$B$50)</f>
        <v>0</v>
      </c>
      <c r="L50" s="74">
        <f>SUMIFS(Actual!$G$4:$G$1003,Actual!$R$4:$R$1003,L$5,Actual!$K$4:$K$1003,$B$5,Actual!$S$4:$S$1003,$B$50)</f>
        <v>0</v>
      </c>
      <c r="M50" s="74">
        <f>SUMIFS(Actual!$G$4:$G$1003,Actual!$R$4:$R$1003,M$5,Actual!$K$4:$K$1003,$B$5,Actual!$S$4:$S$1003,$B$50)</f>
        <v>0</v>
      </c>
      <c r="N50" s="74">
        <f>SUMIFS(Actual!$G$4:$G$1003,Actual!$R$4:$R$1003,N$5,Actual!$K$4:$K$1003,$B$5,Actual!$S$4:$S$1003,$B$50)</f>
        <v>0</v>
      </c>
      <c r="O50" s="74">
        <f>SUMIFS(Actual!$G$4:$G$1003,Actual!$R$4:$R$1003,O$5,Actual!$K$4:$K$1003,$B$5,Actual!$S$4:$S$1003,$B$50)</f>
        <v>0</v>
      </c>
      <c r="P50" s="74">
        <f>SUMIFS(Actual!$G$4:$G$1003,Actual!$R$4:$R$1003,P$5,Actual!$K$4:$K$1003,$B$5,Actual!$S$4:$S$1003,$B$50)</f>
        <v>0</v>
      </c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</row>
    <row r="51" spans="1:35" x14ac:dyDescent="0.3">
      <c r="B51" s="48"/>
      <c r="C51" s="48"/>
      <c r="K51" s="74"/>
      <c r="L51" s="74"/>
      <c r="M51" s="74"/>
      <c r="N51" s="74"/>
      <c r="O51" s="74"/>
      <c r="P51" s="74"/>
    </row>
    <row r="52" spans="1:35" x14ac:dyDescent="0.3">
      <c r="B52" s="48"/>
      <c r="C52" s="48"/>
      <c r="K52" s="74"/>
      <c r="L52" s="74"/>
      <c r="M52" s="74"/>
      <c r="N52" s="74"/>
      <c r="O52" s="74"/>
      <c r="P52" s="74"/>
    </row>
    <row r="53" spans="1:35" x14ac:dyDescent="0.3">
      <c r="B53" s="48"/>
      <c r="C53" s="48"/>
      <c r="K53" s="74"/>
      <c r="L53" s="74"/>
      <c r="M53" s="74"/>
      <c r="N53" s="74"/>
      <c r="O53" s="74"/>
      <c r="P53" s="74"/>
    </row>
    <row r="54" spans="1:35" s="80" customFormat="1" ht="16.5" thickBot="1" x14ac:dyDescent="0.35">
      <c r="A54" s="76"/>
      <c r="B54" s="77" t="s">
        <v>60</v>
      </c>
      <c r="C54" s="77"/>
      <c r="D54" s="78">
        <f>SUM(K54:V54)</f>
        <v>39356067</v>
      </c>
      <c r="E54" s="78">
        <f>SUM(W54:AH54)</f>
        <v>0</v>
      </c>
      <c r="F54" s="78">
        <f>SUM(F7:F53)</f>
        <v>0</v>
      </c>
      <c r="G54" s="78">
        <f>SUM(G7:G53)</f>
        <v>0</v>
      </c>
      <c r="H54" s="78">
        <f>SUM(H7:H53)</f>
        <v>0</v>
      </c>
      <c r="I54" s="78">
        <f>SUM(I7:I53)</f>
        <v>0</v>
      </c>
      <c r="J54" s="79"/>
      <c r="K54" s="78">
        <f t="shared" ref="K54:AH54" si="14">SUM(K7:K53)</f>
        <v>0</v>
      </c>
      <c r="L54" s="78">
        <f t="shared" si="14"/>
        <v>0</v>
      </c>
      <c r="M54" s="78">
        <f t="shared" si="14"/>
        <v>0</v>
      </c>
      <c r="N54" s="78">
        <f t="shared" si="14"/>
        <v>0</v>
      </c>
      <c r="O54" s="78">
        <f t="shared" si="14"/>
        <v>0</v>
      </c>
      <c r="P54" s="78">
        <f t="shared" si="14"/>
        <v>0</v>
      </c>
      <c r="Q54" s="78">
        <f t="shared" si="14"/>
        <v>0</v>
      </c>
      <c r="R54" s="78">
        <f t="shared" si="14"/>
        <v>0</v>
      </c>
      <c r="S54" s="78">
        <f t="shared" si="14"/>
        <v>31563000</v>
      </c>
      <c r="T54" s="78">
        <f t="shared" si="14"/>
        <v>0</v>
      </c>
      <c r="U54" s="78">
        <f t="shared" si="14"/>
        <v>0</v>
      </c>
      <c r="V54" s="78">
        <f t="shared" si="14"/>
        <v>7793067</v>
      </c>
      <c r="W54" s="78">
        <f t="shared" si="14"/>
        <v>0</v>
      </c>
      <c r="X54" s="78">
        <f t="shared" si="14"/>
        <v>0</v>
      </c>
      <c r="Y54" s="78">
        <f t="shared" si="14"/>
        <v>0</v>
      </c>
      <c r="Z54" s="78">
        <f t="shared" si="14"/>
        <v>0</v>
      </c>
      <c r="AA54" s="78">
        <f t="shared" si="14"/>
        <v>0</v>
      </c>
      <c r="AB54" s="78">
        <f t="shared" si="14"/>
        <v>0</v>
      </c>
      <c r="AC54" s="78">
        <f t="shared" si="14"/>
        <v>0</v>
      </c>
      <c r="AD54" s="78">
        <f t="shared" si="14"/>
        <v>0</v>
      </c>
      <c r="AE54" s="78">
        <f t="shared" si="14"/>
        <v>0</v>
      </c>
      <c r="AF54" s="78">
        <f t="shared" si="14"/>
        <v>0</v>
      </c>
      <c r="AG54" s="78">
        <f t="shared" si="14"/>
        <v>0</v>
      </c>
      <c r="AH54" s="78">
        <f t="shared" si="14"/>
        <v>0</v>
      </c>
      <c r="AI54" s="76"/>
    </row>
    <row r="55" spans="1:35" s="80" customFormat="1" ht="16.5" thickTop="1" x14ac:dyDescent="0.3">
      <c r="B55" s="66"/>
      <c r="C55" s="66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</row>
    <row r="56" spans="1:35" s="80" customFormat="1" x14ac:dyDescent="0.3">
      <c r="B56" s="81" t="s">
        <v>101</v>
      </c>
      <c r="C56" s="81"/>
      <c r="D56" s="82">
        <f t="shared" ref="D56:D57" si="15">SUM(K56:V56)</f>
        <v>0</v>
      </c>
      <c r="E56" s="83">
        <f>SUM(W56:AH56)</f>
        <v>0</v>
      </c>
      <c r="F56" s="83"/>
      <c r="G56" s="83"/>
      <c r="H56" s="83"/>
      <c r="I56" s="83"/>
      <c r="J56" s="79"/>
      <c r="K56" s="82">
        <f>SUMIFS(Actual!$G$4:$G$1003,Actual!$R$4:$R$1003,K$5,Actual!$K$4:$K$1003,$B$5)</f>
        <v>0</v>
      </c>
      <c r="L56" s="82">
        <f>SUMIFS(Actual!$G$4:$G$1003,Actual!$R$4:$R$1003,L$5,Actual!$K$4:$K$1003,$B$5)</f>
        <v>0</v>
      </c>
      <c r="M56" s="82">
        <f>SUMIFS(Actual!$G$4:$G$1003,Actual!$R$4:$R$1003,M$5,Actual!$K$4:$K$1003,$B$5)</f>
        <v>0</v>
      </c>
      <c r="N56" s="82">
        <f>SUMIFS(Actual!$G$4:$G$1003,Actual!$R$4:$R$1003,N$5,Actual!$K$4:$K$1003,$B$5)</f>
        <v>0</v>
      </c>
      <c r="O56" s="82">
        <f>SUMIFS(Actual!$G$4:$G$1003,Actual!$R$4:$R$1003,O$5,Actual!$K$4:$K$1003,$B$5)</f>
        <v>0</v>
      </c>
      <c r="P56" s="82">
        <f>SUMIFS(Actual!$G$4:$G$1003,Actual!$R$4:$R$1003,P$5,Actual!$K$4:$K$1003,$B$5)</f>
        <v>0</v>
      </c>
      <c r="Q56" s="83">
        <v>0</v>
      </c>
      <c r="R56" s="83">
        <v>0</v>
      </c>
      <c r="S56" s="83">
        <v>0</v>
      </c>
      <c r="T56" s="83">
        <v>0</v>
      </c>
      <c r="U56" s="83">
        <v>0</v>
      </c>
      <c r="V56" s="83">
        <v>0</v>
      </c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</row>
    <row r="57" spans="1:35" s="80" customFormat="1" x14ac:dyDescent="0.3">
      <c r="B57" s="50" t="s">
        <v>66</v>
      </c>
      <c r="C57" s="50"/>
      <c r="D57" s="84">
        <f t="shared" si="15"/>
        <v>39356067</v>
      </c>
      <c r="E57" s="85">
        <f>SUM(W57:AH57)</f>
        <v>0</v>
      </c>
      <c r="F57" s="85">
        <f>F54-F56</f>
        <v>0</v>
      </c>
      <c r="G57" s="85">
        <f>G54-G56</f>
        <v>0</v>
      </c>
      <c r="H57" s="85">
        <f>H54-H56</f>
        <v>0</v>
      </c>
      <c r="I57" s="85">
        <f>I54-I56</f>
        <v>0</v>
      </c>
      <c r="J57" s="79"/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5">
        <f t="shared" ref="Q57:V57" si="16">Q54-Q56</f>
        <v>0</v>
      </c>
      <c r="R57" s="85">
        <f t="shared" si="16"/>
        <v>0</v>
      </c>
      <c r="S57" s="85">
        <f t="shared" si="16"/>
        <v>31563000</v>
      </c>
      <c r="T57" s="85">
        <f t="shared" si="16"/>
        <v>0</v>
      </c>
      <c r="U57" s="86">
        <f t="shared" si="16"/>
        <v>0</v>
      </c>
      <c r="V57" s="85">
        <f t="shared" si="16"/>
        <v>7793067</v>
      </c>
      <c r="W57" s="85">
        <f>W54-W56</f>
        <v>0</v>
      </c>
      <c r="X57" s="85">
        <f t="shared" ref="X57:AH57" si="17">X54-X56</f>
        <v>0</v>
      </c>
      <c r="Y57" s="85">
        <f t="shared" si="17"/>
        <v>0</v>
      </c>
      <c r="Z57" s="85">
        <f t="shared" si="17"/>
        <v>0</v>
      </c>
      <c r="AA57" s="85">
        <f t="shared" si="17"/>
        <v>0</v>
      </c>
      <c r="AB57" s="85">
        <f t="shared" si="17"/>
        <v>0</v>
      </c>
      <c r="AC57" s="85">
        <f t="shared" si="17"/>
        <v>0</v>
      </c>
      <c r="AD57" s="85">
        <f t="shared" si="17"/>
        <v>0</v>
      </c>
      <c r="AE57" s="85">
        <f t="shared" si="17"/>
        <v>0</v>
      </c>
      <c r="AF57" s="85">
        <f t="shared" si="17"/>
        <v>0</v>
      </c>
      <c r="AG57" s="85">
        <f t="shared" si="17"/>
        <v>0</v>
      </c>
      <c r="AH57" s="85">
        <f t="shared" si="17"/>
        <v>0</v>
      </c>
    </row>
    <row r="58" spans="1:35" s="80" customFormat="1" x14ac:dyDescent="0.3">
      <c r="B58" s="66"/>
      <c r="C58" s="66"/>
      <c r="D58" s="79"/>
      <c r="E58" s="79"/>
      <c r="F58" s="79"/>
      <c r="G58" s="79"/>
      <c r="H58" s="79"/>
      <c r="I58" s="79"/>
      <c r="J58" s="79"/>
      <c r="K58" s="79">
        <f>SUM(K56:K57)-K54</f>
        <v>0</v>
      </c>
      <c r="L58" s="79">
        <f t="shared" ref="L58:P58" si="18">SUM(L56:L57)-L54</f>
        <v>0</v>
      </c>
      <c r="M58" s="79">
        <f t="shared" si="18"/>
        <v>0</v>
      </c>
      <c r="N58" s="79">
        <f t="shared" si="18"/>
        <v>0</v>
      </c>
      <c r="O58" s="79">
        <f t="shared" si="18"/>
        <v>0</v>
      </c>
      <c r="P58" s="79">
        <f t="shared" si="18"/>
        <v>0</v>
      </c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</row>
    <row r="59" spans="1:35" x14ac:dyDescent="0.3">
      <c r="B59" s="87" t="s">
        <v>102</v>
      </c>
      <c r="C59" s="66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80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</row>
    <row r="61" spans="1:35" ht="16.5" thickBot="1" x14ac:dyDescent="0.35">
      <c r="B61" s="65" t="s">
        <v>103</v>
      </c>
      <c r="C61" s="64"/>
      <c r="D61" s="64" t="s">
        <v>64</v>
      </c>
      <c r="E61" s="64" t="s">
        <v>65</v>
      </c>
      <c r="F61" s="161" t="s">
        <v>104</v>
      </c>
      <c r="G61" s="161"/>
      <c r="H61" s="161"/>
      <c r="I61" s="161"/>
      <c r="J61" s="64"/>
      <c r="K61" s="160" t="str">
        <f>$K$4</f>
        <v>2021 Monthly</v>
      </c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 t="str">
        <f>$W$4</f>
        <v>2022 Monthly</v>
      </c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</row>
    <row r="62" spans="1:35" ht="16.5" thickBot="1" x14ac:dyDescent="0.35">
      <c r="B62" s="88" t="s">
        <v>105</v>
      </c>
      <c r="C62" s="66"/>
      <c r="D62" s="67">
        <f>$D$5</f>
        <v>2021</v>
      </c>
      <c r="E62" s="67">
        <f>D62+1</f>
        <v>2022</v>
      </c>
      <c r="F62" s="67">
        <f>F$5</f>
        <v>2023</v>
      </c>
      <c r="G62" s="67">
        <f>G$5</f>
        <v>2024</v>
      </c>
      <c r="H62" s="67">
        <f>H$5</f>
        <v>2025</v>
      </c>
      <c r="I62" s="68">
        <f>I$5</f>
        <v>2026</v>
      </c>
      <c r="J62" s="69"/>
      <c r="K62" s="94">
        <f>K$5</f>
        <v>44227</v>
      </c>
      <c r="L62" s="95">
        <f t="shared" ref="L62:V62" si="19">L$5</f>
        <v>44255</v>
      </c>
      <c r="M62" s="95">
        <f t="shared" si="19"/>
        <v>44286</v>
      </c>
      <c r="N62" s="95">
        <f t="shared" si="19"/>
        <v>44316</v>
      </c>
      <c r="O62" s="95">
        <f t="shared" si="19"/>
        <v>44347</v>
      </c>
      <c r="P62" s="95">
        <f t="shared" si="19"/>
        <v>44377</v>
      </c>
      <c r="Q62" s="95">
        <f t="shared" si="19"/>
        <v>44408</v>
      </c>
      <c r="R62" s="95">
        <f t="shared" si="19"/>
        <v>44439</v>
      </c>
      <c r="S62" s="95">
        <f t="shared" si="19"/>
        <v>44469</v>
      </c>
      <c r="T62" s="95">
        <f t="shared" si="19"/>
        <v>44500</v>
      </c>
      <c r="U62" s="95">
        <f t="shared" si="19"/>
        <v>44530</v>
      </c>
      <c r="V62" s="95">
        <f t="shared" si="19"/>
        <v>44561</v>
      </c>
      <c r="W62" s="95">
        <f>W$5</f>
        <v>44592</v>
      </c>
      <c r="X62" s="95">
        <f t="shared" ref="X62:AH62" si="20">X$5</f>
        <v>44620</v>
      </c>
      <c r="Y62" s="95">
        <f t="shared" si="20"/>
        <v>44651</v>
      </c>
      <c r="Z62" s="95">
        <f t="shared" si="20"/>
        <v>44681</v>
      </c>
      <c r="AA62" s="95">
        <f t="shared" si="20"/>
        <v>44712</v>
      </c>
      <c r="AB62" s="95">
        <f t="shared" si="20"/>
        <v>44742</v>
      </c>
      <c r="AC62" s="95">
        <f t="shared" si="20"/>
        <v>44773</v>
      </c>
      <c r="AD62" s="95">
        <f t="shared" si="20"/>
        <v>44804</v>
      </c>
      <c r="AE62" s="95">
        <f t="shared" si="20"/>
        <v>44834</v>
      </c>
      <c r="AF62" s="95">
        <f t="shared" si="20"/>
        <v>44865</v>
      </c>
      <c r="AG62" s="95">
        <f t="shared" si="20"/>
        <v>44895</v>
      </c>
      <c r="AH62" s="95">
        <f t="shared" si="20"/>
        <v>44926</v>
      </c>
    </row>
    <row r="63" spans="1:35" x14ac:dyDescent="0.3">
      <c r="B63" s="72"/>
      <c r="D63" s="71">
        <f t="shared" ref="D63:D87" si="21">SUM(K63:V63)</f>
        <v>0</v>
      </c>
      <c r="E63" s="71">
        <f t="shared" ref="E63:E87" si="22">SUM(W63:AH63)</f>
        <v>0</v>
      </c>
      <c r="F63" s="72"/>
      <c r="G63" s="72"/>
      <c r="H63" s="72"/>
      <c r="I63" s="72"/>
      <c r="J63" s="73"/>
      <c r="K63" s="74"/>
      <c r="L63" s="74"/>
      <c r="M63" s="74"/>
      <c r="N63" s="74"/>
      <c r="O63" s="74"/>
      <c r="P63" s="74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spans="1:35" x14ac:dyDescent="0.3">
      <c r="B64" s="72"/>
      <c r="D64" s="71">
        <f t="shared" si="21"/>
        <v>0</v>
      </c>
      <c r="E64" s="71">
        <f t="shared" si="22"/>
        <v>0</v>
      </c>
      <c r="F64" s="72"/>
      <c r="G64" s="72"/>
      <c r="H64" s="72"/>
      <c r="I64" s="72"/>
      <c r="J64" s="73"/>
      <c r="K64" s="74"/>
      <c r="L64" s="74"/>
      <c r="M64" s="74"/>
      <c r="N64" s="74"/>
      <c r="O64" s="74"/>
      <c r="P64" s="74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spans="2:34" x14ac:dyDescent="0.3">
      <c r="B65" s="72"/>
      <c r="D65" s="71">
        <f t="shared" si="21"/>
        <v>0</v>
      </c>
      <c r="E65" s="71">
        <f t="shared" si="22"/>
        <v>0</v>
      </c>
      <c r="F65" s="72"/>
      <c r="G65" s="72"/>
      <c r="H65" s="72"/>
      <c r="I65" s="72"/>
      <c r="J65" s="73"/>
      <c r="K65" s="74"/>
      <c r="L65" s="74"/>
      <c r="M65" s="74"/>
      <c r="N65" s="74"/>
      <c r="O65" s="74"/>
      <c r="P65" s="74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</row>
    <row r="66" spans="2:34" x14ac:dyDescent="0.3">
      <c r="B66" s="72"/>
      <c r="D66" s="71">
        <f t="shared" si="21"/>
        <v>0</v>
      </c>
      <c r="E66" s="71">
        <f t="shared" si="22"/>
        <v>0</v>
      </c>
      <c r="F66" s="72"/>
      <c r="G66" s="72"/>
      <c r="H66" s="72"/>
      <c r="I66" s="72"/>
      <c r="J66" s="73"/>
      <c r="K66" s="74"/>
      <c r="L66" s="74"/>
      <c r="M66" s="74"/>
      <c r="N66" s="74"/>
      <c r="O66" s="74"/>
      <c r="P66" s="74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</row>
    <row r="67" spans="2:34" x14ac:dyDescent="0.3">
      <c r="B67" s="72"/>
      <c r="D67" s="71">
        <f t="shared" si="21"/>
        <v>0</v>
      </c>
      <c r="E67" s="71">
        <f t="shared" si="22"/>
        <v>0</v>
      </c>
      <c r="F67" s="72"/>
      <c r="G67" s="72"/>
      <c r="H67" s="72"/>
      <c r="I67" s="72"/>
      <c r="J67" s="73"/>
      <c r="K67" s="74"/>
      <c r="L67" s="74"/>
      <c r="M67" s="74"/>
      <c r="N67" s="74"/>
      <c r="O67" s="74"/>
      <c r="P67" s="74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</row>
    <row r="68" spans="2:34" x14ac:dyDescent="0.3">
      <c r="B68" s="72"/>
      <c r="D68" s="71">
        <f t="shared" si="21"/>
        <v>0</v>
      </c>
      <c r="E68" s="71">
        <f t="shared" si="22"/>
        <v>0</v>
      </c>
      <c r="F68" s="72"/>
      <c r="G68" s="72"/>
      <c r="H68" s="72"/>
      <c r="I68" s="72"/>
      <c r="J68" s="73"/>
      <c r="K68" s="74"/>
      <c r="L68" s="74"/>
      <c r="M68" s="74"/>
      <c r="N68" s="74"/>
      <c r="O68" s="74"/>
      <c r="P68" s="74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</row>
    <row r="69" spans="2:34" x14ac:dyDescent="0.3">
      <c r="B69" s="72"/>
      <c r="D69" s="71">
        <f t="shared" si="21"/>
        <v>0</v>
      </c>
      <c r="E69" s="71">
        <f t="shared" si="22"/>
        <v>0</v>
      </c>
      <c r="F69" s="72"/>
      <c r="G69" s="72"/>
      <c r="H69" s="72"/>
      <c r="I69" s="72"/>
      <c r="J69" s="73"/>
      <c r="K69" s="74"/>
      <c r="L69" s="74"/>
      <c r="M69" s="74"/>
      <c r="N69" s="74"/>
      <c r="O69" s="74"/>
      <c r="P69" s="74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</row>
    <row r="70" spans="2:34" x14ac:dyDescent="0.3">
      <c r="B70" s="72"/>
      <c r="D70" s="71">
        <f t="shared" si="21"/>
        <v>0</v>
      </c>
      <c r="E70" s="71">
        <f t="shared" si="22"/>
        <v>0</v>
      </c>
      <c r="F70" s="72"/>
      <c r="G70" s="72"/>
      <c r="H70" s="72"/>
      <c r="I70" s="72"/>
      <c r="J70" s="73"/>
      <c r="K70" s="74"/>
      <c r="L70" s="74"/>
      <c r="M70" s="74"/>
      <c r="N70" s="74"/>
      <c r="O70" s="74"/>
      <c r="P70" s="74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</row>
    <row r="71" spans="2:34" x14ac:dyDescent="0.3">
      <c r="B71" s="72"/>
      <c r="D71" s="71">
        <f t="shared" si="21"/>
        <v>0</v>
      </c>
      <c r="E71" s="71">
        <f t="shared" si="22"/>
        <v>0</v>
      </c>
      <c r="F71" s="72"/>
      <c r="G71" s="72"/>
      <c r="H71" s="72"/>
      <c r="I71" s="72"/>
      <c r="J71" s="73"/>
      <c r="K71" s="74"/>
      <c r="L71" s="74"/>
      <c r="M71" s="74"/>
      <c r="N71" s="74"/>
      <c r="O71" s="74"/>
      <c r="P71" s="74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spans="2:34" x14ac:dyDescent="0.3">
      <c r="B72" s="72"/>
      <c r="D72" s="71">
        <f t="shared" si="21"/>
        <v>0</v>
      </c>
      <c r="E72" s="71">
        <f t="shared" si="22"/>
        <v>0</v>
      </c>
      <c r="F72" s="72"/>
      <c r="G72" s="72"/>
      <c r="H72" s="72"/>
      <c r="I72" s="72"/>
      <c r="J72" s="73"/>
      <c r="K72" s="74"/>
      <c r="L72" s="74"/>
      <c r="M72" s="74"/>
      <c r="N72" s="74"/>
      <c r="O72" s="74"/>
      <c r="P72" s="74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</row>
    <row r="73" spans="2:34" x14ac:dyDescent="0.3">
      <c r="B73" s="72"/>
      <c r="D73" s="71">
        <f t="shared" si="21"/>
        <v>0</v>
      </c>
      <c r="E73" s="71">
        <f t="shared" si="22"/>
        <v>0</v>
      </c>
      <c r="F73" s="72"/>
      <c r="G73" s="72"/>
      <c r="H73" s="72"/>
      <c r="I73" s="72"/>
      <c r="J73" s="73"/>
      <c r="K73" s="74"/>
      <c r="L73" s="74"/>
      <c r="M73" s="74"/>
      <c r="N73" s="74"/>
      <c r="O73" s="74"/>
      <c r="P73" s="74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spans="2:34" x14ac:dyDescent="0.3">
      <c r="B74" s="72"/>
      <c r="D74" s="71">
        <f t="shared" si="21"/>
        <v>0</v>
      </c>
      <c r="E74" s="71">
        <f t="shared" si="22"/>
        <v>0</v>
      </c>
      <c r="F74" s="72"/>
      <c r="G74" s="72"/>
      <c r="H74" s="72"/>
      <c r="I74" s="72"/>
      <c r="J74" s="73"/>
      <c r="K74" s="74"/>
      <c r="L74" s="74"/>
      <c r="M74" s="74"/>
      <c r="N74" s="74"/>
      <c r="O74" s="74"/>
      <c r="P74" s="74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</row>
    <row r="75" spans="2:34" x14ac:dyDescent="0.3">
      <c r="B75" s="72"/>
      <c r="D75" s="71">
        <f t="shared" si="21"/>
        <v>0</v>
      </c>
      <c r="E75" s="71">
        <f t="shared" si="22"/>
        <v>0</v>
      </c>
      <c r="F75" s="72"/>
      <c r="G75" s="72"/>
      <c r="H75" s="72"/>
      <c r="I75" s="72"/>
      <c r="J75" s="73"/>
      <c r="K75" s="74"/>
      <c r="L75" s="74"/>
      <c r="M75" s="74"/>
      <c r="N75" s="74"/>
      <c r="O75" s="74"/>
      <c r="P75" s="74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spans="2:34" x14ac:dyDescent="0.3">
      <c r="B76" s="72"/>
      <c r="D76" s="71">
        <f t="shared" si="21"/>
        <v>0</v>
      </c>
      <c r="E76" s="71">
        <f t="shared" si="22"/>
        <v>0</v>
      </c>
      <c r="F76" s="72"/>
      <c r="G76" s="72"/>
      <c r="H76" s="72"/>
      <c r="I76" s="72"/>
      <c r="J76" s="73"/>
      <c r="K76" s="74"/>
      <c r="L76" s="74"/>
      <c r="M76" s="74"/>
      <c r="N76" s="74"/>
      <c r="O76" s="74"/>
      <c r="P76" s="74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</row>
    <row r="77" spans="2:34" x14ac:dyDescent="0.3">
      <c r="B77" s="72"/>
      <c r="D77" s="71">
        <f t="shared" si="21"/>
        <v>0</v>
      </c>
      <c r="E77" s="71">
        <f t="shared" si="22"/>
        <v>0</v>
      </c>
      <c r="F77" s="72"/>
      <c r="G77" s="72"/>
      <c r="H77" s="72"/>
      <c r="I77" s="72"/>
      <c r="J77" s="73"/>
      <c r="K77" s="74"/>
      <c r="L77" s="74"/>
      <c r="M77" s="74"/>
      <c r="N77" s="74"/>
      <c r="O77" s="74"/>
      <c r="P77" s="74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</row>
    <row r="78" spans="2:34" x14ac:dyDescent="0.3">
      <c r="B78" s="72"/>
      <c r="D78" s="71">
        <f t="shared" si="21"/>
        <v>0</v>
      </c>
      <c r="E78" s="71">
        <f t="shared" si="22"/>
        <v>0</v>
      </c>
      <c r="F78" s="72"/>
      <c r="G78" s="72"/>
      <c r="H78" s="72"/>
      <c r="I78" s="72"/>
      <c r="J78" s="73"/>
      <c r="K78" s="74"/>
      <c r="L78" s="74"/>
      <c r="M78" s="74"/>
      <c r="N78" s="74"/>
      <c r="O78" s="74"/>
      <c r="P78" s="74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</row>
    <row r="79" spans="2:34" x14ac:dyDescent="0.3">
      <c r="B79" s="72"/>
      <c r="D79" s="71">
        <f t="shared" si="21"/>
        <v>0</v>
      </c>
      <c r="E79" s="71">
        <f t="shared" si="22"/>
        <v>0</v>
      </c>
      <c r="F79" s="72"/>
      <c r="G79" s="72"/>
      <c r="H79" s="72"/>
      <c r="I79" s="72"/>
      <c r="J79" s="73"/>
      <c r="K79" s="74"/>
      <c r="L79" s="74"/>
      <c r="M79" s="74"/>
      <c r="N79" s="74"/>
      <c r="O79" s="74"/>
      <c r="P79" s="74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</row>
    <row r="80" spans="2:34" x14ac:dyDescent="0.3">
      <c r="B80" s="72"/>
      <c r="D80" s="71">
        <f t="shared" si="21"/>
        <v>0</v>
      </c>
      <c r="E80" s="71">
        <f t="shared" si="22"/>
        <v>0</v>
      </c>
      <c r="F80" s="72"/>
      <c r="G80" s="72"/>
      <c r="H80" s="72"/>
      <c r="I80" s="72"/>
      <c r="J80" s="73"/>
      <c r="K80" s="74"/>
      <c r="L80" s="74"/>
      <c r="M80" s="74"/>
      <c r="N80" s="74"/>
      <c r="O80" s="74"/>
      <c r="P80" s="74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</row>
    <row r="81" spans="2:34" x14ac:dyDescent="0.3">
      <c r="B81" s="72"/>
      <c r="D81" s="71">
        <f t="shared" si="21"/>
        <v>0</v>
      </c>
      <c r="E81" s="71">
        <f t="shared" si="22"/>
        <v>0</v>
      </c>
      <c r="F81" s="72"/>
      <c r="G81" s="72"/>
      <c r="H81" s="72"/>
      <c r="I81" s="72"/>
      <c r="J81" s="73"/>
      <c r="K81" s="74"/>
      <c r="L81" s="74"/>
      <c r="M81" s="74"/>
      <c r="N81" s="74"/>
      <c r="O81" s="74"/>
      <c r="P81" s="74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</row>
    <row r="82" spans="2:34" x14ac:dyDescent="0.3">
      <c r="B82" s="72"/>
      <c r="D82" s="71">
        <f t="shared" si="21"/>
        <v>0</v>
      </c>
      <c r="E82" s="71">
        <f t="shared" si="22"/>
        <v>0</v>
      </c>
      <c r="F82" s="72"/>
      <c r="G82" s="72"/>
      <c r="H82" s="72"/>
      <c r="I82" s="72"/>
      <c r="J82" s="73"/>
      <c r="K82" s="74"/>
      <c r="L82" s="74"/>
      <c r="M82" s="74"/>
      <c r="N82" s="74"/>
      <c r="O82" s="74"/>
      <c r="P82" s="74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</row>
    <row r="83" spans="2:34" x14ac:dyDescent="0.3">
      <c r="B83" s="72"/>
      <c r="D83" s="71">
        <f t="shared" si="21"/>
        <v>0</v>
      </c>
      <c r="E83" s="71">
        <f t="shared" si="22"/>
        <v>0</v>
      </c>
      <c r="F83" s="72"/>
      <c r="G83" s="72"/>
      <c r="H83" s="72"/>
      <c r="I83" s="72"/>
      <c r="J83" s="73"/>
      <c r="K83" s="74"/>
      <c r="L83" s="74"/>
      <c r="M83" s="74"/>
      <c r="N83" s="74"/>
      <c r="O83" s="74"/>
      <c r="P83" s="74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</row>
    <row r="84" spans="2:34" x14ac:dyDescent="0.3">
      <c r="B84" s="72"/>
      <c r="D84" s="71">
        <f t="shared" si="21"/>
        <v>0</v>
      </c>
      <c r="E84" s="71">
        <f t="shared" si="22"/>
        <v>0</v>
      </c>
      <c r="F84" s="72"/>
      <c r="G84" s="72"/>
      <c r="H84" s="72"/>
      <c r="I84" s="72"/>
      <c r="J84" s="73"/>
      <c r="K84" s="74"/>
      <c r="L84" s="74"/>
      <c r="M84" s="74"/>
      <c r="N84" s="74"/>
      <c r="O84" s="74"/>
      <c r="P84" s="74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</row>
    <row r="85" spans="2:34" x14ac:dyDescent="0.3">
      <c r="B85" s="72"/>
      <c r="D85" s="71">
        <f t="shared" si="21"/>
        <v>0</v>
      </c>
      <c r="E85" s="71">
        <f t="shared" si="22"/>
        <v>0</v>
      </c>
      <c r="F85" s="72"/>
      <c r="G85" s="72"/>
      <c r="H85" s="72"/>
      <c r="I85" s="72"/>
      <c r="J85" s="73"/>
      <c r="K85" s="74"/>
      <c r="L85" s="74"/>
      <c r="M85" s="74"/>
      <c r="N85" s="74"/>
      <c r="O85" s="74"/>
      <c r="P85" s="74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</row>
    <row r="86" spans="2:34" x14ac:dyDescent="0.3">
      <c r="B86" s="72"/>
      <c r="D86" s="71">
        <f t="shared" si="21"/>
        <v>0</v>
      </c>
      <c r="E86" s="71">
        <f t="shared" si="22"/>
        <v>0</v>
      </c>
      <c r="F86" s="72"/>
      <c r="G86" s="72"/>
      <c r="H86" s="72"/>
      <c r="I86" s="72"/>
      <c r="J86" s="73"/>
      <c r="K86" s="74"/>
      <c r="L86" s="74"/>
      <c r="M86" s="74"/>
      <c r="N86" s="74"/>
      <c r="O86" s="74"/>
      <c r="P86" s="74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</row>
    <row r="87" spans="2:34" x14ac:dyDescent="0.3">
      <c r="B87" s="72"/>
      <c r="D87" s="71">
        <f t="shared" si="21"/>
        <v>0</v>
      </c>
      <c r="E87" s="71">
        <f t="shared" si="22"/>
        <v>0</v>
      </c>
      <c r="F87" s="72"/>
      <c r="G87" s="72"/>
      <c r="H87" s="72"/>
      <c r="I87" s="72"/>
      <c r="J87" s="73"/>
      <c r="K87" s="74"/>
      <c r="L87" s="74"/>
      <c r="M87" s="74"/>
      <c r="N87" s="74"/>
      <c r="O87" s="74"/>
      <c r="P87" s="74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</row>
    <row r="88" spans="2:34" ht="16.5" thickBot="1" x14ac:dyDescent="0.35">
      <c r="B88" s="90" t="s">
        <v>121</v>
      </c>
      <c r="C88" s="90"/>
      <c r="D88" s="91">
        <f t="shared" ref="D88:I88" si="23">SUM(D63:D87)</f>
        <v>0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K88" s="91">
        <f t="shared" ref="K88:AH88" si="24">SUM(K63:K87)</f>
        <v>0</v>
      </c>
      <c r="L88" s="91">
        <f t="shared" si="24"/>
        <v>0</v>
      </c>
      <c r="M88" s="91">
        <f t="shared" si="24"/>
        <v>0</v>
      </c>
      <c r="N88" s="91">
        <f t="shared" si="24"/>
        <v>0</v>
      </c>
      <c r="O88" s="91">
        <f t="shared" si="24"/>
        <v>0</v>
      </c>
      <c r="P88" s="91">
        <f t="shared" si="24"/>
        <v>0</v>
      </c>
      <c r="Q88" s="91">
        <f t="shared" si="24"/>
        <v>0</v>
      </c>
      <c r="R88" s="91">
        <f t="shared" si="24"/>
        <v>0</v>
      </c>
      <c r="S88" s="91">
        <f t="shared" si="24"/>
        <v>0</v>
      </c>
      <c r="T88" s="91">
        <f t="shared" si="24"/>
        <v>0</v>
      </c>
      <c r="U88" s="91">
        <f t="shared" si="24"/>
        <v>0</v>
      </c>
      <c r="V88" s="91">
        <f t="shared" si="24"/>
        <v>0</v>
      </c>
      <c r="W88" s="91">
        <f t="shared" si="24"/>
        <v>0</v>
      </c>
      <c r="X88" s="91">
        <f t="shared" si="24"/>
        <v>0</v>
      </c>
      <c r="Y88" s="91">
        <f t="shared" si="24"/>
        <v>0</v>
      </c>
      <c r="Z88" s="91">
        <f t="shared" si="24"/>
        <v>0</v>
      </c>
      <c r="AA88" s="91">
        <f t="shared" si="24"/>
        <v>0</v>
      </c>
      <c r="AB88" s="91">
        <f t="shared" si="24"/>
        <v>0</v>
      </c>
      <c r="AC88" s="91">
        <f t="shared" si="24"/>
        <v>0</v>
      </c>
      <c r="AD88" s="91">
        <f t="shared" si="24"/>
        <v>0</v>
      </c>
      <c r="AE88" s="91">
        <f t="shared" si="24"/>
        <v>0</v>
      </c>
      <c r="AF88" s="91">
        <f t="shared" si="24"/>
        <v>0</v>
      </c>
      <c r="AG88" s="91">
        <f t="shared" si="24"/>
        <v>0</v>
      </c>
      <c r="AH88" s="91">
        <f t="shared" si="24"/>
        <v>0</v>
      </c>
    </row>
    <row r="89" spans="2:34" ht="16.5" thickTop="1" x14ac:dyDescent="0.3"/>
    <row r="90" spans="2:34" ht="16.5" thickBot="1" x14ac:dyDescent="0.35">
      <c r="B90" s="65" t="s">
        <v>103</v>
      </c>
      <c r="C90" s="64"/>
      <c r="D90" s="64" t="s">
        <v>64</v>
      </c>
      <c r="E90" s="64" t="s">
        <v>65</v>
      </c>
      <c r="F90" s="161" t="s">
        <v>104</v>
      </c>
      <c r="G90" s="161"/>
      <c r="H90" s="161"/>
      <c r="I90" s="161"/>
      <c r="J90" s="64"/>
      <c r="K90" s="160" t="str">
        <f>$K$4</f>
        <v>2021 Monthly</v>
      </c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 t="str">
        <f>$W$4</f>
        <v>2022 Monthly</v>
      </c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</row>
    <row r="91" spans="2:34" ht="16.5" thickBot="1" x14ac:dyDescent="0.35">
      <c r="B91" s="88" t="s">
        <v>122</v>
      </c>
      <c r="C91" s="66"/>
      <c r="D91" s="67">
        <f>$D$5</f>
        <v>2021</v>
      </c>
      <c r="E91" s="67">
        <f>D91+1</f>
        <v>2022</v>
      </c>
      <c r="F91" s="67">
        <f>F$5</f>
        <v>2023</v>
      </c>
      <c r="G91" s="67">
        <f>G$5</f>
        <v>2024</v>
      </c>
      <c r="H91" s="67">
        <f>H$5</f>
        <v>2025</v>
      </c>
      <c r="I91" s="68">
        <f>I$5</f>
        <v>2026</v>
      </c>
      <c r="J91" s="69"/>
      <c r="K91" s="94">
        <f>K$5</f>
        <v>44227</v>
      </c>
      <c r="L91" s="95">
        <f t="shared" ref="L91:V91" si="25">L$5</f>
        <v>44255</v>
      </c>
      <c r="M91" s="95">
        <f t="shared" si="25"/>
        <v>44286</v>
      </c>
      <c r="N91" s="95">
        <f t="shared" si="25"/>
        <v>44316</v>
      </c>
      <c r="O91" s="95">
        <f t="shared" si="25"/>
        <v>44347</v>
      </c>
      <c r="P91" s="95">
        <f t="shared" si="25"/>
        <v>44377</v>
      </c>
      <c r="Q91" s="95">
        <f t="shared" si="25"/>
        <v>44408</v>
      </c>
      <c r="R91" s="95">
        <f t="shared" si="25"/>
        <v>44439</v>
      </c>
      <c r="S91" s="95">
        <f t="shared" si="25"/>
        <v>44469</v>
      </c>
      <c r="T91" s="95">
        <f t="shared" si="25"/>
        <v>44500</v>
      </c>
      <c r="U91" s="95">
        <f t="shared" si="25"/>
        <v>44530</v>
      </c>
      <c r="V91" s="95">
        <f t="shared" si="25"/>
        <v>44561</v>
      </c>
      <c r="W91" s="95">
        <f>W$5</f>
        <v>44592</v>
      </c>
      <c r="X91" s="95">
        <f t="shared" ref="X91:AH91" si="26">X$5</f>
        <v>44620</v>
      </c>
      <c r="Y91" s="95">
        <f t="shared" si="26"/>
        <v>44651</v>
      </c>
      <c r="Z91" s="95">
        <f t="shared" si="26"/>
        <v>44681</v>
      </c>
      <c r="AA91" s="95">
        <f t="shared" si="26"/>
        <v>44712</v>
      </c>
      <c r="AB91" s="95">
        <f t="shared" si="26"/>
        <v>44742</v>
      </c>
      <c r="AC91" s="95">
        <f t="shared" si="26"/>
        <v>44773</v>
      </c>
      <c r="AD91" s="95">
        <f t="shared" si="26"/>
        <v>44804</v>
      </c>
      <c r="AE91" s="95">
        <f t="shared" si="26"/>
        <v>44834</v>
      </c>
      <c r="AF91" s="95">
        <f t="shared" si="26"/>
        <v>44865</v>
      </c>
      <c r="AG91" s="95">
        <f t="shared" si="26"/>
        <v>44895</v>
      </c>
      <c r="AH91" s="95">
        <f t="shared" si="26"/>
        <v>44926</v>
      </c>
    </row>
    <row r="92" spans="2:34" x14ac:dyDescent="0.3">
      <c r="B92" s="89" t="s">
        <v>123</v>
      </c>
      <c r="D92" s="71">
        <f t="shared" ref="D92:D116" si="27">SUM(K92:V92)</f>
        <v>0</v>
      </c>
      <c r="E92" s="71">
        <f t="shared" ref="E92:E116" si="28">SUM(W92:AH92)</f>
        <v>0</v>
      </c>
      <c r="F92" s="72"/>
      <c r="G92" s="72"/>
      <c r="H92" s="72"/>
      <c r="I92" s="72"/>
      <c r="J92" s="73"/>
      <c r="K92" s="74"/>
      <c r="L92" s="74"/>
      <c r="M92" s="74"/>
      <c r="N92" s="74"/>
      <c r="O92" s="74"/>
      <c r="P92" s="74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</row>
    <row r="93" spans="2:34" x14ac:dyDescent="0.3">
      <c r="B93" s="72"/>
      <c r="D93" s="71">
        <f t="shared" si="27"/>
        <v>0</v>
      </c>
      <c r="E93" s="71">
        <f t="shared" si="28"/>
        <v>0</v>
      </c>
      <c r="F93" s="72"/>
      <c r="G93" s="72"/>
      <c r="H93" s="72"/>
      <c r="I93" s="72"/>
      <c r="J93" s="73"/>
      <c r="K93" s="74"/>
      <c r="L93" s="74"/>
      <c r="M93" s="74"/>
      <c r="N93" s="74"/>
      <c r="O93" s="74"/>
      <c r="P93" s="74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</row>
    <row r="94" spans="2:34" x14ac:dyDescent="0.3">
      <c r="B94" s="72"/>
      <c r="D94" s="71">
        <f t="shared" si="27"/>
        <v>0</v>
      </c>
      <c r="E94" s="71">
        <f t="shared" si="28"/>
        <v>0</v>
      </c>
      <c r="F94" s="72"/>
      <c r="G94" s="72"/>
      <c r="H94" s="72"/>
      <c r="I94" s="72"/>
      <c r="J94" s="73"/>
      <c r="K94" s="74"/>
      <c r="L94" s="74"/>
      <c r="M94" s="74"/>
      <c r="N94" s="74"/>
      <c r="O94" s="74"/>
      <c r="P94" s="74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</row>
    <row r="95" spans="2:34" x14ac:dyDescent="0.3">
      <c r="B95" s="72"/>
      <c r="D95" s="71">
        <f t="shared" si="27"/>
        <v>0</v>
      </c>
      <c r="E95" s="71">
        <f t="shared" si="28"/>
        <v>0</v>
      </c>
      <c r="F95" s="72"/>
      <c r="G95" s="72"/>
      <c r="H95" s="72"/>
      <c r="I95" s="72"/>
      <c r="J95" s="73"/>
      <c r="K95" s="74"/>
      <c r="L95" s="74"/>
      <c r="M95" s="74"/>
      <c r="N95" s="74"/>
      <c r="O95" s="74"/>
      <c r="P95" s="74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</row>
    <row r="96" spans="2:34" x14ac:dyDescent="0.3">
      <c r="B96" s="72"/>
      <c r="D96" s="71">
        <f t="shared" si="27"/>
        <v>0</v>
      </c>
      <c r="E96" s="71">
        <f t="shared" si="28"/>
        <v>0</v>
      </c>
      <c r="F96" s="72"/>
      <c r="G96" s="72"/>
      <c r="H96" s="72"/>
      <c r="I96" s="72"/>
      <c r="J96" s="73"/>
      <c r="K96" s="74"/>
      <c r="L96" s="74"/>
      <c r="M96" s="74"/>
      <c r="N96" s="74"/>
      <c r="O96" s="74"/>
      <c r="P96" s="74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</row>
    <row r="97" spans="2:34" x14ac:dyDescent="0.3">
      <c r="B97" s="72"/>
      <c r="D97" s="71">
        <f t="shared" si="27"/>
        <v>0</v>
      </c>
      <c r="E97" s="71">
        <f t="shared" si="28"/>
        <v>0</v>
      </c>
      <c r="F97" s="72"/>
      <c r="G97" s="72"/>
      <c r="H97" s="72"/>
      <c r="I97" s="72"/>
      <c r="J97" s="73"/>
      <c r="K97" s="74"/>
      <c r="L97" s="74"/>
      <c r="M97" s="74"/>
      <c r="N97" s="74"/>
      <c r="O97" s="74"/>
      <c r="P97" s="74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</row>
    <row r="98" spans="2:34" x14ac:dyDescent="0.3">
      <c r="B98" s="72"/>
      <c r="D98" s="71">
        <f t="shared" si="27"/>
        <v>0</v>
      </c>
      <c r="E98" s="71">
        <f t="shared" si="28"/>
        <v>0</v>
      </c>
      <c r="F98" s="72"/>
      <c r="G98" s="72"/>
      <c r="H98" s="72"/>
      <c r="I98" s="72"/>
      <c r="J98" s="73"/>
      <c r="K98" s="74"/>
      <c r="L98" s="74"/>
      <c r="M98" s="74"/>
      <c r="N98" s="74"/>
      <c r="O98" s="74"/>
      <c r="P98" s="74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</row>
    <row r="99" spans="2:34" x14ac:dyDescent="0.3">
      <c r="B99" s="72"/>
      <c r="D99" s="71">
        <f t="shared" si="27"/>
        <v>0</v>
      </c>
      <c r="E99" s="71">
        <f t="shared" si="28"/>
        <v>0</v>
      </c>
      <c r="F99" s="72"/>
      <c r="G99" s="72"/>
      <c r="H99" s="72"/>
      <c r="I99" s="72"/>
      <c r="J99" s="73"/>
      <c r="K99" s="74"/>
      <c r="L99" s="74"/>
      <c r="M99" s="74"/>
      <c r="N99" s="74"/>
      <c r="O99" s="74"/>
      <c r="P99" s="74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</row>
    <row r="100" spans="2:34" x14ac:dyDescent="0.3">
      <c r="B100" s="72"/>
      <c r="D100" s="71">
        <f t="shared" si="27"/>
        <v>0</v>
      </c>
      <c r="E100" s="71">
        <f t="shared" si="28"/>
        <v>0</v>
      </c>
      <c r="F100" s="72"/>
      <c r="G100" s="72"/>
      <c r="H100" s="72"/>
      <c r="I100" s="72"/>
      <c r="J100" s="73"/>
      <c r="K100" s="74"/>
      <c r="L100" s="74"/>
      <c r="M100" s="74"/>
      <c r="N100" s="74"/>
      <c r="O100" s="74"/>
      <c r="P100" s="74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</row>
    <row r="101" spans="2:34" x14ac:dyDescent="0.3">
      <c r="B101" s="72"/>
      <c r="D101" s="71">
        <f t="shared" si="27"/>
        <v>0</v>
      </c>
      <c r="E101" s="71">
        <f t="shared" si="28"/>
        <v>0</v>
      </c>
      <c r="F101" s="72"/>
      <c r="G101" s="72"/>
      <c r="H101" s="72"/>
      <c r="I101" s="72"/>
      <c r="J101" s="73"/>
      <c r="K101" s="74"/>
      <c r="L101" s="74"/>
      <c r="M101" s="74"/>
      <c r="N101" s="74"/>
      <c r="O101" s="74"/>
      <c r="P101" s="74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spans="2:34" x14ac:dyDescent="0.3">
      <c r="B102" s="72"/>
      <c r="D102" s="71">
        <f t="shared" si="27"/>
        <v>0</v>
      </c>
      <c r="E102" s="71">
        <f t="shared" si="28"/>
        <v>0</v>
      </c>
      <c r="F102" s="72"/>
      <c r="G102" s="72"/>
      <c r="H102" s="72"/>
      <c r="I102" s="72"/>
      <c r="J102" s="73"/>
      <c r="K102" s="74"/>
      <c r="L102" s="74"/>
      <c r="M102" s="74"/>
      <c r="N102" s="74"/>
      <c r="O102" s="74"/>
      <c r="P102" s="74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spans="2:34" x14ac:dyDescent="0.3">
      <c r="B103" s="89"/>
      <c r="D103" s="71">
        <f t="shared" si="27"/>
        <v>0</v>
      </c>
      <c r="E103" s="71">
        <f t="shared" si="28"/>
        <v>0</v>
      </c>
      <c r="F103" s="72"/>
      <c r="G103" s="72"/>
      <c r="H103" s="72"/>
      <c r="I103" s="72"/>
      <c r="J103" s="73"/>
      <c r="K103" s="74"/>
      <c r="L103" s="74"/>
      <c r="M103" s="74"/>
      <c r="N103" s="74"/>
      <c r="O103" s="74"/>
      <c r="P103" s="74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</row>
    <row r="104" spans="2:34" x14ac:dyDescent="0.3">
      <c r="B104" s="89" t="s">
        <v>127</v>
      </c>
      <c r="D104" s="71">
        <f t="shared" si="27"/>
        <v>0</v>
      </c>
      <c r="E104" s="71">
        <f t="shared" si="28"/>
        <v>0</v>
      </c>
      <c r="F104" s="72"/>
      <c r="G104" s="72"/>
      <c r="H104" s="72"/>
      <c r="I104" s="72"/>
      <c r="J104" s="73"/>
      <c r="K104" s="74"/>
      <c r="L104" s="74"/>
      <c r="M104" s="74"/>
      <c r="N104" s="74"/>
      <c r="O104" s="74"/>
      <c r="P104" s="74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</row>
    <row r="105" spans="2:34" x14ac:dyDescent="0.3">
      <c r="B105" s="72"/>
      <c r="D105" s="71">
        <f t="shared" si="27"/>
        <v>0</v>
      </c>
      <c r="E105" s="71">
        <f t="shared" si="28"/>
        <v>0</v>
      </c>
      <c r="F105" s="72"/>
      <c r="G105" s="72"/>
      <c r="H105" s="72"/>
      <c r="I105" s="72"/>
      <c r="J105" s="73"/>
      <c r="K105" s="74"/>
      <c r="L105" s="74"/>
      <c r="M105" s="74"/>
      <c r="N105" s="74"/>
      <c r="O105" s="74"/>
      <c r="P105" s="74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</row>
    <row r="106" spans="2:34" x14ac:dyDescent="0.3">
      <c r="B106" s="72"/>
      <c r="D106" s="71">
        <f t="shared" si="27"/>
        <v>0</v>
      </c>
      <c r="E106" s="71">
        <f t="shared" si="28"/>
        <v>0</v>
      </c>
      <c r="F106" s="72"/>
      <c r="G106" s="72"/>
      <c r="H106" s="72"/>
      <c r="I106" s="72"/>
      <c r="J106" s="73"/>
      <c r="K106" s="74"/>
      <c r="L106" s="74"/>
      <c r="M106" s="74"/>
      <c r="N106" s="74"/>
      <c r="O106" s="74"/>
      <c r="P106" s="74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</row>
    <row r="107" spans="2:34" x14ac:dyDescent="0.3">
      <c r="B107" s="72"/>
      <c r="D107" s="71">
        <f t="shared" si="27"/>
        <v>0</v>
      </c>
      <c r="E107" s="71">
        <f t="shared" si="28"/>
        <v>0</v>
      </c>
      <c r="F107" s="72"/>
      <c r="G107" s="72"/>
      <c r="H107" s="72"/>
      <c r="I107" s="72"/>
      <c r="J107" s="73"/>
      <c r="K107" s="74"/>
      <c r="L107" s="74"/>
      <c r="M107" s="74"/>
      <c r="N107" s="74"/>
      <c r="O107" s="74"/>
      <c r="P107" s="74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</row>
    <row r="108" spans="2:34" x14ac:dyDescent="0.3">
      <c r="B108" s="72"/>
      <c r="D108" s="71">
        <f t="shared" si="27"/>
        <v>0</v>
      </c>
      <c r="E108" s="71">
        <f t="shared" si="28"/>
        <v>0</v>
      </c>
      <c r="F108" s="72"/>
      <c r="G108" s="72"/>
      <c r="H108" s="72"/>
      <c r="I108" s="72"/>
      <c r="J108" s="73"/>
      <c r="K108" s="74"/>
      <c r="L108" s="74"/>
      <c r="M108" s="74"/>
      <c r="N108" s="74"/>
      <c r="O108" s="74"/>
      <c r="P108" s="74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</row>
    <row r="109" spans="2:34" x14ac:dyDescent="0.3">
      <c r="B109" s="72"/>
      <c r="D109" s="71">
        <f t="shared" si="27"/>
        <v>0</v>
      </c>
      <c r="E109" s="71">
        <f t="shared" si="28"/>
        <v>0</v>
      </c>
      <c r="F109" s="72"/>
      <c r="G109" s="72"/>
      <c r="H109" s="72"/>
      <c r="I109" s="72"/>
      <c r="J109" s="73"/>
      <c r="K109" s="74"/>
      <c r="L109" s="74"/>
      <c r="M109" s="74"/>
      <c r="N109" s="74"/>
      <c r="O109" s="74"/>
      <c r="P109" s="74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spans="2:34" x14ac:dyDescent="0.3">
      <c r="B110" s="72"/>
      <c r="D110" s="71">
        <f t="shared" si="27"/>
        <v>0</v>
      </c>
      <c r="E110" s="71">
        <f t="shared" si="28"/>
        <v>0</v>
      </c>
      <c r="F110" s="72"/>
      <c r="G110" s="72"/>
      <c r="H110" s="72"/>
      <c r="I110" s="72"/>
      <c r="J110" s="73"/>
      <c r="K110" s="74"/>
      <c r="L110" s="74"/>
      <c r="M110" s="74"/>
      <c r="N110" s="74"/>
      <c r="O110" s="74"/>
      <c r="P110" s="74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</row>
    <row r="111" spans="2:34" x14ac:dyDescent="0.3">
      <c r="B111" s="72"/>
      <c r="D111" s="71">
        <f t="shared" si="27"/>
        <v>0</v>
      </c>
      <c r="E111" s="71">
        <f t="shared" si="28"/>
        <v>0</v>
      </c>
      <c r="F111" s="72"/>
      <c r="G111" s="72"/>
      <c r="H111" s="72"/>
      <c r="I111" s="72"/>
      <c r="J111" s="73"/>
      <c r="K111" s="74"/>
      <c r="L111" s="74"/>
      <c r="M111" s="74"/>
      <c r="N111" s="74"/>
      <c r="O111" s="74"/>
      <c r="P111" s="74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2" spans="2:34" x14ac:dyDescent="0.3">
      <c r="B112" s="72"/>
      <c r="D112" s="71">
        <f t="shared" si="27"/>
        <v>0</v>
      </c>
      <c r="E112" s="71">
        <f t="shared" si="28"/>
        <v>0</v>
      </c>
      <c r="F112" s="72"/>
      <c r="G112" s="72"/>
      <c r="H112" s="72"/>
      <c r="I112" s="72"/>
      <c r="J112" s="73"/>
      <c r="K112" s="74"/>
      <c r="L112" s="74"/>
      <c r="M112" s="74"/>
      <c r="N112" s="74"/>
      <c r="O112" s="74"/>
      <c r="P112" s="74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</row>
    <row r="113" spans="2:34" x14ac:dyDescent="0.3">
      <c r="B113" s="72"/>
      <c r="D113" s="71">
        <f t="shared" si="27"/>
        <v>0</v>
      </c>
      <c r="E113" s="71">
        <f t="shared" si="28"/>
        <v>0</v>
      </c>
      <c r="F113" s="72"/>
      <c r="G113" s="72"/>
      <c r="H113" s="72"/>
      <c r="I113" s="72"/>
      <c r="J113" s="73"/>
      <c r="K113" s="74"/>
      <c r="L113" s="74"/>
      <c r="M113" s="74"/>
      <c r="N113" s="74"/>
      <c r="O113" s="74"/>
      <c r="P113" s="74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spans="2:34" x14ac:dyDescent="0.3">
      <c r="B114" s="72"/>
      <c r="D114" s="71">
        <f t="shared" si="27"/>
        <v>0</v>
      </c>
      <c r="E114" s="71">
        <f t="shared" si="28"/>
        <v>0</v>
      </c>
      <c r="F114" s="72"/>
      <c r="G114" s="72"/>
      <c r="H114" s="72"/>
      <c r="I114" s="72"/>
      <c r="J114" s="73"/>
      <c r="K114" s="74"/>
      <c r="L114" s="74"/>
      <c r="M114" s="74"/>
      <c r="N114" s="74"/>
      <c r="O114" s="74"/>
      <c r="P114" s="74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</row>
    <row r="115" spans="2:34" x14ac:dyDescent="0.3">
      <c r="B115" s="72"/>
      <c r="D115" s="71">
        <f t="shared" si="27"/>
        <v>0</v>
      </c>
      <c r="E115" s="71">
        <f t="shared" si="28"/>
        <v>0</v>
      </c>
      <c r="F115" s="72"/>
      <c r="G115" s="72"/>
      <c r="H115" s="72"/>
      <c r="I115" s="72"/>
      <c r="J115" s="73"/>
      <c r="K115" s="74"/>
      <c r="L115" s="74"/>
      <c r="M115" s="74"/>
      <c r="N115" s="74"/>
      <c r="O115" s="74"/>
      <c r="P115" s="74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</row>
    <row r="116" spans="2:34" x14ac:dyDescent="0.3">
      <c r="B116" s="72"/>
      <c r="D116" s="71">
        <f t="shared" si="27"/>
        <v>0</v>
      </c>
      <c r="E116" s="71">
        <f t="shared" si="28"/>
        <v>0</v>
      </c>
      <c r="F116" s="72"/>
      <c r="G116" s="72"/>
      <c r="H116" s="72"/>
      <c r="I116" s="72"/>
      <c r="J116" s="73"/>
      <c r="K116" s="74"/>
      <c r="L116" s="74"/>
      <c r="M116" s="74"/>
      <c r="N116" s="74"/>
      <c r="O116" s="74"/>
      <c r="P116" s="74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</row>
    <row r="117" spans="2:34" ht="16.5" thickBot="1" x14ac:dyDescent="0.35">
      <c r="B117" s="90" t="s">
        <v>121</v>
      </c>
      <c r="C117" s="90"/>
      <c r="D117" s="91">
        <f t="shared" ref="D117:I117" si="29">SUM(D92:D116)</f>
        <v>0</v>
      </c>
      <c r="E117" s="91">
        <f t="shared" si="29"/>
        <v>0</v>
      </c>
      <c r="F117" s="91">
        <f t="shared" si="29"/>
        <v>0</v>
      </c>
      <c r="G117" s="91">
        <f t="shared" si="29"/>
        <v>0</v>
      </c>
      <c r="H117" s="91">
        <f t="shared" si="29"/>
        <v>0</v>
      </c>
      <c r="I117" s="91">
        <f t="shared" si="29"/>
        <v>0</v>
      </c>
      <c r="K117" s="91">
        <f t="shared" ref="K117:AH117" si="30">SUM(K92:K116)</f>
        <v>0</v>
      </c>
      <c r="L117" s="91">
        <f t="shared" si="30"/>
        <v>0</v>
      </c>
      <c r="M117" s="91">
        <f t="shared" si="30"/>
        <v>0</v>
      </c>
      <c r="N117" s="91">
        <f t="shared" si="30"/>
        <v>0</v>
      </c>
      <c r="O117" s="91">
        <f t="shared" si="30"/>
        <v>0</v>
      </c>
      <c r="P117" s="91">
        <f t="shared" si="30"/>
        <v>0</v>
      </c>
      <c r="Q117" s="91">
        <f t="shared" si="30"/>
        <v>0</v>
      </c>
      <c r="R117" s="91">
        <f t="shared" si="30"/>
        <v>0</v>
      </c>
      <c r="S117" s="91">
        <f t="shared" si="30"/>
        <v>0</v>
      </c>
      <c r="T117" s="91">
        <f t="shared" si="30"/>
        <v>0</v>
      </c>
      <c r="U117" s="91">
        <f t="shared" si="30"/>
        <v>0</v>
      </c>
      <c r="V117" s="91">
        <f t="shared" si="30"/>
        <v>0</v>
      </c>
      <c r="W117" s="91">
        <f t="shared" si="30"/>
        <v>0</v>
      </c>
      <c r="X117" s="91">
        <f t="shared" si="30"/>
        <v>0</v>
      </c>
      <c r="Y117" s="91">
        <f t="shared" si="30"/>
        <v>0</v>
      </c>
      <c r="Z117" s="91">
        <f t="shared" si="30"/>
        <v>0</v>
      </c>
      <c r="AA117" s="91">
        <f t="shared" si="30"/>
        <v>0</v>
      </c>
      <c r="AB117" s="91">
        <f t="shared" si="30"/>
        <v>0</v>
      </c>
      <c r="AC117" s="91">
        <f t="shared" si="30"/>
        <v>0</v>
      </c>
      <c r="AD117" s="91">
        <f t="shared" si="30"/>
        <v>0</v>
      </c>
      <c r="AE117" s="91">
        <f t="shared" si="30"/>
        <v>0</v>
      </c>
      <c r="AF117" s="91">
        <f t="shared" si="30"/>
        <v>0</v>
      </c>
      <c r="AG117" s="91">
        <f t="shared" si="30"/>
        <v>0</v>
      </c>
      <c r="AH117" s="91">
        <f t="shared" si="30"/>
        <v>0</v>
      </c>
    </row>
    <row r="118" spans="2:34" ht="16.5" thickTop="1" x14ac:dyDescent="0.3"/>
    <row r="119" spans="2:34" ht="16.5" thickBot="1" x14ac:dyDescent="0.35">
      <c r="B119" s="65" t="s">
        <v>103</v>
      </c>
      <c r="C119" s="64"/>
      <c r="D119" s="64" t="s">
        <v>64</v>
      </c>
      <c r="E119" s="64" t="s">
        <v>65</v>
      </c>
      <c r="F119" s="161" t="s">
        <v>104</v>
      </c>
      <c r="G119" s="161"/>
      <c r="H119" s="161"/>
      <c r="I119" s="161"/>
      <c r="J119" s="64"/>
      <c r="K119" s="160" t="str">
        <f>$K$4</f>
        <v>2021 Monthly</v>
      </c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 t="str">
        <f>$W$4</f>
        <v>2022 Monthly</v>
      </c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</row>
    <row r="120" spans="2:34" ht="16.5" thickBot="1" x14ac:dyDescent="0.35">
      <c r="B120" s="88" t="s">
        <v>128</v>
      </c>
      <c r="C120" s="66"/>
      <c r="D120" s="67">
        <f>$D$5</f>
        <v>2021</v>
      </c>
      <c r="E120" s="67">
        <f>D120+1</f>
        <v>2022</v>
      </c>
      <c r="F120" s="67">
        <f>F$5</f>
        <v>2023</v>
      </c>
      <c r="G120" s="67">
        <f>G$5</f>
        <v>2024</v>
      </c>
      <c r="H120" s="67">
        <f>H$5</f>
        <v>2025</v>
      </c>
      <c r="I120" s="68">
        <f>I$5</f>
        <v>2026</v>
      </c>
      <c r="J120" s="69"/>
      <c r="K120" s="94">
        <f>K$5</f>
        <v>44227</v>
      </c>
      <c r="L120" s="95">
        <f t="shared" ref="L120:V120" si="31">L$5</f>
        <v>44255</v>
      </c>
      <c r="M120" s="95">
        <f t="shared" si="31"/>
        <v>44286</v>
      </c>
      <c r="N120" s="95">
        <f t="shared" si="31"/>
        <v>44316</v>
      </c>
      <c r="O120" s="95">
        <f t="shared" si="31"/>
        <v>44347</v>
      </c>
      <c r="P120" s="95">
        <f t="shared" si="31"/>
        <v>44377</v>
      </c>
      <c r="Q120" s="95">
        <f t="shared" si="31"/>
        <v>44408</v>
      </c>
      <c r="R120" s="95">
        <f t="shared" si="31"/>
        <v>44439</v>
      </c>
      <c r="S120" s="95">
        <f t="shared" si="31"/>
        <v>44469</v>
      </c>
      <c r="T120" s="95">
        <f t="shared" si="31"/>
        <v>44500</v>
      </c>
      <c r="U120" s="95">
        <f t="shared" si="31"/>
        <v>44530</v>
      </c>
      <c r="V120" s="95">
        <f t="shared" si="31"/>
        <v>44561</v>
      </c>
      <c r="W120" s="95">
        <f>W$5</f>
        <v>44592</v>
      </c>
      <c r="X120" s="95">
        <f t="shared" ref="X120:AH120" si="32">X$5</f>
        <v>44620</v>
      </c>
      <c r="Y120" s="95">
        <f t="shared" si="32"/>
        <v>44651</v>
      </c>
      <c r="Z120" s="95">
        <f t="shared" si="32"/>
        <v>44681</v>
      </c>
      <c r="AA120" s="95">
        <f t="shared" si="32"/>
        <v>44712</v>
      </c>
      <c r="AB120" s="95">
        <f t="shared" si="32"/>
        <v>44742</v>
      </c>
      <c r="AC120" s="95">
        <f t="shared" si="32"/>
        <v>44773</v>
      </c>
      <c r="AD120" s="95">
        <f t="shared" si="32"/>
        <v>44804</v>
      </c>
      <c r="AE120" s="95">
        <f t="shared" si="32"/>
        <v>44834</v>
      </c>
      <c r="AF120" s="95">
        <f t="shared" si="32"/>
        <v>44865</v>
      </c>
      <c r="AG120" s="95">
        <f t="shared" si="32"/>
        <v>44895</v>
      </c>
      <c r="AH120" s="95">
        <f t="shared" si="32"/>
        <v>44926</v>
      </c>
    </row>
    <row r="121" spans="2:34" x14ac:dyDescent="0.3">
      <c r="B121" s="92" t="s">
        <v>129</v>
      </c>
      <c r="D121" s="71">
        <f t="shared" ref="D121:D125" si="33">SUM(K121:V121)</f>
        <v>0</v>
      </c>
      <c r="E121" s="71">
        <f>SUM(W121:AH121)</f>
        <v>0</v>
      </c>
      <c r="F121" s="72"/>
      <c r="G121" s="72"/>
      <c r="H121" s="72"/>
      <c r="I121" s="72"/>
      <c r="J121" s="73"/>
      <c r="K121" s="74"/>
      <c r="L121" s="74"/>
      <c r="M121" s="74"/>
      <c r="N121" s="74"/>
      <c r="O121" s="74"/>
      <c r="P121" s="74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</row>
    <row r="122" spans="2:34" x14ac:dyDescent="0.3">
      <c r="B122" s="93" t="s">
        <v>130</v>
      </c>
      <c r="D122" s="71">
        <f t="shared" si="33"/>
        <v>0</v>
      </c>
      <c r="E122" s="71">
        <f>SUM(W122:AH122)</f>
        <v>0</v>
      </c>
      <c r="F122" s="72"/>
      <c r="G122" s="72"/>
      <c r="H122" s="72"/>
      <c r="I122" s="72"/>
      <c r="J122" s="73"/>
      <c r="K122" s="74"/>
      <c r="L122" s="74"/>
      <c r="M122" s="74"/>
      <c r="N122" s="74"/>
      <c r="O122" s="74"/>
      <c r="P122" s="74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</row>
    <row r="123" spans="2:34" x14ac:dyDescent="0.3">
      <c r="B123" s="93" t="s">
        <v>131</v>
      </c>
      <c r="D123" s="71">
        <f t="shared" si="33"/>
        <v>0</v>
      </c>
      <c r="E123" s="71">
        <f>SUM(W123:AH123)</f>
        <v>0</v>
      </c>
      <c r="F123" s="72"/>
      <c r="G123" s="72"/>
      <c r="H123" s="72"/>
      <c r="I123" s="72"/>
      <c r="J123" s="73"/>
      <c r="K123" s="74"/>
      <c r="L123" s="74"/>
      <c r="M123" s="74"/>
      <c r="N123" s="74"/>
      <c r="O123" s="74"/>
      <c r="P123" s="74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</row>
    <row r="124" spans="2:34" x14ac:dyDescent="0.3">
      <c r="B124" s="93" t="s">
        <v>132</v>
      </c>
      <c r="D124" s="71">
        <f t="shared" si="33"/>
        <v>0</v>
      </c>
      <c r="E124" s="71">
        <f>SUM(W124:AH124)</f>
        <v>0</v>
      </c>
      <c r="F124" s="72"/>
      <c r="G124" s="72"/>
      <c r="H124" s="72"/>
      <c r="I124" s="72"/>
      <c r="J124" s="73"/>
      <c r="K124" s="74"/>
      <c r="L124" s="74"/>
      <c r="M124" s="74"/>
      <c r="N124" s="74"/>
      <c r="O124" s="74"/>
      <c r="P124" s="74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</row>
    <row r="125" spans="2:34" x14ac:dyDescent="0.3">
      <c r="B125" s="93" t="s">
        <v>133</v>
      </c>
      <c r="D125" s="71">
        <f t="shared" si="33"/>
        <v>0</v>
      </c>
      <c r="E125" s="71">
        <f>SUM(W125:AH125)</f>
        <v>0</v>
      </c>
      <c r="F125" s="72"/>
      <c r="G125" s="72"/>
      <c r="H125" s="72"/>
      <c r="I125" s="72"/>
      <c r="J125" s="73"/>
      <c r="K125" s="74"/>
      <c r="L125" s="74"/>
      <c r="M125" s="74"/>
      <c r="N125" s="74"/>
      <c r="O125" s="74"/>
      <c r="P125" s="74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6" spans="2:34" ht="16.5" thickBot="1" x14ac:dyDescent="0.35">
      <c r="B126" s="90" t="s">
        <v>121</v>
      </c>
      <c r="C126" s="90"/>
      <c r="D126" s="91">
        <f t="shared" ref="D126:AH126" si="34">SUM(D121:D125)</f>
        <v>0</v>
      </c>
      <c r="E126" s="91">
        <f>SUM(E121:E125)</f>
        <v>0</v>
      </c>
      <c r="F126" s="91">
        <f>SUM(F121:F125)</f>
        <v>0</v>
      </c>
      <c r="G126" s="91">
        <f>SUM(G121:G125)</f>
        <v>0</v>
      </c>
      <c r="H126" s="91">
        <f>SUM(H121:H125)</f>
        <v>0</v>
      </c>
      <c r="I126" s="91">
        <f>SUM(I121:I125)</f>
        <v>0</v>
      </c>
      <c r="K126" s="91">
        <f t="shared" si="34"/>
        <v>0</v>
      </c>
      <c r="L126" s="91">
        <f t="shared" si="34"/>
        <v>0</v>
      </c>
      <c r="M126" s="91">
        <f t="shared" si="34"/>
        <v>0</v>
      </c>
      <c r="N126" s="91">
        <f t="shared" si="34"/>
        <v>0</v>
      </c>
      <c r="O126" s="91">
        <f t="shared" si="34"/>
        <v>0</v>
      </c>
      <c r="P126" s="91">
        <f t="shared" si="34"/>
        <v>0</v>
      </c>
      <c r="Q126" s="91">
        <f t="shared" si="34"/>
        <v>0</v>
      </c>
      <c r="R126" s="91">
        <f t="shared" si="34"/>
        <v>0</v>
      </c>
      <c r="S126" s="91">
        <f t="shared" si="34"/>
        <v>0</v>
      </c>
      <c r="T126" s="91">
        <f t="shared" si="34"/>
        <v>0</v>
      </c>
      <c r="U126" s="91">
        <f t="shared" si="34"/>
        <v>0</v>
      </c>
      <c r="V126" s="91">
        <f t="shared" si="34"/>
        <v>0</v>
      </c>
      <c r="W126" s="91">
        <f t="shared" si="34"/>
        <v>0</v>
      </c>
      <c r="X126" s="91">
        <f t="shared" si="34"/>
        <v>0</v>
      </c>
      <c r="Y126" s="91">
        <f t="shared" si="34"/>
        <v>0</v>
      </c>
      <c r="Z126" s="91">
        <f t="shared" si="34"/>
        <v>0</v>
      </c>
      <c r="AA126" s="91">
        <f t="shared" si="34"/>
        <v>0</v>
      </c>
      <c r="AB126" s="91">
        <f t="shared" si="34"/>
        <v>0</v>
      </c>
      <c r="AC126" s="91">
        <f t="shared" si="34"/>
        <v>0</v>
      </c>
      <c r="AD126" s="91">
        <f t="shared" si="34"/>
        <v>0</v>
      </c>
      <c r="AE126" s="91">
        <f t="shared" si="34"/>
        <v>0</v>
      </c>
      <c r="AF126" s="91">
        <f t="shared" si="34"/>
        <v>0</v>
      </c>
      <c r="AG126" s="91">
        <f t="shared" si="34"/>
        <v>0</v>
      </c>
      <c r="AH126" s="91">
        <f t="shared" si="34"/>
        <v>0</v>
      </c>
    </row>
    <row r="127" spans="2:34" ht="16.5" thickTop="1" x14ac:dyDescent="0.3"/>
  </sheetData>
  <sheetProtection algorithmName="SHA-512" hashValue="G06weLV+O2BcitMQUEge60cFD7K7HHe1+FuOMu7FkTl0xUnrXNC7GsCp1fl2FivYrEw9c9qrgxFYlcE8GmPOdA==" saltValue="dIthpUzpQmIUkqzGwohS6Q==" spinCount="100000" sheet="1" formatCells="0" formatColumns="0" formatRows="0" sort="0" autoFilter="0"/>
  <mergeCells count="12">
    <mergeCell ref="F4:I4"/>
    <mergeCell ref="K4:V4"/>
    <mergeCell ref="W4:AH4"/>
    <mergeCell ref="F61:I61"/>
    <mergeCell ref="K61:V61"/>
    <mergeCell ref="W61:AH61"/>
    <mergeCell ref="F90:I90"/>
    <mergeCell ref="K90:V90"/>
    <mergeCell ref="W90:AH90"/>
    <mergeCell ref="F119:I119"/>
    <mergeCell ref="K119:V119"/>
    <mergeCell ref="W119:AH119"/>
  </mergeCells>
  <printOptions horizontalCentered="1"/>
  <pageMargins left="0.7" right="0.7" top="0.75" bottom="0.75" header="0.3" footer="0.3"/>
  <pageSetup scale="13" orientation="landscape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5A2B4D-ADCB-42B2-9454-178F8AAC36D4}">
          <x14:formula1>
            <xm:f>Summary!$C$7:$C$192</xm:f>
          </x14:formula1>
          <xm:sqref>C7:C50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52C9-59E5-45E7-BE53-E9E456DF8D96}">
  <dimension ref="A2:W52"/>
  <sheetViews>
    <sheetView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O34" sqref="O34"/>
    </sheetView>
  </sheetViews>
  <sheetFormatPr defaultRowHeight="15" x14ac:dyDescent="0.25"/>
  <cols>
    <col min="1" max="1" width="9.42578125" customWidth="1"/>
    <col min="2" max="2" width="9.28515625" style="112" customWidth="1"/>
    <col min="3" max="3" width="16.28515625" bestFit="1" customWidth="1"/>
    <col min="4" max="4" width="11.140625" hidden="1" customWidth="1"/>
    <col min="5" max="5" width="16.85546875" hidden="1" customWidth="1"/>
    <col min="6" max="6" width="7.28515625" hidden="1" customWidth="1"/>
    <col min="7" max="7" width="14.42578125" style="113" hidden="1" customWidth="1"/>
    <col min="8" max="8" width="25.42578125" style="113" bestFit="1" customWidth="1"/>
    <col min="9" max="9" width="21.5703125" hidden="1" customWidth="1"/>
    <col min="10" max="10" width="7.5703125" style="119" hidden="1" customWidth="1"/>
    <col min="11" max="11" width="8.42578125" hidden="1" customWidth="1"/>
    <col min="12" max="12" width="9.42578125" style="112" hidden="1" customWidth="1"/>
    <col min="13" max="13" width="25.140625" customWidth="1"/>
    <col min="14" max="14" width="17.42578125" hidden="1" customWidth="1"/>
    <col min="15" max="15" width="54" customWidth="1"/>
    <col min="16" max="16" width="9.85546875" hidden="1" customWidth="1"/>
    <col min="17" max="18" width="11.28515625" hidden="1" customWidth="1"/>
    <col min="19" max="19" width="38.42578125" bestFit="1" customWidth="1"/>
    <col min="20" max="20" width="38.42578125" customWidth="1"/>
    <col min="21" max="22" width="17.42578125" customWidth="1"/>
    <col min="23" max="23" width="48.42578125" customWidth="1"/>
  </cols>
  <sheetData>
    <row r="2" spans="1:23" x14ac:dyDescent="0.25">
      <c r="G2" s="114">
        <f>SUBTOTAL(9,G4:G203)</f>
        <v>4530086.9400000004</v>
      </c>
      <c r="H2" s="114">
        <f>SUBTOTAL(9,H4:H203)</f>
        <v>4530086.9400000004</v>
      </c>
      <c r="I2" s="104"/>
    </row>
    <row r="3" spans="1:23" x14ac:dyDescent="0.25">
      <c r="A3" s="105" t="s">
        <v>142</v>
      </c>
      <c r="B3" s="117" t="s">
        <v>143</v>
      </c>
      <c r="C3" s="103" t="s">
        <v>144</v>
      </c>
      <c r="D3" s="105" t="s">
        <v>145</v>
      </c>
      <c r="E3" s="105" t="s">
        <v>146</v>
      </c>
      <c r="F3" s="105" t="s">
        <v>147</v>
      </c>
      <c r="G3" s="115" t="s">
        <v>148</v>
      </c>
      <c r="H3" s="115" t="s">
        <v>149</v>
      </c>
      <c r="I3" s="105" t="s">
        <v>150</v>
      </c>
      <c r="J3" s="120" t="s">
        <v>151</v>
      </c>
      <c r="K3" s="105" t="s">
        <v>152</v>
      </c>
      <c r="L3" s="117" t="s">
        <v>153</v>
      </c>
      <c r="M3" s="105" t="s">
        <v>154</v>
      </c>
      <c r="N3" s="105" t="s">
        <v>155</v>
      </c>
      <c r="O3" s="105" t="s">
        <v>156</v>
      </c>
      <c r="P3" s="105" t="s">
        <v>157</v>
      </c>
      <c r="Q3" s="105" t="s">
        <v>158</v>
      </c>
      <c r="R3" s="105" t="s">
        <v>159</v>
      </c>
      <c r="S3" s="103" t="s">
        <v>160</v>
      </c>
      <c r="T3" s="103" t="s">
        <v>161</v>
      </c>
      <c r="U3" s="103" t="s">
        <v>162</v>
      </c>
      <c r="V3" s="103" t="s">
        <v>163</v>
      </c>
      <c r="W3" s="103" t="s">
        <v>164</v>
      </c>
    </row>
    <row r="4" spans="1:23" x14ac:dyDescent="0.25">
      <c r="A4" s="106" t="s">
        <v>165</v>
      </c>
      <c r="B4" s="118">
        <v>5080200</v>
      </c>
      <c r="C4" s="107" t="s">
        <v>83</v>
      </c>
      <c r="D4" s="108">
        <v>44206</v>
      </c>
      <c r="E4" s="106" t="s">
        <v>166</v>
      </c>
      <c r="F4" s="106" t="s">
        <v>167</v>
      </c>
      <c r="G4" s="107">
        <v>38500</v>
      </c>
      <c r="H4" s="107">
        <v>38500</v>
      </c>
      <c r="I4" s="106" t="s">
        <v>168</v>
      </c>
      <c r="J4" s="119" t="s">
        <v>169</v>
      </c>
      <c r="K4" s="106" t="s">
        <v>66</v>
      </c>
      <c r="L4" s="118">
        <v>100024</v>
      </c>
      <c r="M4" s="106" t="s">
        <v>170</v>
      </c>
      <c r="N4" s="106" t="s">
        <v>171</v>
      </c>
      <c r="O4" s="106" t="s">
        <v>172</v>
      </c>
      <c r="P4" s="106" t="s">
        <v>173</v>
      </c>
      <c r="Q4" s="108">
        <v>44206</v>
      </c>
      <c r="R4" s="109">
        <f>EOMONTH(Q4,0)</f>
        <v>44227</v>
      </c>
      <c r="S4" s="109" t="s">
        <v>28</v>
      </c>
      <c r="T4" s="106" t="s">
        <v>86</v>
      </c>
    </row>
    <row r="5" spans="1:23" x14ac:dyDescent="0.25">
      <c r="A5" s="106" t="s">
        <v>165</v>
      </c>
      <c r="B5" s="118">
        <v>5030400</v>
      </c>
      <c r="C5" s="107" t="s">
        <v>98</v>
      </c>
      <c r="D5" s="108">
        <v>44211</v>
      </c>
      <c r="E5" s="106" t="s">
        <v>174</v>
      </c>
      <c r="F5" s="106" t="s">
        <v>167</v>
      </c>
      <c r="G5" s="107">
        <v>4464.29</v>
      </c>
      <c r="H5" s="107">
        <v>4464.29</v>
      </c>
      <c r="I5" s="106" t="s">
        <v>168</v>
      </c>
      <c r="J5" s="119" t="s">
        <v>169</v>
      </c>
      <c r="K5" s="106" t="s">
        <v>66</v>
      </c>
      <c r="L5" s="118">
        <v>100431</v>
      </c>
      <c r="M5" s="106" t="s">
        <v>175</v>
      </c>
      <c r="N5" s="106" t="s">
        <v>171</v>
      </c>
      <c r="O5" s="106" t="s">
        <v>176</v>
      </c>
      <c r="P5" s="106" t="s">
        <v>173</v>
      </c>
      <c r="Q5" s="108">
        <v>44211</v>
      </c>
      <c r="R5" s="109">
        <f t="shared" ref="R5:R52" si="0">EOMONTH(Q5,0)</f>
        <v>44227</v>
      </c>
      <c r="S5" s="109" t="s">
        <v>47</v>
      </c>
      <c r="T5" s="106" t="s">
        <v>57</v>
      </c>
    </row>
    <row r="6" spans="1:23" x14ac:dyDescent="0.25">
      <c r="A6" s="106" t="s">
        <v>165</v>
      </c>
      <c r="B6" s="118">
        <v>5060105</v>
      </c>
      <c r="C6" s="107" t="s">
        <v>67</v>
      </c>
      <c r="D6" s="108">
        <v>44216</v>
      </c>
      <c r="E6" s="106" t="s">
        <v>177</v>
      </c>
      <c r="F6" s="106" t="s">
        <v>167</v>
      </c>
      <c r="G6" s="107">
        <v>50000</v>
      </c>
      <c r="H6" s="116">
        <v>50000</v>
      </c>
      <c r="I6" s="106" t="s">
        <v>168</v>
      </c>
      <c r="J6" s="119" t="s">
        <v>169</v>
      </c>
      <c r="K6" s="106" t="s">
        <v>66</v>
      </c>
      <c r="L6" s="118">
        <v>100493</v>
      </c>
      <c r="M6" s="106" t="s">
        <v>178</v>
      </c>
      <c r="N6" s="106" t="s">
        <v>171</v>
      </c>
      <c r="O6" s="106" t="s">
        <v>179</v>
      </c>
      <c r="P6" s="106" t="s">
        <v>173</v>
      </c>
      <c r="Q6" s="108">
        <v>44216</v>
      </c>
      <c r="R6" s="109">
        <f t="shared" si="0"/>
        <v>44227</v>
      </c>
      <c r="S6" s="109" t="s">
        <v>28</v>
      </c>
      <c r="T6" s="106" t="s">
        <v>91</v>
      </c>
    </row>
    <row r="7" spans="1:23" x14ac:dyDescent="0.25">
      <c r="A7" t="s">
        <v>165</v>
      </c>
      <c r="B7" s="112">
        <v>5030400</v>
      </c>
      <c r="C7" s="107" t="s">
        <v>98</v>
      </c>
      <c r="D7" s="110">
        <v>44226</v>
      </c>
      <c r="E7" t="s">
        <v>180</v>
      </c>
      <c r="F7" t="s">
        <v>167</v>
      </c>
      <c r="G7" s="111">
        <v>999</v>
      </c>
      <c r="H7" s="113">
        <v>999</v>
      </c>
      <c r="I7" t="s">
        <v>168</v>
      </c>
      <c r="J7" s="119" t="s">
        <v>169</v>
      </c>
      <c r="K7" s="106" t="s">
        <v>66</v>
      </c>
      <c r="L7" s="112">
        <v>400061</v>
      </c>
      <c r="M7" t="s">
        <v>181</v>
      </c>
      <c r="N7" t="s">
        <v>171</v>
      </c>
      <c r="O7" t="s">
        <v>182</v>
      </c>
      <c r="P7" t="s">
        <v>173</v>
      </c>
      <c r="Q7" s="108">
        <v>44226</v>
      </c>
      <c r="R7" s="109">
        <f t="shared" si="0"/>
        <v>44227</v>
      </c>
      <c r="S7" s="109" t="s">
        <v>47</v>
      </c>
      <c r="T7" s="106" t="s">
        <v>57</v>
      </c>
    </row>
    <row r="8" spans="1:23" x14ac:dyDescent="0.25">
      <c r="A8" t="s">
        <v>165</v>
      </c>
      <c r="B8" s="112">
        <v>5030400</v>
      </c>
      <c r="C8" s="107" t="s">
        <v>98</v>
      </c>
      <c r="D8" s="110">
        <v>44226</v>
      </c>
      <c r="E8" t="s">
        <v>183</v>
      </c>
      <c r="F8" t="s">
        <v>167</v>
      </c>
      <c r="G8" s="111">
        <v>2678.57</v>
      </c>
      <c r="H8" s="113">
        <v>2678.57</v>
      </c>
      <c r="I8" t="s">
        <v>168</v>
      </c>
      <c r="J8" s="119" t="s">
        <v>169</v>
      </c>
      <c r="K8" s="106" t="s">
        <v>66</v>
      </c>
      <c r="L8" s="112">
        <v>100262</v>
      </c>
      <c r="M8" t="s">
        <v>184</v>
      </c>
      <c r="N8" t="s">
        <v>171</v>
      </c>
      <c r="O8" t="s">
        <v>185</v>
      </c>
      <c r="P8" t="s">
        <v>173</v>
      </c>
      <c r="Q8" s="108">
        <v>44226</v>
      </c>
      <c r="R8" s="109">
        <f t="shared" si="0"/>
        <v>44227</v>
      </c>
      <c r="S8" s="109" t="s">
        <v>47</v>
      </c>
      <c r="T8" s="106" t="s">
        <v>57</v>
      </c>
    </row>
    <row r="9" spans="1:23" x14ac:dyDescent="0.25">
      <c r="A9" t="s">
        <v>165</v>
      </c>
      <c r="B9" s="112">
        <v>5060105</v>
      </c>
      <c r="C9" s="107" t="s">
        <v>67</v>
      </c>
      <c r="D9" s="110">
        <v>44226</v>
      </c>
      <c r="E9" t="s">
        <v>186</v>
      </c>
      <c r="F9" t="s">
        <v>167</v>
      </c>
      <c r="G9" s="111">
        <v>3125</v>
      </c>
      <c r="H9" s="113">
        <v>3125</v>
      </c>
      <c r="I9" t="s">
        <v>168</v>
      </c>
      <c r="J9" s="119" t="s">
        <v>169</v>
      </c>
      <c r="K9" s="106" t="s">
        <v>66</v>
      </c>
      <c r="L9" s="112">
        <v>100136</v>
      </c>
      <c r="M9" t="s">
        <v>187</v>
      </c>
      <c r="N9" t="s">
        <v>171</v>
      </c>
      <c r="O9" t="s">
        <v>188</v>
      </c>
      <c r="P9" t="s">
        <v>173</v>
      </c>
      <c r="Q9" s="108">
        <v>44226</v>
      </c>
      <c r="R9" s="109">
        <f t="shared" si="0"/>
        <v>44227</v>
      </c>
      <c r="S9" s="109" t="s">
        <v>28</v>
      </c>
      <c r="T9" s="106" t="s">
        <v>68</v>
      </c>
    </row>
    <row r="10" spans="1:23" x14ac:dyDescent="0.25">
      <c r="A10" t="s">
        <v>165</v>
      </c>
      <c r="B10" s="112">
        <v>5060105</v>
      </c>
      <c r="C10" s="107" t="s">
        <v>67</v>
      </c>
      <c r="D10" s="110">
        <v>44226</v>
      </c>
      <c r="E10" t="s">
        <v>189</v>
      </c>
      <c r="F10" t="s">
        <v>167</v>
      </c>
      <c r="G10" s="111">
        <v>69017.899999999994</v>
      </c>
      <c r="H10" s="113">
        <v>69017.899999999994</v>
      </c>
      <c r="I10" t="s">
        <v>168</v>
      </c>
      <c r="J10" s="119" t="s">
        <v>169</v>
      </c>
      <c r="K10" s="106" t="s">
        <v>66</v>
      </c>
      <c r="L10" s="112">
        <v>100136</v>
      </c>
      <c r="M10" t="s">
        <v>187</v>
      </c>
      <c r="N10" t="s">
        <v>171</v>
      </c>
      <c r="O10" t="s">
        <v>190</v>
      </c>
      <c r="P10" t="s">
        <v>173</v>
      </c>
      <c r="Q10" s="108">
        <v>44226</v>
      </c>
      <c r="R10" s="109">
        <f t="shared" si="0"/>
        <v>44227</v>
      </c>
      <c r="S10" s="109" t="s">
        <v>28</v>
      </c>
      <c r="T10" s="106" t="s">
        <v>68</v>
      </c>
    </row>
    <row r="11" spans="1:23" x14ac:dyDescent="0.25">
      <c r="A11" t="s">
        <v>165</v>
      </c>
      <c r="B11" s="112">
        <v>5060105</v>
      </c>
      <c r="C11" s="107" t="s">
        <v>67</v>
      </c>
      <c r="D11" s="110">
        <v>44226</v>
      </c>
      <c r="E11" t="s">
        <v>191</v>
      </c>
      <c r="F11" t="s">
        <v>167</v>
      </c>
      <c r="G11" s="111">
        <v>254600</v>
      </c>
      <c r="H11" s="113">
        <v>254600</v>
      </c>
      <c r="I11" t="s">
        <v>168</v>
      </c>
      <c r="J11" s="119" t="s">
        <v>169</v>
      </c>
      <c r="K11" s="106" t="s">
        <v>66</v>
      </c>
      <c r="L11" s="112">
        <v>100136</v>
      </c>
      <c r="M11" t="s">
        <v>187</v>
      </c>
      <c r="N11" t="s">
        <v>171</v>
      </c>
      <c r="O11" t="s">
        <v>192</v>
      </c>
      <c r="P11" t="s">
        <v>173</v>
      </c>
      <c r="Q11" s="108">
        <v>44226</v>
      </c>
      <c r="R11" s="109">
        <f t="shared" si="0"/>
        <v>44227</v>
      </c>
      <c r="S11" s="109" t="s">
        <v>28</v>
      </c>
      <c r="T11" s="106" t="s">
        <v>30</v>
      </c>
    </row>
    <row r="12" spans="1:23" x14ac:dyDescent="0.25">
      <c r="A12" t="s">
        <v>165</v>
      </c>
      <c r="B12" s="112">
        <v>5060105</v>
      </c>
      <c r="C12" s="107" t="s">
        <v>67</v>
      </c>
      <c r="D12" s="110">
        <v>44230</v>
      </c>
      <c r="E12" t="s">
        <v>193</v>
      </c>
      <c r="F12" t="s">
        <v>167</v>
      </c>
      <c r="G12" s="111">
        <v>38500</v>
      </c>
      <c r="H12" s="113">
        <v>38500</v>
      </c>
      <c r="I12" t="s">
        <v>168</v>
      </c>
      <c r="J12" s="119" t="s">
        <v>169</v>
      </c>
      <c r="K12" s="106" t="s">
        <v>66</v>
      </c>
      <c r="L12" s="112">
        <v>100024</v>
      </c>
      <c r="M12" t="s">
        <v>170</v>
      </c>
      <c r="N12" t="s">
        <v>171</v>
      </c>
      <c r="O12" t="s">
        <v>194</v>
      </c>
      <c r="P12" t="s">
        <v>173</v>
      </c>
      <c r="Q12" s="110">
        <v>44230</v>
      </c>
      <c r="R12" s="109">
        <f t="shared" si="0"/>
        <v>44255</v>
      </c>
      <c r="S12" s="109" t="s">
        <v>28</v>
      </c>
      <c r="T12" s="106" t="s">
        <v>86</v>
      </c>
    </row>
    <row r="13" spans="1:23" x14ac:dyDescent="0.25">
      <c r="A13" t="s">
        <v>165</v>
      </c>
      <c r="B13" s="112">
        <v>5060105</v>
      </c>
      <c r="C13" s="107" t="s">
        <v>67</v>
      </c>
      <c r="D13" s="110">
        <v>44245</v>
      </c>
      <c r="E13" t="s">
        <v>195</v>
      </c>
      <c r="F13" t="s">
        <v>167</v>
      </c>
      <c r="G13" s="111">
        <v>3125</v>
      </c>
      <c r="H13" s="113">
        <v>3125</v>
      </c>
      <c r="I13" t="s">
        <v>168</v>
      </c>
      <c r="J13" s="119" t="s">
        <v>169</v>
      </c>
      <c r="K13" s="106" t="s">
        <v>66</v>
      </c>
      <c r="L13" s="112">
        <v>100136</v>
      </c>
      <c r="M13" t="s">
        <v>187</v>
      </c>
      <c r="N13" t="s">
        <v>171</v>
      </c>
      <c r="O13" t="s">
        <v>196</v>
      </c>
      <c r="P13" t="s">
        <v>173</v>
      </c>
      <c r="Q13" s="110">
        <v>44245</v>
      </c>
      <c r="R13" s="109">
        <f t="shared" si="0"/>
        <v>44255</v>
      </c>
      <c r="S13" s="109" t="s">
        <v>28</v>
      </c>
      <c r="T13" s="106" t="s">
        <v>68</v>
      </c>
    </row>
    <row r="14" spans="1:23" x14ac:dyDescent="0.25">
      <c r="A14" t="s">
        <v>165</v>
      </c>
      <c r="B14" s="112">
        <v>5060105</v>
      </c>
      <c r="C14" s="107" t="s">
        <v>67</v>
      </c>
      <c r="D14" s="110">
        <v>44245</v>
      </c>
      <c r="E14" t="s">
        <v>197</v>
      </c>
      <c r="F14" t="s">
        <v>167</v>
      </c>
      <c r="G14" s="111">
        <v>37591.24</v>
      </c>
      <c r="H14" s="114">
        <v>37591.24</v>
      </c>
      <c r="I14" t="s">
        <v>168</v>
      </c>
      <c r="J14" s="119" t="s">
        <v>169</v>
      </c>
      <c r="K14" s="106" t="s">
        <v>66</v>
      </c>
      <c r="L14" s="112">
        <v>100024</v>
      </c>
      <c r="M14" t="s">
        <v>170</v>
      </c>
      <c r="N14" t="s">
        <v>171</v>
      </c>
      <c r="O14" t="s">
        <v>198</v>
      </c>
      <c r="P14" t="s">
        <v>173</v>
      </c>
      <c r="Q14" s="110">
        <v>44245</v>
      </c>
      <c r="R14" s="109">
        <f t="shared" si="0"/>
        <v>44255</v>
      </c>
      <c r="S14" s="109" t="s">
        <v>47</v>
      </c>
      <c r="T14" s="106" t="s">
        <v>55</v>
      </c>
    </row>
    <row r="15" spans="1:23" x14ac:dyDescent="0.25">
      <c r="A15" t="s">
        <v>165</v>
      </c>
      <c r="B15" s="112">
        <v>5060105</v>
      </c>
      <c r="C15" s="107" t="s">
        <v>67</v>
      </c>
      <c r="D15" s="110">
        <v>44245</v>
      </c>
      <c r="E15" t="s">
        <v>199</v>
      </c>
      <c r="F15" t="s">
        <v>167</v>
      </c>
      <c r="G15" s="111">
        <v>45454.55</v>
      </c>
      <c r="H15" s="113">
        <v>45454.55</v>
      </c>
      <c r="I15" t="s">
        <v>168</v>
      </c>
      <c r="J15" s="119" t="s">
        <v>169</v>
      </c>
      <c r="K15" s="106" t="s">
        <v>66</v>
      </c>
      <c r="L15" s="112">
        <v>100493</v>
      </c>
      <c r="M15" t="s">
        <v>178</v>
      </c>
      <c r="N15" t="s">
        <v>171</v>
      </c>
      <c r="O15" t="s">
        <v>200</v>
      </c>
      <c r="P15" t="s">
        <v>173</v>
      </c>
      <c r="Q15" s="110">
        <v>44245</v>
      </c>
      <c r="R15" s="109">
        <f t="shared" si="0"/>
        <v>44255</v>
      </c>
      <c r="S15" s="109" t="s">
        <v>28</v>
      </c>
      <c r="T15" s="106" t="s">
        <v>91</v>
      </c>
    </row>
    <row r="16" spans="1:23" x14ac:dyDescent="0.25">
      <c r="A16" t="s">
        <v>165</v>
      </c>
      <c r="B16" s="112">
        <v>5060105</v>
      </c>
      <c r="C16" s="107" t="s">
        <v>67</v>
      </c>
      <c r="D16" s="110">
        <v>44245</v>
      </c>
      <c r="E16" t="s">
        <v>201</v>
      </c>
      <c r="F16" t="s">
        <v>167</v>
      </c>
      <c r="G16" s="111">
        <v>69017.899999999994</v>
      </c>
      <c r="H16" s="113">
        <v>69017.899999999994</v>
      </c>
      <c r="I16" t="s">
        <v>168</v>
      </c>
      <c r="J16" s="119" t="s">
        <v>169</v>
      </c>
      <c r="K16" s="106" t="s">
        <v>66</v>
      </c>
      <c r="L16" s="112">
        <v>100136</v>
      </c>
      <c r="M16" t="s">
        <v>187</v>
      </c>
      <c r="N16" t="s">
        <v>171</v>
      </c>
      <c r="O16" t="s">
        <v>202</v>
      </c>
      <c r="P16" t="s">
        <v>173</v>
      </c>
      <c r="Q16" s="110">
        <v>44245</v>
      </c>
      <c r="R16" s="109">
        <f t="shared" si="0"/>
        <v>44255</v>
      </c>
      <c r="S16" s="109" t="s">
        <v>28</v>
      </c>
      <c r="T16" s="106" t="s">
        <v>68</v>
      </c>
    </row>
    <row r="17" spans="1:20" x14ac:dyDescent="0.25">
      <c r="A17" t="s">
        <v>165</v>
      </c>
      <c r="B17" s="112">
        <v>5060105</v>
      </c>
      <c r="C17" s="107" t="s">
        <v>67</v>
      </c>
      <c r="D17" s="110">
        <v>44245</v>
      </c>
      <c r="E17" t="s">
        <v>203</v>
      </c>
      <c r="F17" t="s">
        <v>167</v>
      </c>
      <c r="G17" s="111">
        <v>254600</v>
      </c>
      <c r="H17" s="113">
        <v>254600</v>
      </c>
      <c r="I17" t="s">
        <v>168</v>
      </c>
      <c r="J17" s="119" t="s">
        <v>169</v>
      </c>
      <c r="K17" s="106" t="s">
        <v>66</v>
      </c>
      <c r="L17" s="112">
        <v>100136</v>
      </c>
      <c r="M17" t="s">
        <v>187</v>
      </c>
      <c r="N17" t="s">
        <v>171</v>
      </c>
      <c r="O17" t="s">
        <v>204</v>
      </c>
      <c r="P17" t="s">
        <v>173</v>
      </c>
      <c r="Q17" s="110">
        <v>44245</v>
      </c>
      <c r="R17" s="109">
        <f t="shared" si="0"/>
        <v>44255</v>
      </c>
      <c r="S17" s="109" t="s">
        <v>28</v>
      </c>
      <c r="T17" s="106" t="s">
        <v>30</v>
      </c>
    </row>
    <row r="18" spans="1:20" x14ac:dyDescent="0.25">
      <c r="A18" t="s">
        <v>165</v>
      </c>
      <c r="B18" s="112">
        <v>5030400</v>
      </c>
      <c r="C18" s="107" t="s">
        <v>98</v>
      </c>
      <c r="D18" s="110">
        <v>44267</v>
      </c>
      <c r="E18" t="s">
        <v>205</v>
      </c>
      <c r="F18" t="s">
        <v>167</v>
      </c>
      <c r="G18" s="111">
        <v>10714.29</v>
      </c>
      <c r="H18" s="113">
        <v>10714.29</v>
      </c>
      <c r="I18" t="s">
        <v>168</v>
      </c>
      <c r="J18" s="119" t="s">
        <v>169</v>
      </c>
      <c r="K18" t="s">
        <v>66</v>
      </c>
      <c r="L18" s="112">
        <v>100262</v>
      </c>
      <c r="M18" t="s">
        <v>184</v>
      </c>
      <c r="N18" t="s">
        <v>171</v>
      </c>
      <c r="O18" t="s">
        <v>206</v>
      </c>
      <c r="P18" t="s">
        <v>173</v>
      </c>
      <c r="Q18" s="110">
        <v>44267</v>
      </c>
      <c r="R18" s="109">
        <f t="shared" si="0"/>
        <v>44286</v>
      </c>
      <c r="S18" s="109" t="s">
        <v>47</v>
      </c>
      <c r="T18" s="106" t="s">
        <v>57</v>
      </c>
    </row>
    <row r="19" spans="1:20" x14ac:dyDescent="0.25">
      <c r="A19" t="s">
        <v>165</v>
      </c>
      <c r="B19" s="112">
        <v>5060105</v>
      </c>
      <c r="C19" s="107" t="s">
        <v>67</v>
      </c>
      <c r="D19" s="110">
        <v>44270</v>
      </c>
      <c r="E19" t="s">
        <v>207</v>
      </c>
      <c r="F19" t="s">
        <v>167</v>
      </c>
      <c r="G19" s="111">
        <v>38500</v>
      </c>
      <c r="H19" s="113">
        <v>38500</v>
      </c>
      <c r="I19" t="s">
        <v>168</v>
      </c>
      <c r="J19" s="119" t="s">
        <v>169</v>
      </c>
      <c r="K19" t="s">
        <v>66</v>
      </c>
      <c r="L19" s="112">
        <v>100024</v>
      </c>
      <c r="M19" t="s">
        <v>170</v>
      </c>
      <c r="N19" t="s">
        <v>171</v>
      </c>
      <c r="O19" t="s">
        <v>208</v>
      </c>
      <c r="P19" t="s">
        <v>173</v>
      </c>
      <c r="Q19" s="110">
        <v>44270</v>
      </c>
      <c r="R19" s="109">
        <f t="shared" si="0"/>
        <v>44286</v>
      </c>
      <c r="S19" s="109" t="s">
        <v>28</v>
      </c>
      <c r="T19" s="106" t="s">
        <v>86</v>
      </c>
    </row>
    <row r="20" spans="1:20" x14ac:dyDescent="0.25">
      <c r="A20" t="s">
        <v>165</v>
      </c>
      <c r="B20" s="112">
        <v>5060105</v>
      </c>
      <c r="C20" s="107" t="s">
        <v>67</v>
      </c>
      <c r="D20" s="110">
        <v>44278</v>
      </c>
      <c r="E20" t="s">
        <v>209</v>
      </c>
      <c r="F20" t="s">
        <v>167</v>
      </c>
      <c r="G20" s="111">
        <v>3125</v>
      </c>
      <c r="H20" s="113">
        <v>3125</v>
      </c>
      <c r="I20" t="s">
        <v>168</v>
      </c>
      <c r="J20" s="119" t="s">
        <v>169</v>
      </c>
      <c r="K20" t="s">
        <v>66</v>
      </c>
      <c r="L20" s="112">
        <v>100136</v>
      </c>
      <c r="M20" t="s">
        <v>187</v>
      </c>
      <c r="N20" t="s">
        <v>171</v>
      </c>
      <c r="O20" t="s">
        <v>210</v>
      </c>
      <c r="P20" t="s">
        <v>173</v>
      </c>
      <c r="Q20" s="110">
        <v>44278</v>
      </c>
      <c r="R20" s="109">
        <f t="shared" si="0"/>
        <v>44286</v>
      </c>
      <c r="S20" s="109" t="s">
        <v>28</v>
      </c>
      <c r="T20" s="106" t="s">
        <v>68</v>
      </c>
    </row>
    <row r="21" spans="1:20" x14ac:dyDescent="0.25">
      <c r="A21" t="s">
        <v>165</v>
      </c>
      <c r="B21" s="112">
        <v>5060105</v>
      </c>
      <c r="C21" s="107" t="s">
        <v>67</v>
      </c>
      <c r="D21" s="110">
        <v>44278</v>
      </c>
      <c r="E21" t="s">
        <v>211</v>
      </c>
      <c r="F21" t="s">
        <v>167</v>
      </c>
      <c r="G21" s="111">
        <v>47727.27</v>
      </c>
      <c r="H21" s="113">
        <v>47727.27</v>
      </c>
      <c r="I21" t="s">
        <v>168</v>
      </c>
      <c r="J21" s="119" t="s">
        <v>169</v>
      </c>
      <c r="K21" t="s">
        <v>66</v>
      </c>
      <c r="L21" s="112">
        <v>100493</v>
      </c>
      <c r="M21" t="s">
        <v>178</v>
      </c>
      <c r="N21" t="s">
        <v>171</v>
      </c>
      <c r="O21" t="s">
        <v>212</v>
      </c>
      <c r="P21" t="s">
        <v>173</v>
      </c>
      <c r="Q21" s="110">
        <v>44278</v>
      </c>
      <c r="R21" s="109">
        <f t="shared" si="0"/>
        <v>44286</v>
      </c>
      <c r="S21" s="109" t="s">
        <v>28</v>
      </c>
      <c r="T21" s="106" t="s">
        <v>91</v>
      </c>
    </row>
    <row r="22" spans="1:20" x14ac:dyDescent="0.25">
      <c r="A22" t="s">
        <v>165</v>
      </c>
      <c r="B22" s="112">
        <v>5060105</v>
      </c>
      <c r="C22" s="107" t="s">
        <v>67</v>
      </c>
      <c r="D22" s="110">
        <v>44278</v>
      </c>
      <c r="E22" t="s">
        <v>213</v>
      </c>
      <c r="F22" t="s">
        <v>167</v>
      </c>
      <c r="G22" s="111">
        <v>69017.899999999994</v>
      </c>
      <c r="H22" s="113">
        <v>69017.899999999994</v>
      </c>
      <c r="I22" t="s">
        <v>168</v>
      </c>
      <c r="J22" s="119" t="s">
        <v>169</v>
      </c>
      <c r="K22" t="s">
        <v>66</v>
      </c>
      <c r="L22" s="112">
        <v>100136</v>
      </c>
      <c r="M22" t="s">
        <v>187</v>
      </c>
      <c r="N22" t="s">
        <v>171</v>
      </c>
      <c r="O22" t="s">
        <v>214</v>
      </c>
      <c r="P22" t="s">
        <v>173</v>
      </c>
      <c r="Q22" s="110">
        <v>44278</v>
      </c>
      <c r="R22" s="109">
        <f t="shared" si="0"/>
        <v>44286</v>
      </c>
      <c r="S22" s="109" t="s">
        <v>28</v>
      </c>
      <c r="T22" s="106" t="s">
        <v>68</v>
      </c>
    </row>
    <row r="23" spans="1:20" x14ac:dyDescent="0.25">
      <c r="A23" t="s">
        <v>165</v>
      </c>
      <c r="B23" s="112">
        <v>5060105</v>
      </c>
      <c r="C23" s="107" t="s">
        <v>67</v>
      </c>
      <c r="D23" s="110">
        <v>44278</v>
      </c>
      <c r="E23" t="s">
        <v>215</v>
      </c>
      <c r="F23" t="s">
        <v>167</v>
      </c>
      <c r="G23" s="111">
        <v>254600</v>
      </c>
      <c r="H23" s="113">
        <v>254600</v>
      </c>
      <c r="I23" t="s">
        <v>168</v>
      </c>
      <c r="J23" s="119" t="s">
        <v>169</v>
      </c>
      <c r="K23" t="s">
        <v>66</v>
      </c>
      <c r="L23" s="112">
        <v>100136</v>
      </c>
      <c r="M23" t="s">
        <v>187</v>
      </c>
      <c r="N23" t="s">
        <v>171</v>
      </c>
      <c r="O23" t="s">
        <v>216</v>
      </c>
      <c r="P23" t="s">
        <v>173</v>
      </c>
      <c r="Q23" s="110">
        <v>44278</v>
      </c>
      <c r="R23" s="109">
        <f t="shared" si="0"/>
        <v>44286</v>
      </c>
      <c r="S23" s="109" t="s">
        <v>28</v>
      </c>
      <c r="T23" s="106" t="s">
        <v>30</v>
      </c>
    </row>
    <row r="24" spans="1:20" x14ac:dyDescent="0.25">
      <c r="A24" t="s">
        <v>165</v>
      </c>
      <c r="B24" s="112">
        <v>5030400</v>
      </c>
      <c r="C24" s="107" t="s">
        <v>98</v>
      </c>
      <c r="D24" s="110">
        <v>44286</v>
      </c>
      <c r="E24" t="s">
        <v>217</v>
      </c>
      <c r="F24" t="s">
        <v>167</v>
      </c>
      <c r="G24" s="111">
        <v>18616.07</v>
      </c>
      <c r="H24" s="113">
        <v>18616.07</v>
      </c>
      <c r="I24" t="s">
        <v>168</v>
      </c>
      <c r="J24" s="119" t="s">
        <v>169</v>
      </c>
      <c r="K24" t="s">
        <v>66</v>
      </c>
      <c r="L24" s="112">
        <v>100262</v>
      </c>
      <c r="M24" t="s">
        <v>184</v>
      </c>
      <c r="N24" t="s">
        <v>171</v>
      </c>
      <c r="O24" t="s">
        <v>218</v>
      </c>
      <c r="P24" t="s">
        <v>173</v>
      </c>
      <c r="Q24" s="110">
        <v>44286</v>
      </c>
      <c r="R24" s="109">
        <f t="shared" si="0"/>
        <v>44286</v>
      </c>
      <c r="S24" s="109" t="s">
        <v>47</v>
      </c>
      <c r="T24" s="106" t="s">
        <v>57</v>
      </c>
    </row>
    <row r="25" spans="1:20" x14ac:dyDescent="0.25">
      <c r="A25" t="s">
        <v>165</v>
      </c>
      <c r="B25" s="112">
        <v>5060105</v>
      </c>
      <c r="C25" s="107" t="s">
        <v>67</v>
      </c>
      <c r="D25" s="110">
        <v>44299</v>
      </c>
      <c r="E25" t="s">
        <v>219</v>
      </c>
      <c r="F25" t="s">
        <v>167</v>
      </c>
      <c r="G25" s="113">
        <v>38500</v>
      </c>
      <c r="H25" s="113">
        <v>38500</v>
      </c>
      <c r="I25" t="s">
        <v>168</v>
      </c>
      <c r="J25" s="119" t="s">
        <v>169</v>
      </c>
      <c r="K25" t="s">
        <v>66</v>
      </c>
      <c r="L25" s="112">
        <v>100024</v>
      </c>
      <c r="M25" t="s">
        <v>170</v>
      </c>
      <c r="N25" t="s">
        <v>171</v>
      </c>
      <c r="O25" t="s">
        <v>220</v>
      </c>
      <c r="P25" t="s">
        <v>173</v>
      </c>
      <c r="Q25" s="110">
        <v>44299</v>
      </c>
      <c r="R25" s="109">
        <f t="shared" si="0"/>
        <v>44316</v>
      </c>
      <c r="S25" s="109" t="s">
        <v>28</v>
      </c>
      <c r="T25" s="106" t="s">
        <v>86</v>
      </c>
    </row>
    <row r="26" spans="1:20" s="124" customFormat="1" x14ac:dyDescent="0.25">
      <c r="A26" s="124" t="s">
        <v>165</v>
      </c>
      <c r="B26" s="121">
        <v>5060105</v>
      </c>
      <c r="C26" s="122" t="s">
        <v>67</v>
      </c>
      <c r="D26" s="123">
        <v>44300</v>
      </c>
      <c r="E26" s="124" t="s">
        <v>221</v>
      </c>
      <c r="F26" s="124" t="s">
        <v>167</v>
      </c>
      <c r="G26" s="125">
        <v>-324600</v>
      </c>
      <c r="H26" s="125">
        <v>-324600</v>
      </c>
      <c r="I26" s="124" t="s">
        <v>222</v>
      </c>
      <c r="J26" s="127" t="s">
        <v>169</v>
      </c>
      <c r="K26" s="124" t="s">
        <v>66</v>
      </c>
      <c r="L26" s="121">
        <v>100325</v>
      </c>
      <c r="M26" s="124" t="s">
        <v>223</v>
      </c>
      <c r="N26" s="124" t="s">
        <v>171</v>
      </c>
      <c r="O26" s="124" t="s">
        <v>224</v>
      </c>
      <c r="P26" s="124" t="s">
        <v>225</v>
      </c>
      <c r="Q26" s="123">
        <v>44300</v>
      </c>
      <c r="R26" s="126">
        <f t="shared" si="0"/>
        <v>44316</v>
      </c>
      <c r="S26" s="126" t="s">
        <v>47</v>
      </c>
      <c r="T26" s="128" t="s">
        <v>55</v>
      </c>
    </row>
    <row r="27" spans="1:20" x14ac:dyDescent="0.25">
      <c r="A27" t="s">
        <v>165</v>
      </c>
      <c r="B27" s="112">
        <v>5060105</v>
      </c>
      <c r="C27" s="107" t="s">
        <v>67</v>
      </c>
      <c r="D27" s="110">
        <v>44300</v>
      </c>
      <c r="E27" t="s">
        <v>226</v>
      </c>
      <c r="F27" t="s">
        <v>167</v>
      </c>
      <c r="G27" s="111">
        <v>270600</v>
      </c>
      <c r="H27" s="111">
        <f>G27</f>
        <v>270600</v>
      </c>
      <c r="I27" t="s">
        <v>168</v>
      </c>
      <c r="J27" s="119" t="s">
        <v>169</v>
      </c>
      <c r="K27" t="s">
        <v>66</v>
      </c>
      <c r="L27" s="112">
        <v>100324</v>
      </c>
      <c r="M27" t="s">
        <v>227</v>
      </c>
      <c r="N27" t="s">
        <v>171</v>
      </c>
      <c r="O27" t="s">
        <v>228</v>
      </c>
      <c r="P27" t="s">
        <v>173</v>
      </c>
      <c r="Q27" s="110">
        <v>44300</v>
      </c>
      <c r="R27" s="109">
        <f t="shared" si="0"/>
        <v>44316</v>
      </c>
      <c r="S27" s="109" t="s">
        <v>28</v>
      </c>
      <c r="T27" s="106" t="s">
        <v>29</v>
      </c>
    </row>
    <row r="28" spans="1:20" x14ac:dyDescent="0.25">
      <c r="A28" t="s">
        <v>165</v>
      </c>
      <c r="B28" s="112">
        <v>5060105</v>
      </c>
      <c r="C28" s="107" t="s">
        <v>67</v>
      </c>
      <c r="D28" s="110">
        <v>44300</v>
      </c>
      <c r="E28" t="s">
        <v>226</v>
      </c>
      <c r="F28" t="s">
        <v>167</v>
      </c>
      <c r="G28" s="111">
        <v>54000</v>
      </c>
      <c r="H28" s="111">
        <f>G28</f>
        <v>54000</v>
      </c>
      <c r="I28" t="s">
        <v>168</v>
      </c>
      <c r="J28" s="119" t="s">
        <v>169</v>
      </c>
      <c r="K28" t="s">
        <v>66</v>
      </c>
      <c r="L28" s="112">
        <v>100324</v>
      </c>
      <c r="M28" t="s">
        <v>227</v>
      </c>
      <c r="N28" t="s">
        <v>171</v>
      </c>
      <c r="O28" t="s">
        <v>229</v>
      </c>
      <c r="P28" t="s">
        <v>173</v>
      </c>
      <c r="Q28" s="110">
        <v>44300</v>
      </c>
      <c r="R28" s="109">
        <f t="shared" ref="R28" si="1">EOMONTH(Q28,0)</f>
        <v>44316</v>
      </c>
      <c r="S28" s="109" t="s">
        <v>28</v>
      </c>
      <c r="T28" s="106" t="s">
        <v>68</v>
      </c>
    </row>
    <row r="29" spans="1:20" s="124" customFormat="1" x14ac:dyDescent="0.25">
      <c r="A29" s="124" t="s">
        <v>165</v>
      </c>
      <c r="B29" s="121">
        <v>5060105</v>
      </c>
      <c r="C29" s="122" t="s">
        <v>67</v>
      </c>
      <c r="D29" s="123">
        <v>44300</v>
      </c>
      <c r="E29" s="124" t="s">
        <v>230</v>
      </c>
      <c r="F29" s="124" t="s">
        <v>167</v>
      </c>
      <c r="G29" s="125">
        <v>324600</v>
      </c>
      <c r="H29" s="125">
        <v>324600</v>
      </c>
      <c r="I29" s="124" t="s">
        <v>168</v>
      </c>
      <c r="J29" s="127" t="s">
        <v>169</v>
      </c>
      <c r="K29" s="124" t="s">
        <v>66</v>
      </c>
      <c r="L29" s="121">
        <v>100325</v>
      </c>
      <c r="M29" s="124" t="s">
        <v>223</v>
      </c>
      <c r="N29" s="124" t="s">
        <v>171</v>
      </c>
      <c r="O29" s="124" t="s">
        <v>224</v>
      </c>
      <c r="P29" s="124" t="s">
        <v>173</v>
      </c>
      <c r="Q29" s="123">
        <v>44300</v>
      </c>
      <c r="R29" s="126">
        <f t="shared" si="0"/>
        <v>44316</v>
      </c>
      <c r="S29" s="126" t="s">
        <v>47</v>
      </c>
      <c r="T29" s="128" t="s">
        <v>55</v>
      </c>
    </row>
    <row r="30" spans="1:20" x14ac:dyDescent="0.25">
      <c r="A30" t="s">
        <v>165</v>
      </c>
      <c r="B30" s="112">
        <v>5060105</v>
      </c>
      <c r="C30" s="107" t="s">
        <v>67</v>
      </c>
      <c r="D30" s="110">
        <v>44308</v>
      </c>
      <c r="E30" t="s">
        <v>231</v>
      </c>
      <c r="F30" t="s">
        <v>167</v>
      </c>
      <c r="G30" s="113">
        <v>20454.55</v>
      </c>
      <c r="H30" s="113">
        <v>20454.55</v>
      </c>
      <c r="I30" t="s">
        <v>168</v>
      </c>
      <c r="J30" s="119" t="s">
        <v>169</v>
      </c>
      <c r="K30" t="s">
        <v>66</v>
      </c>
      <c r="L30" s="112">
        <v>100493</v>
      </c>
      <c r="M30" t="s">
        <v>178</v>
      </c>
      <c r="N30" t="s">
        <v>171</v>
      </c>
      <c r="O30" t="s">
        <v>232</v>
      </c>
      <c r="P30" t="s">
        <v>173</v>
      </c>
      <c r="Q30" s="110">
        <v>44308</v>
      </c>
      <c r="R30" s="109">
        <f t="shared" si="0"/>
        <v>44316</v>
      </c>
      <c r="S30" s="109" t="s">
        <v>28</v>
      </c>
      <c r="T30" s="106" t="s">
        <v>91</v>
      </c>
    </row>
    <row r="31" spans="1:20" x14ac:dyDescent="0.25">
      <c r="A31" t="s">
        <v>165</v>
      </c>
      <c r="B31" s="112">
        <v>5060105</v>
      </c>
      <c r="C31" s="107" t="s">
        <v>67</v>
      </c>
      <c r="D31" s="110">
        <v>44308</v>
      </c>
      <c r="E31" t="s">
        <v>231</v>
      </c>
      <c r="F31" t="s">
        <v>167</v>
      </c>
      <c r="G31" s="113">
        <v>50000</v>
      </c>
      <c r="H31" s="113">
        <v>50000</v>
      </c>
      <c r="I31" t="s">
        <v>168</v>
      </c>
      <c r="J31" s="119" t="s">
        <v>169</v>
      </c>
      <c r="K31" t="s">
        <v>66</v>
      </c>
      <c r="L31" s="112">
        <v>100493</v>
      </c>
      <c r="M31" t="s">
        <v>178</v>
      </c>
      <c r="N31" t="s">
        <v>171</v>
      </c>
      <c r="O31" t="s">
        <v>233</v>
      </c>
      <c r="P31" t="s">
        <v>173</v>
      </c>
      <c r="Q31" s="110">
        <v>44308</v>
      </c>
      <c r="R31" s="109">
        <f t="shared" si="0"/>
        <v>44316</v>
      </c>
      <c r="S31" s="109" t="s">
        <v>28</v>
      </c>
      <c r="T31" s="106" t="s">
        <v>91</v>
      </c>
    </row>
    <row r="32" spans="1:20" x14ac:dyDescent="0.25">
      <c r="A32" t="s">
        <v>165</v>
      </c>
      <c r="B32" s="112">
        <v>5060105</v>
      </c>
      <c r="C32" s="107" t="s">
        <v>67</v>
      </c>
      <c r="D32" s="110">
        <v>44308</v>
      </c>
      <c r="E32" t="s">
        <v>234</v>
      </c>
      <c r="F32" t="s">
        <v>167</v>
      </c>
      <c r="G32" s="113">
        <v>50000</v>
      </c>
      <c r="H32" s="113">
        <v>50000</v>
      </c>
      <c r="I32" t="s">
        <v>168</v>
      </c>
      <c r="J32" s="119" t="s">
        <v>169</v>
      </c>
      <c r="K32" t="s">
        <v>66</v>
      </c>
      <c r="L32" s="112">
        <v>100493</v>
      </c>
      <c r="M32" t="s">
        <v>178</v>
      </c>
      <c r="N32" t="s">
        <v>171</v>
      </c>
      <c r="O32" t="s">
        <v>235</v>
      </c>
      <c r="P32" t="s">
        <v>173</v>
      </c>
      <c r="Q32" s="110">
        <v>44308</v>
      </c>
      <c r="R32" s="109">
        <f t="shared" si="0"/>
        <v>44316</v>
      </c>
      <c r="S32" s="109" t="s">
        <v>28</v>
      </c>
      <c r="T32" s="106" t="s">
        <v>91</v>
      </c>
    </row>
    <row r="33" spans="1:21" x14ac:dyDescent="0.25">
      <c r="A33" t="s">
        <v>165</v>
      </c>
      <c r="B33" s="112">
        <v>5130102</v>
      </c>
      <c r="C33" s="107" t="s">
        <v>96</v>
      </c>
      <c r="D33" s="110">
        <v>44313</v>
      </c>
      <c r="E33" t="s">
        <v>236</v>
      </c>
      <c r="F33" t="s">
        <v>167</v>
      </c>
      <c r="G33" s="111">
        <v>875152.01</v>
      </c>
      <c r="H33" s="111">
        <v>875152.01</v>
      </c>
      <c r="I33" t="s">
        <v>168</v>
      </c>
      <c r="J33" s="119" t="s">
        <v>169</v>
      </c>
      <c r="K33" t="s">
        <v>66</v>
      </c>
      <c r="L33" s="112">
        <v>100382</v>
      </c>
      <c r="M33" t="s">
        <v>237</v>
      </c>
      <c r="N33" t="s">
        <v>171</v>
      </c>
      <c r="O33" t="s">
        <v>238</v>
      </c>
      <c r="P33" t="s">
        <v>173</v>
      </c>
      <c r="Q33" s="110">
        <v>44313</v>
      </c>
      <c r="R33" s="109">
        <f t="shared" si="0"/>
        <v>44316</v>
      </c>
      <c r="S33" s="109" t="s">
        <v>28</v>
      </c>
      <c r="T33" s="106" t="s">
        <v>31</v>
      </c>
      <c r="U33" t="s">
        <v>69</v>
      </c>
    </row>
    <row r="34" spans="1:21" x14ac:dyDescent="0.25">
      <c r="A34" t="s">
        <v>165</v>
      </c>
      <c r="B34" s="112">
        <v>5060105</v>
      </c>
      <c r="C34" s="107" t="s">
        <v>67</v>
      </c>
      <c r="D34" s="110">
        <v>44319</v>
      </c>
      <c r="E34" t="s">
        <v>239</v>
      </c>
      <c r="F34" t="s">
        <v>167</v>
      </c>
      <c r="G34" s="113">
        <v>3125</v>
      </c>
      <c r="H34" s="113">
        <v>3125</v>
      </c>
      <c r="I34" t="s">
        <v>168</v>
      </c>
      <c r="J34" s="119" t="s">
        <v>169</v>
      </c>
      <c r="K34" t="s">
        <v>66</v>
      </c>
      <c r="L34" s="112">
        <v>100136</v>
      </c>
      <c r="M34" t="s">
        <v>187</v>
      </c>
      <c r="N34" t="s">
        <v>171</v>
      </c>
      <c r="O34" t="s">
        <v>240</v>
      </c>
      <c r="P34" t="s">
        <v>173</v>
      </c>
      <c r="Q34" s="110">
        <v>44319</v>
      </c>
      <c r="R34" s="109">
        <f t="shared" si="0"/>
        <v>44347</v>
      </c>
      <c r="S34" s="109" t="s">
        <v>28</v>
      </c>
      <c r="T34" s="106" t="s">
        <v>68</v>
      </c>
    </row>
    <row r="35" spans="1:21" x14ac:dyDescent="0.25">
      <c r="A35" t="s">
        <v>165</v>
      </c>
      <c r="B35" s="112">
        <v>5060105</v>
      </c>
      <c r="C35" s="107" t="s">
        <v>67</v>
      </c>
      <c r="D35" s="110">
        <v>44319</v>
      </c>
      <c r="E35" t="s">
        <v>241</v>
      </c>
      <c r="F35" t="s">
        <v>167</v>
      </c>
      <c r="G35" s="113">
        <v>18000</v>
      </c>
      <c r="H35" s="113">
        <v>18000</v>
      </c>
      <c r="I35" t="s">
        <v>168</v>
      </c>
      <c r="J35" s="119" t="s">
        <v>169</v>
      </c>
      <c r="K35" t="s">
        <v>66</v>
      </c>
      <c r="L35" s="112">
        <v>100324</v>
      </c>
      <c r="M35" t="s">
        <v>227</v>
      </c>
      <c r="N35" t="s">
        <v>171</v>
      </c>
      <c r="O35" t="s">
        <v>242</v>
      </c>
      <c r="P35" t="s">
        <v>173</v>
      </c>
      <c r="Q35" s="110">
        <v>44319</v>
      </c>
      <c r="R35" s="109">
        <f t="shared" si="0"/>
        <v>44347</v>
      </c>
      <c r="S35" s="109" t="s">
        <v>28</v>
      </c>
      <c r="T35" s="106" t="s">
        <v>68</v>
      </c>
    </row>
    <row r="36" spans="1:21" x14ac:dyDescent="0.25">
      <c r="A36" t="s">
        <v>165</v>
      </c>
      <c r="B36" s="112">
        <v>5060105</v>
      </c>
      <c r="C36" s="107" t="s">
        <v>67</v>
      </c>
      <c r="D36" s="110">
        <v>44319</v>
      </c>
      <c r="E36" t="s">
        <v>243</v>
      </c>
      <c r="F36" t="s">
        <v>167</v>
      </c>
      <c r="G36" s="113">
        <v>22500</v>
      </c>
      <c r="H36" s="113">
        <v>22500</v>
      </c>
      <c r="I36" t="s">
        <v>168</v>
      </c>
      <c r="J36" s="119" t="s">
        <v>169</v>
      </c>
      <c r="K36" t="s">
        <v>66</v>
      </c>
      <c r="L36" s="112">
        <v>100324</v>
      </c>
      <c r="M36" t="s">
        <v>227</v>
      </c>
      <c r="N36" t="s">
        <v>171</v>
      </c>
      <c r="O36" t="s">
        <v>244</v>
      </c>
      <c r="P36" t="s">
        <v>173</v>
      </c>
      <c r="Q36" s="110">
        <v>44319</v>
      </c>
      <c r="R36" s="109">
        <f t="shared" si="0"/>
        <v>44347</v>
      </c>
      <c r="S36" s="109" t="s">
        <v>28</v>
      </c>
      <c r="T36" s="106" t="s">
        <v>29</v>
      </c>
    </row>
    <row r="37" spans="1:21" x14ac:dyDescent="0.25">
      <c r="A37" t="s">
        <v>165</v>
      </c>
      <c r="B37" s="112">
        <v>5060105</v>
      </c>
      <c r="C37" s="107" t="s">
        <v>67</v>
      </c>
      <c r="D37" s="110">
        <v>44319</v>
      </c>
      <c r="E37" t="s">
        <v>245</v>
      </c>
      <c r="F37" t="s">
        <v>167</v>
      </c>
      <c r="G37" s="113">
        <v>67700</v>
      </c>
      <c r="H37" s="113">
        <v>67700</v>
      </c>
      <c r="I37" t="s">
        <v>168</v>
      </c>
      <c r="J37" s="119" t="s">
        <v>169</v>
      </c>
      <c r="K37" t="s">
        <v>66</v>
      </c>
      <c r="L37" s="112">
        <v>100324</v>
      </c>
      <c r="M37" t="s">
        <v>227</v>
      </c>
      <c r="N37" t="s">
        <v>171</v>
      </c>
      <c r="O37" t="s">
        <v>246</v>
      </c>
      <c r="P37" t="s">
        <v>173</v>
      </c>
      <c r="Q37" s="110">
        <v>44319</v>
      </c>
      <c r="R37" s="109">
        <f t="shared" si="0"/>
        <v>44347</v>
      </c>
      <c r="S37" s="109" t="s">
        <v>28</v>
      </c>
      <c r="T37" s="106" t="s">
        <v>29</v>
      </c>
    </row>
    <row r="38" spans="1:21" x14ac:dyDescent="0.25">
      <c r="A38" t="s">
        <v>165</v>
      </c>
      <c r="B38" s="112">
        <v>5060105</v>
      </c>
      <c r="C38" s="107" t="s">
        <v>67</v>
      </c>
      <c r="D38" s="110">
        <v>44319</v>
      </c>
      <c r="E38" t="s">
        <v>247</v>
      </c>
      <c r="F38" t="s">
        <v>167</v>
      </c>
      <c r="G38" s="113">
        <v>69017.899999999994</v>
      </c>
      <c r="H38" s="113">
        <v>69017.899999999994</v>
      </c>
      <c r="I38" t="s">
        <v>168</v>
      </c>
      <c r="J38" s="119" t="s">
        <v>169</v>
      </c>
      <c r="K38" t="s">
        <v>66</v>
      </c>
      <c r="L38" s="112">
        <v>100136</v>
      </c>
      <c r="M38" t="s">
        <v>187</v>
      </c>
      <c r="N38" t="s">
        <v>171</v>
      </c>
      <c r="O38" t="s">
        <v>248</v>
      </c>
      <c r="P38" t="s">
        <v>173</v>
      </c>
      <c r="Q38" s="110">
        <v>44319</v>
      </c>
      <c r="R38" s="109">
        <f t="shared" si="0"/>
        <v>44347</v>
      </c>
      <c r="S38" s="109" t="s">
        <v>28</v>
      </c>
      <c r="T38" s="106" t="s">
        <v>68</v>
      </c>
    </row>
    <row r="39" spans="1:21" x14ac:dyDescent="0.25">
      <c r="A39" t="s">
        <v>165</v>
      </c>
      <c r="B39" s="112">
        <v>5060105</v>
      </c>
      <c r="C39" s="107" t="s">
        <v>67</v>
      </c>
      <c r="D39" s="110">
        <v>44319</v>
      </c>
      <c r="E39" t="s">
        <v>249</v>
      </c>
      <c r="F39" t="s">
        <v>167</v>
      </c>
      <c r="G39" s="113">
        <v>254600</v>
      </c>
      <c r="H39" s="113">
        <v>254600</v>
      </c>
      <c r="I39" t="s">
        <v>168</v>
      </c>
      <c r="J39" s="119" t="s">
        <v>169</v>
      </c>
      <c r="K39" t="s">
        <v>66</v>
      </c>
      <c r="L39" s="112">
        <v>100136</v>
      </c>
      <c r="M39" t="s">
        <v>187</v>
      </c>
      <c r="N39" t="s">
        <v>171</v>
      </c>
      <c r="O39" t="s">
        <v>250</v>
      </c>
      <c r="P39" t="s">
        <v>173</v>
      </c>
      <c r="Q39" s="110">
        <v>44319</v>
      </c>
      <c r="R39" s="109">
        <f t="shared" si="0"/>
        <v>44347</v>
      </c>
      <c r="S39" s="109" t="s">
        <v>28</v>
      </c>
      <c r="T39" s="106" t="s">
        <v>30</v>
      </c>
    </row>
    <row r="40" spans="1:21" x14ac:dyDescent="0.25">
      <c r="A40" t="s">
        <v>165</v>
      </c>
      <c r="B40" s="112">
        <v>5060105</v>
      </c>
      <c r="C40" s="107" t="s">
        <v>67</v>
      </c>
      <c r="D40" s="110">
        <v>44331</v>
      </c>
      <c r="E40" t="s">
        <v>251</v>
      </c>
      <c r="F40" t="s">
        <v>167</v>
      </c>
      <c r="G40" s="113">
        <v>38500</v>
      </c>
      <c r="H40" s="113">
        <v>38500</v>
      </c>
      <c r="I40" t="s">
        <v>168</v>
      </c>
      <c r="J40" s="119" t="s">
        <v>169</v>
      </c>
      <c r="K40" t="s">
        <v>66</v>
      </c>
      <c r="L40" s="112">
        <v>100024</v>
      </c>
      <c r="M40" t="s">
        <v>170</v>
      </c>
      <c r="N40" t="s">
        <v>171</v>
      </c>
      <c r="O40" t="s">
        <v>252</v>
      </c>
      <c r="P40" t="s">
        <v>173</v>
      </c>
      <c r="Q40" s="110">
        <v>44331</v>
      </c>
      <c r="R40" s="109">
        <f t="shared" si="0"/>
        <v>44347</v>
      </c>
      <c r="S40" s="109" t="s">
        <v>28</v>
      </c>
      <c r="T40" s="106" t="s">
        <v>86</v>
      </c>
    </row>
    <row r="41" spans="1:21" x14ac:dyDescent="0.25">
      <c r="A41" t="s">
        <v>165</v>
      </c>
      <c r="B41" s="112">
        <v>5060105</v>
      </c>
      <c r="C41" s="107" t="s">
        <v>67</v>
      </c>
      <c r="D41" s="110">
        <v>44337</v>
      </c>
      <c r="E41" t="s">
        <v>253</v>
      </c>
      <c r="F41" t="s">
        <v>167</v>
      </c>
      <c r="G41" s="113">
        <v>3125</v>
      </c>
      <c r="H41" s="113">
        <v>3125</v>
      </c>
      <c r="I41" t="s">
        <v>168</v>
      </c>
      <c r="J41" s="119" t="s">
        <v>169</v>
      </c>
      <c r="K41" t="s">
        <v>66</v>
      </c>
      <c r="L41" s="112">
        <v>100136</v>
      </c>
      <c r="M41" t="s">
        <v>187</v>
      </c>
      <c r="N41" t="s">
        <v>171</v>
      </c>
      <c r="O41" t="s">
        <v>254</v>
      </c>
      <c r="P41" t="s">
        <v>173</v>
      </c>
      <c r="Q41" s="110">
        <v>44337</v>
      </c>
      <c r="R41" s="109">
        <f t="shared" si="0"/>
        <v>44347</v>
      </c>
      <c r="S41" s="109" t="s">
        <v>28</v>
      </c>
      <c r="T41" s="106" t="s">
        <v>68</v>
      </c>
    </row>
    <row r="42" spans="1:21" x14ac:dyDescent="0.25">
      <c r="A42" t="s">
        <v>165</v>
      </c>
      <c r="B42" s="112">
        <v>5060105</v>
      </c>
      <c r="C42" s="107" t="s">
        <v>67</v>
      </c>
      <c r="D42" s="110">
        <v>44337</v>
      </c>
      <c r="E42" t="s">
        <v>255</v>
      </c>
      <c r="F42" t="s">
        <v>167</v>
      </c>
      <c r="G42" s="113">
        <v>18000</v>
      </c>
      <c r="H42" s="113">
        <v>18000</v>
      </c>
      <c r="I42" t="s">
        <v>168</v>
      </c>
      <c r="J42" s="119" t="s">
        <v>169</v>
      </c>
      <c r="K42" t="s">
        <v>66</v>
      </c>
      <c r="L42" s="112">
        <v>100324</v>
      </c>
      <c r="M42" t="s">
        <v>227</v>
      </c>
      <c r="N42" t="s">
        <v>171</v>
      </c>
      <c r="O42" t="s">
        <v>256</v>
      </c>
      <c r="P42" t="s">
        <v>173</v>
      </c>
      <c r="Q42" s="110">
        <v>44337</v>
      </c>
      <c r="R42" s="109">
        <f t="shared" si="0"/>
        <v>44347</v>
      </c>
      <c r="S42" s="109" t="s">
        <v>28</v>
      </c>
      <c r="T42" s="106" t="s">
        <v>68</v>
      </c>
    </row>
    <row r="43" spans="1:21" x14ac:dyDescent="0.25">
      <c r="A43" t="s">
        <v>165</v>
      </c>
      <c r="B43" s="112">
        <v>5060105</v>
      </c>
      <c r="C43" s="107" t="s">
        <v>67</v>
      </c>
      <c r="D43" s="110">
        <v>44337</v>
      </c>
      <c r="E43" t="s">
        <v>257</v>
      </c>
      <c r="F43" t="s">
        <v>167</v>
      </c>
      <c r="G43" s="113">
        <v>22500</v>
      </c>
      <c r="H43" s="113">
        <v>22500</v>
      </c>
      <c r="I43" t="s">
        <v>168</v>
      </c>
      <c r="J43" s="119" t="s">
        <v>169</v>
      </c>
      <c r="K43" t="s">
        <v>66</v>
      </c>
      <c r="L43" s="112">
        <v>100324</v>
      </c>
      <c r="M43" t="s">
        <v>227</v>
      </c>
      <c r="N43" t="s">
        <v>171</v>
      </c>
      <c r="O43" t="s">
        <v>258</v>
      </c>
      <c r="P43" t="s">
        <v>173</v>
      </c>
      <c r="Q43" s="110">
        <v>44337</v>
      </c>
      <c r="R43" s="109">
        <f t="shared" si="0"/>
        <v>44347</v>
      </c>
      <c r="S43" s="109" t="s">
        <v>28</v>
      </c>
      <c r="T43" s="106" t="s">
        <v>29</v>
      </c>
    </row>
    <row r="44" spans="1:21" x14ac:dyDescent="0.25">
      <c r="A44" t="s">
        <v>165</v>
      </c>
      <c r="B44" s="112">
        <v>5060105</v>
      </c>
      <c r="C44" s="107" t="s">
        <v>67</v>
      </c>
      <c r="D44" s="110">
        <v>44337</v>
      </c>
      <c r="E44" t="s">
        <v>259</v>
      </c>
      <c r="F44" t="s">
        <v>167</v>
      </c>
      <c r="G44" s="113">
        <v>67700</v>
      </c>
      <c r="H44" s="113">
        <v>67700</v>
      </c>
      <c r="I44" t="s">
        <v>168</v>
      </c>
      <c r="J44" s="119" t="s">
        <v>169</v>
      </c>
      <c r="K44" t="s">
        <v>66</v>
      </c>
      <c r="L44" s="112">
        <v>100324</v>
      </c>
      <c r="M44" t="s">
        <v>227</v>
      </c>
      <c r="N44" t="s">
        <v>171</v>
      </c>
      <c r="O44" t="s">
        <v>260</v>
      </c>
      <c r="P44" t="s">
        <v>173</v>
      </c>
      <c r="Q44" s="110">
        <v>44337</v>
      </c>
      <c r="R44" s="109">
        <f t="shared" si="0"/>
        <v>44347</v>
      </c>
      <c r="S44" s="109" t="s">
        <v>28</v>
      </c>
      <c r="T44" s="106" t="s">
        <v>29</v>
      </c>
    </row>
    <row r="45" spans="1:21" x14ac:dyDescent="0.25">
      <c r="A45" t="s">
        <v>165</v>
      </c>
      <c r="B45" s="112">
        <v>5060105</v>
      </c>
      <c r="C45" s="107" t="s">
        <v>67</v>
      </c>
      <c r="D45" s="110">
        <v>44337</v>
      </c>
      <c r="E45" t="s">
        <v>261</v>
      </c>
      <c r="F45" t="s">
        <v>167</v>
      </c>
      <c r="G45" s="113">
        <v>69017.899999999994</v>
      </c>
      <c r="H45" s="113">
        <v>69017.899999999994</v>
      </c>
      <c r="I45" t="s">
        <v>168</v>
      </c>
      <c r="J45" s="119" t="s">
        <v>169</v>
      </c>
      <c r="K45" t="s">
        <v>66</v>
      </c>
      <c r="L45" s="112">
        <v>100136</v>
      </c>
      <c r="M45" t="s">
        <v>187</v>
      </c>
      <c r="N45" t="s">
        <v>171</v>
      </c>
      <c r="O45" t="s">
        <v>262</v>
      </c>
      <c r="P45" t="s">
        <v>173</v>
      </c>
      <c r="Q45" s="110">
        <v>44337</v>
      </c>
      <c r="R45" s="109">
        <f t="shared" si="0"/>
        <v>44347</v>
      </c>
      <c r="S45" s="109" t="s">
        <v>28</v>
      </c>
      <c r="T45" s="106" t="s">
        <v>68</v>
      </c>
    </row>
    <row r="46" spans="1:21" x14ac:dyDescent="0.25">
      <c r="A46" t="s">
        <v>165</v>
      </c>
      <c r="B46" s="112">
        <v>5060105</v>
      </c>
      <c r="C46" s="107" t="s">
        <v>67</v>
      </c>
      <c r="D46" s="110">
        <v>44337</v>
      </c>
      <c r="E46" t="s">
        <v>263</v>
      </c>
      <c r="F46" t="s">
        <v>167</v>
      </c>
      <c r="G46" s="113">
        <v>254600</v>
      </c>
      <c r="H46" s="113">
        <v>254600</v>
      </c>
      <c r="I46" t="s">
        <v>168</v>
      </c>
      <c r="J46" s="119" t="s">
        <v>169</v>
      </c>
      <c r="K46" t="s">
        <v>66</v>
      </c>
      <c r="L46" s="112">
        <v>100136</v>
      </c>
      <c r="M46" t="s">
        <v>187</v>
      </c>
      <c r="N46" t="s">
        <v>171</v>
      </c>
      <c r="O46" t="s">
        <v>264</v>
      </c>
      <c r="P46" t="s">
        <v>173</v>
      </c>
      <c r="Q46" s="110">
        <v>44337</v>
      </c>
      <c r="R46" s="109">
        <f t="shared" si="0"/>
        <v>44347</v>
      </c>
      <c r="S46" s="109" t="s">
        <v>28</v>
      </c>
      <c r="T46" s="106" t="s">
        <v>30</v>
      </c>
    </row>
    <row r="47" spans="1:21" x14ac:dyDescent="0.25">
      <c r="A47" s="112" t="s">
        <v>165</v>
      </c>
      <c r="B47" s="112">
        <v>5060105</v>
      </c>
      <c r="C47" s="107" t="s">
        <v>67</v>
      </c>
      <c r="D47" s="110">
        <v>44362</v>
      </c>
      <c r="E47" t="s">
        <v>265</v>
      </c>
      <c r="F47" t="s">
        <v>167</v>
      </c>
      <c r="G47" s="113">
        <v>38500</v>
      </c>
      <c r="H47" s="113">
        <v>38500</v>
      </c>
      <c r="I47" t="s">
        <v>168</v>
      </c>
      <c r="J47" t="s">
        <v>169</v>
      </c>
      <c r="K47" t="s">
        <v>66</v>
      </c>
      <c r="L47" s="112">
        <v>100024</v>
      </c>
      <c r="M47" t="s">
        <v>170</v>
      </c>
      <c r="N47" t="s">
        <v>171</v>
      </c>
      <c r="O47" t="s">
        <v>266</v>
      </c>
      <c r="P47" t="s">
        <v>173</v>
      </c>
      <c r="Q47" s="110">
        <v>44362</v>
      </c>
      <c r="R47" s="108">
        <v>44377</v>
      </c>
      <c r="S47" s="109" t="s">
        <v>28</v>
      </c>
      <c r="T47" s="106" t="s">
        <v>86</v>
      </c>
    </row>
    <row r="48" spans="1:21" x14ac:dyDescent="0.25">
      <c r="A48" s="112" t="s">
        <v>165</v>
      </c>
      <c r="B48" s="112">
        <v>5060105</v>
      </c>
      <c r="C48" s="107" t="s">
        <v>67</v>
      </c>
      <c r="D48" s="110">
        <v>44363</v>
      </c>
      <c r="E48" t="s">
        <v>267</v>
      </c>
      <c r="F48" t="s">
        <v>167</v>
      </c>
      <c r="G48" s="113">
        <v>57766.5</v>
      </c>
      <c r="H48" s="113">
        <v>57766.5</v>
      </c>
      <c r="I48" t="s">
        <v>168</v>
      </c>
      <c r="J48" t="s">
        <v>169</v>
      </c>
      <c r="K48" t="s">
        <v>66</v>
      </c>
      <c r="L48" s="112">
        <v>100436</v>
      </c>
      <c r="M48" t="s">
        <v>268</v>
      </c>
      <c r="N48" t="s">
        <v>171</v>
      </c>
      <c r="O48" t="s">
        <v>269</v>
      </c>
      <c r="P48" t="s">
        <v>173</v>
      </c>
      <c r="Q48" s="110">
        <v>44363</v>
      </c>
      <c r="R48" s="108">
        <v>44377</v>
      </c>
      <c r="S48" s="109" t="s">
        <v>28</v>
      </c>
      <c r="T48" s="70" t="s">
        <v>89</v>
      </c>
    </row>
    <row r="49" spans="1:20" x14ac:dyDescent="0.25">
      <c r="A49" t="s">
        <v>165</v>
      </c>
      <c r="B49" s="112">
        <v>5080200</v>
      </c>
      <c r="C49" s="107" t="s">
        <v>83</v>
      </c>
      <c r="D49" s="110">
        <v>44368</v>
      </c>
      <c r="E49" t="s">
        <v>270</v>
      </c>
      <c r="F49" t="s">
        <v>167</v>
      </c>
      <c r="G49" s="113">
        <v>526011.19999999995</v>
      </c>
      <c r="H49" s="113">
        <v>526011.19999999995</v>
      </c>
      <c r="I49" t="s">
        <v>168</v>
      </c>
      <c r="J49" t="s">
        <v>169</v>
      </c>
      <c r="K49" t="s">
        <v>66</v>
      </c>
      <c r="L49" s="112">
        <v>100347</v>
      </c>
      <c r="M49" t="s">
        <v>271</v>
      </c>
      <c r="N49" t="s">
        <v>171</v>
      </c>
      <c r="O49" t="s">
        <v>272</v>
      </c>
      <c r="P49" t="s">
        <v>173</v>
      </c>
      <c r="Q49" s="110">
        <v>44368</v>
      </c>
      <c r="R49" s="109">
        <f t="shared" si="0"/>
        <v>44377</v>
      </c>
      <c r="S49" s="109" t="s">
        <v>28</v>
      </c>
      <c r="T49" s="106" t="s">
        <v>84</v>
      </c>
    </row>
    <row r="50" spans="1:20" x14ac:dyDescent="0.25">
      <c r="A50" t="s">
        <v>165</v>
      </c>
      <c r="B50" s="112">
        <v>5060105</v>
      </c>
      <c r="C50" s="107" t="s">
        <v>67</v>
      </c>
      <c r="D50" s="110">
        <v>44371</v>
      </c>
      <c r="E50" t="s">
        <v>273</v>
      </c>
      <c r="F50" t="s">
        <v>167</v>
      </c>
      <c r="G50" s="113">
        <v>3125</v>
      </c>
      <c r="H50" s="113">
        <v>3125</v>
      </c>
      <c r="I50" t="s">
        <v>168</v>
      </c>
      <c r="J50" t="s">
        <v>169</v>
      </c>
      <c r="K50" t="s">
        <v>66</v>
      </c>
      <c r="L50" s="112">
        <v>100136</v>
      </c>
      <c r="M50" t="s">
        <v>187</v>
      </c>
      <c r="N50" t="s">
        <v>171</v>
      </c>
      <c r="O50" t="s">
        <v>274</v>
      </c>
      <c r="P50" t="s">
        <v>173</v>
      </c>
      <c r="Q50" s="110">
        <v>44371</v>
      </c>
      <c r="R50" s="109">
        <f t="shared" si="0"/>
        <v>44377</v>
      </c>
      <c r="S50" s="109" t="s">
        <v>28</v>
      </c>
      <c r="T50" s="106" t="s">
        <v>68</v>
      </c>
    </row>
    <row r="51" spans="1:20" x14ac:dyDescent="0.25">
      <c r="A51" t="s">
        <v>165</v>
      </c>
      <c r="B51" s="112">
        <v>5060105</v>
      </c>
      <c r="C51" s="107" t="s">
        <v>67</v>
      </c>
      <c r="D51" s="110">
        <v>44371</v>
      </c>
      <c r="E51" t="s">
        <v>275</v>
      </c>
      <c r="F51" t="s">
        <v>167</v>
      </c>
      <c r="G51" s="113">
        <v>69017.899999999994</v>
      </c>
      <c r="H51" s="113">
        <v>69017.899999999994</v>
      </c>
      <c r="I51" t="s">
        <v>168</v>
      </c>
      <c r="J51" t="s">
        <v>169</v>
      </c>
      <c r="K51" t="s">
        <v>66</v>
      </c>
      <c r="L51" s="112">
        <v>100136</v>
      </c>
      <c r="M51" t="s">
        <v>187</v>
      </c>
      <c r="N51" t="s">
        <v>171</v>
      </c>
      <c r="O51" t="s">
        <v>276</v>
      </c>
      <c r="P51" t="s">
        <v>173</v>
      </c>
      <c r="Q51" s="110">
        <v>44371</v>
      </c>
      <c r="R51" s="109">
        <f t="shared" si="0"/>
        <v>44377</v>
      </c>
      <c r="S51" s="109" t="s">
        <v>28</v>
      </c>
      <c r="T51" s="106" t="s">
        <v>68</v>
      </c>
    </row>
    <row r="52" spans="1:20" x14ac:dyDescent="0.25">
      <c r="A52" t="s">
        <v>165</v>
      </c>
      <c r="B52" s="112">
        <v>5060105</v>
      </c>
      <c r="C52" s="107" t="s">
        <v>67</v>
      </c>
      <c r="D52" s="110">
        <v>44371</v>
      </c>
      <c r="E52" t="s">
        <v>277</v>
      </c>
      <c r="F52" t="s">
        <v>167</v>
      </c>
      <c r="G52" s="113">
        <v>254600</v>
      </c>
      <c r="H52" s="113">
        <v>254600</v>
      </c>
      <c r="I52" t="s">
        <v>168</v>
      </c>
      <c r="J52" t="s">
        <v>169</v>
      </c>
      <c r="K52" t="s">
        <v>66</v>
      </c>
      <c r="L52" s="112">
        <v>100136</v>
      </c>
      <c r="M52" t="s">
        <v>187</v>
      </c>
      <c r="N52" t="s">
        <v>171</v>
      </c>
      <c r="O52" t="s">
        <v>278</v>
      </c>
      <c r="P52" t="s">
        <v>173</v>
      </c>
      <c r="Q52" s="110">
        <v>44371</v>
      </c>
      <c r="R52" s="109">
        <f t="shared" si="0"/>
        <v>44377</v>
      </c>
      <c r="S52" s="109" t="s">
        <v>28</v>
      </c>
      <c r="T52" s="106" t="s">
        <v>30</v>
      </c>
    </row>
  </sheetData>
  <sheetProtection algorithmName="SHA-512" hashValue="VGqQtA2YYHrX+ONRPVGGypUxdtp7cA33paJK2QF+rWfz9L9G+l+WyPx5SNLIncMP3K1dwieO1Gwwc+/ifPmBPQ==" saltValue="jN2tb8YEjWnaXxKYtWtWqg==" spinCount="100000" sheet="1" formatCells="0" formatColumns="0" formatRows="0" sort="0" autoFilter="0"/>
  <autoFilter ref="A3:W52" xr:uid="{FC8D52C9-59E5-45E7-BE53-E9E456DF8D96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A78A43-4768-4A05-82D6-63B755BED1FE}">
          <x14:formula1>
            <xm:f>'Budget Tags'!$A$4:$A$200</xm:f>
          </x14:formula1>
          <xm:sqref>S4:S52</xm:sqref>
        </x14:dataValidation>
        <x14:dataValidation type="list" allowBlank="1" showInputMessage="1" showErrorMessage="1" xr:uid="{D0960463-F2D0-41AC-833D-985F36409FF8}">
          <x14:formula1>
            <xm:f>'Budget Tags'!$B$4:$B$200</xm:f>
          </x14:formula1>
          <xm:sqref>T4:T47 T49:T52</xm:sqref>
        </x14:dataValidation>
        <x14:dataValidation type="list" allowBlank="1" showInputMessage="1" showErrorMessage="1" xr:uid="{8E0D7E9A-A363-4051-8B69-46BB86DBE7FB}">
          <x14:formula1>
            <xm:f>'Budget Tags'!$C$4:$C$200</xm:f>
          </x14:formula1>
          <xm:sqref>U4:U48</xm:sqref>
        </x14:dataValidation>
        <x14:dataValidation type="list" allowBlank="1" showInputMessage="1" showErrorMessage="1" xr:uid="{63AD422C-6530-4FB7-B9F3-CC0B784E25CC}">
          <x14:formula1>
            <xm:f>'Budget Tags'!$D$4:$D$200</xm:f>
          </x14:formula1>
          <xm:sqref>V4:V48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CD93-3E7E-479E-9EA9-E96A10914C1E}">
  <dimension ref="B4:I21"/>
  <sheetViews>
    <sheetView zoomScale="130" zoomScaleNormal="130" workbookViewId="0">
      <selection activeCell="I9" sqref="I9"/>
    </sheetView>
  </sheetViews>
  <sheetFormatPr defaultRowHeight="15" x14ac:dyDescent="0.25"/>
  <cols>
    <col min="3" max="3" width="42.42578125" customWidth="1"/>
    <col min="4" max="4" width="14.7109375" customWidth="1"/>
    <col min="5" max="9" width="12.5703125" bestFit="1" customWidth="1"/>
  </cols>
  <sheetData>
    <row r="4" spans="2:9" ht="15.75" thickBot="1" x14ac:dyDescent="0.3">
      <c r="B4" s="65" t="s">
        <v>63</v>
      </c>
      <c r="C4" s="64"/>
      <c r="D4" s="64" t="s">
        <v>64</v>
      </c>
      <c r="E4" s="64" t="s">
        <v>65</v>
      </c>
      <c r="F4" s="161" t="str">
        <f>Summary!AD4</f>
        <v>Plan</v>
      </c>
      <c r="G4" s="161"/>
      <c r="H4" s="161"/>
      <c r="I4" s="161"/>
    </row>
    <row r="5" spans="2:9" ht="15.75" thickBot="1" x14ac:dyDescent="0.3">
      <c r="B5" s="88"/>
      <c r="C5" s="66"/>
      <c r="D5" s="67">
        <f>Summary!D5</f>
        <v>2021</v>
      </c>
      <c r="E5" s="67">
        <f>D5+1</f>
        <v>2022</v>
      </c>
      <c r="F5" s="67">
        <f>E5+1</f>
        <v>2023</v>
      </c>
      <c r="G5" s="67">
        <f>F5+1</f>
        <v>2024</v>
      </c>
      <c r="H5" s="67">
        <f>G5+1</f>
        <v>2025</v>
      </c>
      <c r="I5" s="68">
        <f t="shared" ref="I5" si="0">H5+1</f>
        <v>2026</v>
      </c>
    </row>
    <row r="6" spans="2:9" x14ac:dyDescent="0.25">
      <c r="B6" s="88"/>
      <c r="C6" s="88" t="s">
        <v>66</v>
      </c>
    </row>
    <row r="7" spans="2:9" x14ac:dyDescent="0.25">
      <c r="B7" s="88"/>
      <c r="C7" t="s">
        <v>279</v>
      </c>
    </row>
    <row r="8" spans="2:9" x14ac:dyDescent="0.25">
      <c r="C8" s="144" t="s">
        <v>280</v>
      </c>
      <c r="D8" s="148">
        <f>'Inputs-Core'!D20</f>
        <v>4800000</v>
      </c>
      <c r="E8" s="148">
        <f>'Inputs-Core'!E20</f>
        <v>4800000</v>
      </c>
      <c r="F8" s="148">
        <f>'Inputs-Core'!F20</f>
        <v>4800000</v>
      </c>
      <c r="G8" s="148">
        <f>'Inputs-Core'!G20</f>
        <v>4948800</v>
      </c>
      <c r="H8" s="148">
        <f>'Inputs-Core'!H20</f>
        <v>5102212.8</v>
      </c>
      <c r="I8" s="148">
        <f>'Inputs-Core'!I20</f>
        <v>5260381.3967999993</v>
      </c>
    </row>
    <row r="9" spans="2:9" x14ac:dyDescent="0.25">
      <c r="C9" s="144" t="s">
        <v>281</v>
      </c>
      <c r="D9" s="148">
        <f>'Inputs-Core'!D21</f>
        <v>1578150</v>
      </c>
      <c r="E9" s="148">
        <f>'Inputs-Core'!E21</f>
        <v>2700000</v>
      </c>
      <c r="F9" s="148">
        <f>'Inputs-Core'!F21</f>
        <v>2754000</v>
      </c>
      <c r="G9" s="148">
        <f>'Inputs-Core'!G21</f>
        <v>2839374</v>
      </c>
      <c r="H9" s="148">
        <f>'Inputs-Core'!H21</f>
        <v>2927394.5939999996</v>
      </c>
      <c r="I9" s="148">
        <f>'Inputs-Core'!I21</f>
        <v>3018143.8264139993</v>
      </c>
    </row>
    <row r="10" spans="2:9" x14ac:dyDescent="0.25">
      <c r="C10" s="144" t="s">
        <v>79</v>
      </c>
      <c r="D10" s="148">
        <f>'Inputs-Core'!D22</f>
        <v>2000000</v>
      </c>
      <c r="E10" s="148">
        <f>'Inputs-Core'!E22</f>
        <v>2000000</v>
      </c>
      <c r="F10" s="148">
        <f>'Inputs-Core'!F22</f>
        <v>2061999.9999999998</v>
      </c>
      <c r="G10" s="148">
        <f>'Inputs-Core'!G22</f>
        <v>2125921.9999999995</v>
      </c>
      <c r="H10" s="148">
        <f>'Inputs-Core'!H22</f>
        <v>2191825.5819999995</v>
      </c>
      <c r="I10" s="148">
        <f>'Inputs-Core'!I22</f>
        <v>2259772.1750419992</v>
      </c>
    </row>
    <row r="11" spans="2:9" x14ac:dyDescent="0.25">
      <c r="C11" s="154" t="s">
        <v>80</v>
      </c>
      <c r="D11" s="149">
        <f>'Inputs-Core'!D23</f>
        <v>297594</v>
      </c>
      <c r="E11" s="149">
        <f>'Inputs-Core'!E23</f>
        <v>594000</v>
      </c>
      <c r="F11" s="149">
        <f>'Inputs-Core'!F23</f>
        <v>612414</v>
      </c>
      <c r="G11" s="149">
        <f>'Inputs-Core'!G23</f>
        <v>631398.83399999992</v>
      </c>
      <c r="H11" s="149">
        <f>'Inputs-Core'!H23</f>
        <v>650972.19785399991</v>
      </c>
      <c r="I11" s="149">
        <f>'Inputs-Core'!I23</f>
        <v>671152.33598747384</v>
      </c>
    </row>
    <row r="12" spans="2:9" x14ac:dyDescent="0.25">
      <c r="C12" s="150"/>
      <c r="D12" s="151">
        <f>SUM(D8:D11)</f>
        <v>8675744</v>
      </c>
      <c r="E12" s="151">
        <f t="shared" ref="E12:I12" si="1">SUM(E8:E11)</f>
        <v>10094000</v>
      </c>
      <c r="F12" s="151">
        <f t="shared" si="1"/>
        <v>10228414</v>
      </c>
      <c r="G12" s="151">
        <f t="shared" si="1"/>
        <v>10545494.834000001</v>
      </c>
      <c r="H12" s="151">
        <f t="shared" si="1"/>
        <v>10872405.173853999</v>
      </c>
      <c r="I12" s="151">
        <f t="shared" si="1"/>
        <v>11209449.734243471</v>
      </c>
    </row>
    <row r="13" spans="2:9" x14ac:dyDescent="0.25">
      <c r="C13" s="88" t="s">
        <v>134</v>
      </c>
      <c r="D13" s="148"/>
      <c r="E13" s="148"/>
      <c r="F13" s="148"/>
      <c r="G13" s="148"/>
      <c r="H13" s="148"/>
      <c r="I13" s="148"/>
    </row>
    <row r="14" spans="2:9" x14ac:dyDescent="0.25">
      <c r="C14" t="s">
        <v>282</v>
      </c>
      <c r="D14" s="148"/>
      <c r="E14" s="148"/>
      <c r="F14" s="148"/>
      <c r="G14" s="148"/>
      <c r="H14" s="148"/>
      <c r="I14" s="148"/>
    </row>
    <row r="15" spans="2:9" x14ac:dyDescent="0.25">
      <c r="C15" s="145" t="s">
        <v>283</v>
      </c>
      <c r="D15" s="148">
        <f>'Inputs-NRI'!D7</f>
        <v>31563000</v>
      </c>
      <c r="E15" s="148">
        <f>'Inputs-NRI'!E7</f>
        <v>0</v>
      </c>
      <c r="F15" s="148">
        <f>'Inputs-NRI'!F7</f>
        <v>0</v>
      </c>
      <c r="G15" s="148">
        <f>'Inputs-NRI'!G7</f>
        <v>0</v>
      </c>
      <c r="H15" s="148">
        <f>'Inputs-NRI'!H7</f>
        <v>0</v>
      </c>
      <c r="I15" s="148">
        <f>'Inputs-NRI'!I7</f>
        <v>0</v>
      </c>
    </row>
    <row r="16" spans="2:9" x14ac:dyDescent="0.25">
      <c r="C16" s="145" t="s">
        <v>281</v>
      </c>
      <c r="D16" s="148">
        <f>'Inputs-NRI'!D8</f>
        <v>4793067</v>
      </c>
      <c r="E16" s="148">
        <f>'Inputs-NRI'!E8</f>
        <v>0</v>
      </c>
      <c r="F16" s="148">
        <f>'Inputs-NRI'!F8</f>
        <v>0</v>
      </c>
      <c r="G16" s="148">
        <f>'Inputs-NRI'!G8</f>
        <v>0</v>
      </c>
      <c r="H16" s="148">
        <f>'Inputs-NRI'!H8</f>
        <v>0</v>
      </c>
      <c r="I16" s="148">
        <f>'Inputs-NRI'!I8</f>
        <v>0</v>
      </c>
    </row>
    <row r="17" spans="3:9" x14ac:dyDescent="0.25">
      <c r="C17" s="147" t="s">
        <v>79</v>
      </c>
      <c r="D17" s="149">
        <f>'Inputs-NRI'!D9</f>
        <v>3000000</v>
      </c>
      <c r="E17" s="149">
        <f>'Inputs-NRI'!E9</f>
        <v>0</v>
      </c>
      <c r="F17" s="149">
        <f>'Inputs-NRI'!F9</f>
        <v>0</v>
      </c>
      <c r="G17" s="149">
        <f>'Inputs-NRI'!G9</f>
        <v>0</v>
      </c>
      <c r="H17" s="149">
        <f>'Inputs-NRI'!H9</f>
        <v>0</v>
      </c>
      <c r="I17" s="149">
        <f>'Inputs-NRI'!I9</f>
        <v>0</v>
      </c>
    </row>
    <row r="18" spans="3:9" x14ac:dyDescent="0.25">
      <c r="D18" s="148">
        <f>SUM(D15:D17)</f>
        <v>39356067</v>
      </c>
      <c r="E18" s="148">
        <f t="shared" ref="E18:I18" si="2">SUM(E15:E17)</f>
        <v>0</v>
      </c>
      <c r="F18" s="148">
        <f t="shared" si="2"/>
        <v>0</v>
      </c>
      <c r="G18" s="148">
        <f t="shared" si="2"/>
        <v>0</v>
      </c>
      <c r="H18" s="148">
        <f t="shared" si="2"/>
        <v>0</v>
      </c>
      <c r="I18" s="148">
        <f t="shared" si="2"/>
        <v>0</v>
      </c>
    </row>
    <row r="19" spans="3:9" x14ac:dyDescent="0.25">
      <c r="C19" s="146"/>
      <c r="D19" s="146"/>
      <c r="E19" s="146"/>
      <c r="F19" s="146"/>
      <c r="G19" s="146"/>
      <c r="H19" s="146"/>
      <c r="I19" s="146"/>
    </row>
    <row r="20" spans="3:9" ht="15.75" thickBot="1" x14ac:dyDescent="0.3">
      <c r="C20" s="152" t="s">
        <v>60</v>
      </c>
      <c r="D20" s="153">
        <f>D12+D18</f>
        <v>48031811</v>
      </c>
      <c r="E20" s="153">
        <f>E12+E18</f>
        <v>10094000</v>
      </c>
      <c r="F20" s="153">
        <f t="shared" ref="F20:I20" si="3">F12+F18</f>
        <v>10228414</v>
      </c>
      <c r="G20" s="153">
        <f t="shared" si="3"/>
        <v>10545494.834000001</v>
      </c>
      <c r="H20" s="153">
        <f t="shared" si="3"/>
        <v>10872405.173853999</v>
      </c>
      <c r="I20" s="153">
        <f t="shared" si="3"/>
        <v>11209449.734243471</v>
      </c>
    </row>
    <row r="21" spans="3:9" ht="15.75" thickTop="1" x14ac:dyDescent="0.25"/>
  </sheetData>
  <mergeCells count="1">
    <mergeCell ref="F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3A1B-CE25-4D4D-98E7-CBB816911101}">
  <dimension ref="A3:D32"/>
  <sheetViews>
    <sheetView workbookViewId="0">
      <selection activeCell="C10" sqref="C10"/>
    </sheetView>
  </sheetViews>
  <sheetFormatPr defaultRowHeight="15" x14ac:dyDescent="0.25"/>
  <cols>
    <col min="1" max="1" width="38.42578125" bestFit="1" customWidth="1"/>
    <col min="2" max="2" width="47.42578125" bestFit="1" customWidth="1"/>
    <col min="3" max="3" width="40.42578125" customWidth="1"/>
    <col min="4" max="4" width="30.42578125" customWidth="1"/>
  </cols>
  <sheetData>
    <row r="3" spans="1:4" x14ac:dyDescent="0.25">
      <c r="A3" s="103" t="s">
        <v>160</v>
      </c>
      <c r="B3" s="103" t="s">
        <v>161</v>
      </c>
      <c r="C3" s="103" t="s">
        <v>162</v>
      </c>
      <c r="D3" s="103" t="s">
        <v>163</v>
      </c>
    </row>
    <row r="4" spans="1:4" x14ac:dyDescent="0.25">
      <c r="A4" t="str">
        <f>'Inputs-Core'!$B$6</f>
        <v>ePLDT/PLDT services (monthly recurring cost)</v>
      </c>
      <c r="B4" t="str">
        <f>'Inputs-Core'!B7</f>
        <v>iGate MGO Internet Bandwidth (PLDT)</v>
      </c>
      <c r="C4" t="str">
        <f>'Inputs-Core'!B12</f>
        <v>Office 365</v>
      </c>
    </row>
    <row r="5" spans="1:4" x14ac:dyDescent="0.25">
      <c r="A5" t="str">
        <f>'Inputs-Core'!$B$37</f>
        <v>Other recurring expenses</v>
      </c>
      <c r="B5" t="str">
        <f>'Inputs-Core'!B8</f>
        <v>ePLDT Collocation Charges and Managed Services</v>
      </c>
      <c r="C5" t="str">
        <f>'Inputs-Core'!B13</f>
        <v>GoDaddy - WildCard Certificate (RFP)</v>
      </c>
    </row>
    <row r="6" spans="1:4" x14ac:dyDescent="0.25">
      <c r="A6" t="str">
        <f>'Inputs-Core'!$B$51</f>
        <v>Trainings</v>
      </c>
      <c r="B6" t="str">
        <f>'Inputs-Core'!B10</f>
        <v>Disaster Recovery</v>
      </c>
      <c r="C6" t="str">
        <f>'Inputs-Core'!B14</f>
        <v>GoDaddy - UCC Certificate (DMS)</v>
      </c>
    </row>
    <row r="7" spans="1:4" x14ac:dyDescent="0.25">
      <c r="B7" t="str">
        <f>'Inputs-Core'!B11</f>
        <v>Licenses</v>
      </c>
      <c r="C7" t="str">
        <f>'Inputs-Core'!B15</f>
        <v>SSL - Webmail</v>
      </c>
    </row>
    <row r="8" spans="1:4" x14ac:dyDescent="0.25">
      <c r="B8" t="str">
        <f>'Inputs-Core'!B24</f>
        <v>SAP Annual Support Services (BPC and FICO)</v>
      </c>
      <c r="C8" t="str">
        <f>'Inputs-Core'!B16</f>
        <v>DNS - MPIC.COM.PH</v>
      </c>
    </row>
    <row r="9" spans="1:4" x14ac:dyDescent="0.25">
      <c r="B9" t="str">
        <f>'Inputs-Core'!B25</f>
        <v>HRIS and Asset Maintenance Support Services</v>
      </c>
      <c r="C9" t="str">
        <f>'Inputs-Core'!B17</f>
        <v>DNS - MPIC-DMS.COM.PH</v>
      </c>
    </row>
    <row r="10" spans="1:4" x14ac:dyDescent="0.25">
      <c r="B10" t="str">
        <f>'Inputs-Core'!B26</f>
        <v>ERP Annual Support and Maintenance</v>
      </c>
      <c r="C10" t="str">
        <f>'Inputs-Core'!B18</f>
        <v>Backup Software</v>
      </c>
    </row>
    <row r="11" spans="1:4" x14ac:dyDescent="0.25">
      <c r="B11" t="str">
        <f>'Inputs-Core'!B27</f>
        <v>K2 Technical On Premise Support Services</v>
      </c>
      <c r="C11" t="str">
        <f>'Inputs-Core'!B19</f>
        <v>AntiVirus Software</v>
      </c>
    </row>
    <row r="12" spans="1:4" x14ac:dyDescent="0.25">
      <c r="B12" t="str">
        <f>'Inputs-Core'!B28</f>
        <v>Sharepoint and Office 365 managed Services</v>
      </c>
      <c r="C12" t="str">
        <f>'Inputs-Core'!B20</f>
        <v>SAP License Fee</v>
      </c>
    </row>
    <row r="13" spans="1:4" x14ac:dyDescent="0.25">
      <c r="B13" t="str">
        <f>'Inputs-Core'!B29</f>
        <v>Lane - Vault Storage (DR3) Service</v>
      </c>
      <c r="C13" t="str">
        <f>'Inputs-Core'!B21</f>
        <v>Anaplan License Fee</v>
      </c>
    </row>
    <row r="14" spans="1:4" x14ac:dyDescent="0.25">
      <c r="B14" t="str">
        <f>'Inputs-Core'!B30</f>
        <v>Lane Managed backup - backup tapes (storage rental)</v>
      </c>
      <c r="C14" t="str">
        <f>'Inputs-Core'!B22</f>
        <v>Treasury Management System</v>
      </c>
    </row>
    <row r="15" spans="1:4" x14ac:dyDescent="0.25">
      <c r="B15" t="str">
        <f>'Inputs-Core'!B31</f>
        <v>VM Network Management Support Services</v>
      </c>
      <c r="C15" t="str">
        <f>'Inputs-Core'!B23</f>
        <v>CS Lucas Investment Management System</v>
      </c>
    </row>
    <row r="16" spans="1:4" x14ac:dyDescent="0.25">
      <c r="B16" t="str">
        <f>'Inputs-Core'!B32</f>
        <v>MGO UPS Preventive Maintenance Support Services</v>
      </c>
    </row>
    <row r="17" spans="2:2" x14ac:dyDescent="0.25">
      <c r="B17" t="str">
        <f>'Inputs-Core'!B33</f>
        <v>Repairs and Maintenance</v>
      </c>
    </row>
    <row r="18" spans="2:2" x14ac:dyDescent="0.25">
      <c r="B18" t="str">
        <f>'Inputs-Core'!B34</f>
        <v>Server Maintenance and warranty extension</v>
      </c>
    </row>
    <row r="19" spans="2:2" x14ac:dyDescent="0.25">
      <c r="B19" t="str">
        <f>'Inputs-Core'!B35</f>
        <v>PLDT-SAP Management, Technical and Advisory Services</v>
      </c>
    </row>
    <row r="20" spans="2:2" x14ac:dyDescent="0.25">
      <c r="B20" t="str">
        <f>'Inputs-Core'!B36</f>
        <v>IT Outsourced Services</v>
      </c>
    </row>
    <row r="21" spans="2:2" x14ac:dyDescent="0.25">
      <c r="B21" t="str">
        <f>'Inputs-Core'!B38</f>
        <v>Meetings</v>
      </c>
    </row>
    <row r="22" spans="2:2" x14ac:dyDescent="0.25">
      <c r="B22" t="str">
        <f>'Inputs-Core'!B39</f>
        <v>Books/pamphlets</v>
      </c>
    </row>
    <row r="23" spans="2:2" x14ac:dyDescent="0.25">
      <c r="B23" t="str">
        <f>'Inputs-Core'!B40</f>
        <v>Representation</v>
      </c>
    </row>
    <row r="24" spans="2:2" x14ac:dyDescent="0.25">
      <c r="B24" t="str">
        <f>'Inputs-Core'!B41</f>
        <v>Food &amp; lodging</v>
      </c>
    </row>
    <row r="25" spans="2:2" x14ac:dyDescent="0.25">
      <c r="B25" t="str">
        <f>'Inputs-Core'!B42</f>
        <v>Fare - local travel</v>
      </c>
    </row>
    <row r="26" spans="2:2" x14ac:dyDescent="0.25">
      <c r="B26" t="str">
        <f>'Inputs-Core'!B43</f>
        <v>Fare - foreign travel</v>
      </c>
    </row>
    <row r="27" spans="2:2" x14ac:dyDescent="0.25">
      <c r="B27" t="str">
        <f>'Inputs-Core'!B44</f>
        <v>Other travel expense</v>
      </c>
    </row>
    <row r="28" spans="2:2" x14ac:dyDescent="0.25">
      <c r="B28" t="str">
        <f>'Inputs-Core'!B45</f>
        <v>Subscriptions</v>
      </c>
    </row>
    <row r="29" spans="2:2" x14ac:dyDescent="0.25">
      <c r="B29" t="str">
        <f>'Inputs-Core'!B46</f>
        <v>Other services</v>
      </c>
    </row>
    <row r="30" spans="2:2" x14ac:dyDescent="0.25">
      <c r="B30" t="str">
        <f>'Inputs-Core'!B47</f>
        <v>Postage</v>
      </c>
    </row>
    <row r="31" spans="2:2" x14ac:dyDescent="0.25">
      <c r="B31" t="str">
        <f>'Inputs-Core'!B48</f>
        <v>Office Supplies</v>
      </c>
    </row>
    <row r="32" spans="2:2" x14ac:dyDescent="0.25">
      <c r="B32" t="str">
        <f>'Inputs-Core'!B49</f>
        <v>Telephone Expense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J52"/>
  <sheetViews>
    <sheetView zoomScale="85" zoomScaleNormal="85" zoomScaleSheetLayoutView="100"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G7" sqref="G7:R40"/>
    </sheetView>
  </sheetViews>
  <sheetFormatPr defaultColWidth="9.140625" defaultRowHeight="15" outlineLevelCol="1" x14ac:dyDescent="0.25"/>
  <cols>
    <col min="1" max="1" width="2.7109375" style="3" customWidth="1"/>
    <col min="2" max="2" width="47" style="3" customWidth="1"/>
    <col min="3" max="3" width="25.140625" style="3" hidden="1" customWidth="1"/>
    <col min="4" max="4" width="11" style="3" hidden="1" customWidth="1"/>
    <col min="5" max="5" width="12.42578125" style="3" hidden="1" customWidth="1"/>
    <col min="6" max="6" width="14" style="9" customWidth="1"/>
    <col min="7" max="7" width="12.5703125" style="9" customWidth="1" outlineLevel="1"/>
    <col min="8" max="8" width="12.7109375" style="9" customWidth="1" outlineLevel="1"/>
    <col min="9" max="9" width="12.28515625" style="9" customWidth="1" outlineLevel="1"/>
    <col min="10" max="10" width="12.7109375" style="9" customWidth="1" outlineLevel="1"/>
    <col min="11" max="11" width="12.28515625" style="9" customWidth="1" outlineLevel="1"/>
    <col min="12" max="14" width="12.7109375" style="9" customWidth="1" outlineLevel="1"/>
    <col min="15" max="17" width="12.28515625" style="9" customWidth="1" outlineLevel="1"/>
    <col min="18" max="18" width="11.85546875" style="9" customWidth="1" outlineLevel="1"/>
    <col min="19" max="19" width="14.7109375" style="9" customWidth="1"/>
    <col min="20" max="20" width="12.5703125" style="9" customWidth="1" outlineLevel="1"/>
    <col min="21" max="21" width="12.7109375" style="9" customWidth="1" outlineLevel="1"/>
    <col min="22" max="22" width="12.28515625" style="9" customWidth="1" outlineLevel="1"/>
    <col min="23" max="23" width="12.7109375" style="9" customWidth="1" outlineLevel="1"/>
    <col min="24" max="24" width="12.28515625" style="9" customWidth="1" outlineLevel="1"/>
    <col min="25" max="27" width="12.7109375" style="9" customWidth="1" outlineLevel="1"/>
    <col min="28" max="31" width="12.28515625" style="9" customWidth="1" outlineLevel="1"/>
    <col min="32" max="32" width="11.42578125" style="9" customWidth="1"/>
    <col min="33" max="33" width="12.5703125" style="9" hidden="1" customWidth="1" outlineLevel="1"/>
    <col min="34" max="34" width="12.7109375" style="9" hidden="1" customWidth="1" outlineLevel="1"/>
    <col min="35" max="35" width="12.28515625" style="9" hidden="1" customWidth="1" outlineLevel="1"/>
    <col min="36" max="36" width="2.7109375" style="3" customWidth="1" collapsed="1"/>
    <col min="37" max="136" width="9.140625" style="3" customWidth="1"/>
    <col min="137" max="137" width="3.85546875" style="3" customWidth="1"/>
    <col min="138" max="138" width="58.7109375" style="3" customWidth="1"/>
    <col min="139" max="152" width="9.140625" style="3" customWidth="1"/>
    <col min="153" max="154" width="11" style="3" customWidth="1"/>
    <col min="155" max="165" width="12.42578125" style="3" customWidth="1"/>
    <col min="166" max="166" width="11" style="3" customWidth="1"/>
    <col min="167" max="178" width="9.140625" style="3" customWidth="1"/>
    <col min="179" max="179" width="11" style="3" customWidth="1"/>
    <col min="180" max="191" width="9.140625" style="3" customWidth="1"/>
    <col min="192" max="192" width="11" style="3" customWidth="1"/>
    <col min="193" max="204" width="9.140625" style="3" customWidth="1"/>
    <col min="205" max="205" width="11.42578125" style="3" customWidth="1"/>
    <col min="206" max="206" width="11" style="3" customWidth="1"/>
    <col min="207" max="209" width="12.42578125" style="3" customWidth="1"/>
    <col min="210" max="210" width="9.140625" style="3" customWidth="1"/>
    <col min="211" max="211" width="12.42578125" style="3" customWidth="1"/>
    <col min="212" max="238" width="9.140625" style="3" customWidth="1"/>
    <col min="239" max="239" width="3.7109375" style="3" customWidth="1"/>
    <col min="240" max="392" width="9.140625" style="3"/>
    <col min="393" max="393" width="3.85546875" style="3" customWidth="1"/>
    <col min="394" max="394" width="58.7109375" style="3" customWidth="1"/>
    <col min="395" max="408" width="9.140625" style="3" customWidth="1"/>
    <col min="409" max="410" width="11" style="3" customWidth="1"/>
    <col min="411" max="421" width="12.42578125" style="3" customWidth="1"/>
    <col min="422" max="422" width="11" style="3" customWidth="1"/>
    <col min="423" max="434" width="9.140625" style="3" customWidth="1"/>
    <col min="435" max="435" width="11" style="3" customWidth="1"/>
    <col min="436" max="447" width="9.140625" style="3" customWidth="1"/>
    <col min="448" max="448" width="11" style="3" customWidth="1"/>
    <col min="449" max="460" width="9.140625" style="3" customWidth="1"/>
    <col min="461" max="461" width="11.42578125" style="3" customWidth="1"/>
    <col min="462" max="462" width="11" style="3" customWidth="1"/>
    <col min="463" max="465" width="12.42578125" style="3" customWidth="1"/>
    <col min="466" max="466" width="9.140625" style="3" customWidth="1"/>
    <col min="467" max="467" width="12.42578125" style="3" customWidth="1"/>
    <col min="468" max="494" width="9.140625" style="3" customWidth="1"/>
    <col min="495" max="495" width="3.7109375" style="3" customWidth="1"/>
    <col min="496" max="648" width="9.140625" style="3"/>
    <col min="649" max="649" width="3.85546875" style="3" customWidth="1"/>
    <col min="650" max="650" width="58.7109375" style="3" customWidth="1"/>
    <col min="651" max="664" width="9.140625" style="3" customWidth="1"/>
    <col min="665" max="666" width="11" style="3" customWidth="1"/>
    <col min="667" max="677" width="12.42578125" style="3" customWidth="1"/>
    <col min="678" max="678" width="11" style="3" customWidth="1"/>
    <col min="679" max="690" width="9.140625" style="3" customWidth="1"/>
    <col min="691" max="691" width="11" style="3" customWidth="1"/>
    <col min="692" max="703" width="9.140625" style="3" customWidth="1"/>
    <col min="704" max="704" width="11" style="3" customWidth="1"/>
    <col min="705" max="716" width="9.140625" style="3" customWidth="1"/>
    <col min="717" max="717" width="11.42578125" style="3" customWidth="1"/>
    <col min="718" max="718" width="11" style="3" customWidth="1"/>
    <col min="719" max="721" width="12.42578125" style="3" customWidth="1"/>
    <col min="722" max="722" width="9.140625" style="3" customWidth="1"/>
    <col min="723" max="723" width="12.42578125" style="3" customWidth="1"/>
    <col min="724" max="750" width="9.140625" style="3" customWidth="1"/>
    <col min="751" max="751" width="3.7109375" style="3" customWidth="1"/>
    <col min="752" max="904" width="9.140625" style="3"/>
    <col min="905" max="905" width="3.85546875" style="3" customWidth="1"/>
    <col min="906" max="906" width="58.7109375" style="3" customWidth="1"/>
    <col min="907" max="920" width="9.140625" style="3" customWidth="1"/>
    <col min="921" max="922" width="11" style="3" customWidth="1"/>
    <col min="923" max="933" width="12.42578125" style="3" customWidth="1"/>
    <col min="934" max="934" width="11" style="3" customWidth="1"/>
    <col min="935" max="946" width="9.140625" style="3" customWidth="1"/>
    <col min="947" max="947" width="11" style="3" customWidth="1"/>
    <col min="948" max="959" width="9.140625" style="3" customWidth="1"/>
    <col min="960" max="960" width="11" style="3" customWidth="1"/>
    <col min="961" max="972" width="9.140625" style="3" customWidth="1"/>
    <col min="973" max="973" width="11.42578125" style="3" customWidth="1"/>
    <col min="974" max="974" width="11" style="3" customWidth="1"/>
    <col min="975" max="977" width="12.42578125" style="3" customWidth="1"/>
    <col min="978" max="978" width="9.140625" style="3" customWidth="1"/>
    <col min="979" max="979" width="12.42578125" style="3" customWidth="1"/>
    <col min="980" max="1006" width="9.140625" style="3" customWidth="1"/>
    <col min="1007" max="1007" width="3.7109375" style="3" customWidth="1"/>
    <col min="1008" max="1160" width="9.140625" style="3"/>
    <col min="1161" max="1161" width="3.85546875" style="3" customWidth="1"/>
    <col min="1162" max="1162" width="58.7109375" style="3" customWidth="1"/>
    <col min="1163" max="1176" width="9.140625" style="3" customWidth="1"/>
    <col min="1177" max="1178" width="11" style="3" customWidth="1"/>
    <col min="1179" max="1189" width="12.42578125" style="3" customWidth="1"/>
    <col min="1190" max="1190" width="11" style="3" customWidth="1"/>
    <col min="1191" max="1202" width="9.140625" style="3" customWidth="1"/>
    <col min="1203" max="1203" width="11" style="3" customWidth="1"/>
    <col min="1204" max="1215" width="9.140625" style="3" customWidth="1"/>
    <col min="1216" max="1216" width="11" style="3" customWidth="1"/>
    <col min="1217" max="1228" width="9.140625" style="3" customWidth="1"/>
    <col min="1229" max="1229" width="11.42578125" style="3" customWidth="1"/>
    <col min="1230" max="1230" width="11" style="3" customWidth="1"/>
    <col min="1231" max="1233" width="12.42578125" style="3" customWidth="1"/>
    <col min="1234" max="1234" width="9.140625" style="3" customWidth="1"/>
    <col min="1235" max="1235" width="12.42578125" style="3" customWidth="1"/>
    <col min="1236" max="1262" width="9.140625" style="3" customWidth="1"/>
    <col min="1263" max="1263" width="3.7109375" style="3" customWidth="1"/>
    <col min="1264" max="1416" width="9.140625" style="3"/>
    <col min="1417" max="1417" width="3.85546875" style="3" customWidth="1"/>
    <col min="1418" max="1418" width="58.7109375" style="3" customWidth="1"/>
    <col min="1419" max="1432" width="9.140625" style="3" customWidth="1"/>
    <col min="1433" max="1434" width="11" style="3" customWidth="1"/>
    <col min="1435" max="1445" width="12.42578125" style="3" customWidth="1"/>
    <col min="1446" max="1446" width="11" style="3" customWidth="1"/>
    <col min="1447" max="1458" width="9.140625" style="3" customWidth="1"/>
    <col min="1459" max="1459" width="11" style="3" customWidth="1"/>
    <col min="1460" max="1471" width="9.140625" style="3" customWidth="1"/>
    <col min="1472" max="1472" width="11" style="3" customWidth="1"/>
    <col min="1473" max="1484" width="9.140625" style="3" customWidth="1"/>
    <col min="1485" max="1485" width="11.42578125" style="3" customWidth="1"/>
    <col min="1486" max="1486" width="11" style="3" customWidth="1"/>
    <col min="1487" max="1489" width="12.42578125" style="3" customWidth="1"/>
    <col min="1490" max="1490" width="9.140625" style="3" customWidth="1"/>
    <col min="1491" max="1491" width="12.42578125" style="3" customWidth="1"/>
    <col min="1492" max="1518" width="9.140625" style="3" customWidth="1"/>
    <col min="1519" max="1519" width="3.7109375" style="3" customWidth="1"/>
    <col min="1520" max="1672" width="9.140625" style="3"/>
    <col min="1673" max="1673" width="3.85546875" style="3" customWidth="1"/>
    <col min="1674" max="1674" width="58.7109375" style="3" customWidth="1"/>
    <col min="1675" max="1688" width="9.140625" style="3" customWidth="1"/>
    <col min="1689" max="1690" width="11" style="3" customWidth="1"/>
    <col min="1691" max="1701" width="12.42578125" style="3" customWidth="1"/>
    <col min="1702" max="1702" width="11" style="3" customWidth="1"/>
    <col min="1703" max="1714" width="9.140625" style="3" customWidth="1"/>
    <col min="1715" max="1715" width="11" style="3" customWidth="1"/>
    <col min="1716" max="1727" width="9.140625" style="3" customWidth="1"/>
    <col min="1728" max="1728" width="11" style="3" customWidth="1"/>
    <col min="1729" max="1740" width="9.140625" style="3" customWidth="1"/>
    <col min="1741" max="1741" width="11.42578125" style="3" customWidth="1"/>
    <col min="1742" max="1742" width="11" style="3" customWidth="1"/>
    <col min="1743" max="1745" width="12.42578125" style="3" customWidth="1"/>
    <col min="1746" max="1746" width="9.140625" style="3" customWidth="1"/>
    <col min="1747" max="1747" width="12.42578125" style="3" customWidth="1"/>
    <col min="1748" max="1774" width="9.140625" style="3" customWidth="1"/>
    <col min="1775" max="1775" width="3.7109375" style="3" customWidth="1"/>
    <col min="1776" max="1928" width="9.140625" style="3"/>
    <col min="1929" max="1929" width="3.85546875" style="3" customWidth="1"/>
    <col min="1930" max="1930" width="58.7109375" style="3" customWidth="1"/>
    <col min="1931" max="1944" width="9.140625" style="3" customWidth="1"/>
    <col min="1945" max="1946" width="11" style="3" customWidth="1"/>
    <col min="1947" max="1957" width="12.42578125" style="3" customWidth="1"/>
    <col min="1958" max="1958" width="11" style="3" customWidth="1"/>
    <col min="1959" max="1970" width="9.140625" style="3" customWidth="1"/>
    <col min="1971" max="1971" width="11" style="3" customWidth="1"/>
    <col min="1972" max="1983" width="9.140625" style="3" customWidth="1"/>
    <col min="1984" max="1984" width="11" style="3" customWidth="1"/>
    <col min="1985" max="1996" width="9.140625" style="3" customWidth="1"/>
    <col min="1997" max="1997" width="11.42578125" style="3" customWidth="1"/>
    <col min="1998" max="1998" width="11" style="3" customWidth="1"/>
    <col min="1999" max="2001" width="12.42578125" style="3" customWidth="1"/>
    <col min="2002" max="2002" width="9.140625" style="3" customWidth="1"/>
    <col min="2003" max="2003" width="12.42578125" style="3" customWidth="1"/>
    <col min="2004" max="2030" width="9.140625" style="3" customWidth="1"/>
    <col min="2031" max="2031" width="3.7109375" style="3" customWidth="1"/>
    <col min="2032" max="2184" width="9.140625" style="3"/>
    <col min="2185" max="2185" width="3.85546875" style="3" customWidth="1"/>
    <col min="2186" max="2186" width="58.7109375" style="3" customWidth="1"/>
    <col min="2187" max="2200" width="9.140625" style="3" customWidth="1"/>
    <col min="2201" max="2202" width="11" style="3" customWidth="1"/>
    <col min="2203" max="2213" width="12.42578125" style="3" customWidth="1"/>
    <col min="2214" max="2214" width="11" style="3" customWidth="1"/>
    <col min="2215" max="2226" width="9.140625" style="3" customWidth="1"/>
    <col min="2227" max="2227" width="11" style="3" customWidth="1"/>
    <col min="2228" max="2239" width="9.140625" style="3" customWidth="1"/>
    <col min="2240" max="2240" width="11" style="3" customWidth="1"/>
    <col min="2241" max="2252" width="9.140625" style="3" customWidth="1"/>
    <col min="2253" max="2253" width="11.42578125" style="3" customWidth="1"/>
    <col min="2254" max="2254" width="11" style="3" customWidth="1"/>
    <col min="2255" max="2257" width="12.42578125" style="3" customWidth="1"/>
    <col min="2258" max="2258" width="9.140625" style="3" customWidth="1"/>
    <col min="2259" max="2259" width="12.42578125" style="3" customWidth="1"/>
    <col min="2260" max="2286" width="9.140625" style="3" customWidth="1"/>
    <col min="2287" max="2287" width="3.7109375" style="3" customWidth="1"/>
    <col min="2288" max="2440" width="9.140625" style="3"/>
    <col min="2441" max="2441" width="3.85546875" style="3" customWidth="1"/>
    <col min="2442" max="2442" width="58.7109375" style="3" customWidth="1"/>
    <col min="2443" max="2456" width="9.140625" style="3" customWidth="1"/>
    <col min="2457" max="2458" width="11" style="3" customWidth="1"/>
    <col min="2459" max="2469" width="12.42578125" style="3" customWidth="1"/>
    <col min="2470" max="2470" width="11" style="3" customWidth="1"/>
    <col min="2471" max="2482" width="9.140625" style="3" customWidth="1"/>
    <col min="2483" max="2483" width="11" style="3" customWidth="1"/>
    <col min="2484" max="2495" width="9.140625" style="3" customWidth="1"/>
    <col min="2496" max="2496" width="11" style="3" customWidth="1"/>
    <col min="2497" max="2508" width="9.140625" style="3" customWidth="1"/>
    <col min="2509" max="2509" width="11.42578125" style="3" customWidth="1"/>
    <col min="2510" max="2510" width="11" style="3" customWidth="1"/>
    <col min="2511" max="2513" width="12.42578125" style="3" customWidth="1"/>
    <col min="2514" max="2514" width="9.140625" style="3" customWidth="1"/>
    <col min="2515" max="2515" width="12.42578125" style="3" customWidth="1"/>
    <col min="2516" max="2542" width="9.140625" style="3" customWidth="1"/>
    <col min="2543" max="2543" width="3.7109375" style="3" customWidth="1"/>
    <col min="2544" max="2696" width="9.140625" style="3"/>
    <col min="2697" max="2697" width="3.85546875" style="3" customWidth="1"/>
    <col min="2698" max="2698" width="58.7109375" style="3" customWidth="1"/>
    <col min="2699" max="2712" width="9.140625" style="3" customWidth="1"/>
    <col min="2713" max="2714" width="11" style="3" customWidth="1"/>
    <col min="2715" max="2725" width="12.42578125" style="3" customWidth="1"/>
    <col min="2726" max="2726" width="11" style="3" customWidth="1"/>
    <col min="2727" max="2738" width="9.140625" style="3" customWidth="1"/>
    <col min="2739" max="2739" width="11" style="3" customWidth="1"/>
    <col min="2740" max="2751" width="9.140625" style="3" customWidth="1"/>
    <col min="2752" max="2752" width="11" style="3" customWidth="1"/>
    <col min="2753" max="2764" width="9.140625" style="3" customWidth="1"/>
    <col min="2765" max="2765" width="11.42578125" style="3" customWidth="1"/>
    <col min="2766" max="2766" width="11" style="3" customWidth="1"/>
    <col min="2767" max="2769" width="12.42578125" style="3" customWidth="1"/>
    <col min="2770" max="2770" width="9.140625" style="3" customWidth="1"/>
    <col min="2771" max="2771" width="12.42578125" style="3" customWidth="1"/>
    <col min="2772" max="2798" width="9.140625" style="3" customWidth="1"/>
    <col min="2799" max="2799" width="3.7109375" style="3" customWidth="1"/>
    <col min="2800" max="2952" width="9.140625" style="3"/>
    <col min="2953" max="2953" width="3.85546875" style="3" customWidth="1"/>
    <col min="2954" max="2954" width="58.7109375" style="3" customWidth="1"/>
    <col min="2955" max="2968" width="9.140625" style="3" customWidth="1"/>
    <col min="2969" max="2970" width="11" style="3" customWidth="1"/>
    <col min="2971" max="2981" width="12.42578125" style="3" customWidth="1"/>
    <col min="2982" max="2982" width="11" style="3" customWidth="1"/>
    <col min="2983" max="2994" width="9.140625" style="3" customWidth="1"/>
    <col min="2995" max="2995" width="11" style="3" customWidth="1"/>
    <col min="2996" max="3007" width="9.140625" style="3" customWidth="1"/>
    <col min="3008" max="3008" width="11" style="3" customWidth="1"/>
    <col min="3009" max="3020" width="9.140625" style="3" customWidth="1"/>
    <col min="3021" max="3021" width="11.42578125" style="3" customWidth="1"/>
    <col min="3022" max="3022" width="11" style="3" customWidth="1"/>
    <col min="3023" max="3025" width="12.42578125" style="3" customWidth="1"/>
    <col min="3026" max="3026" width="9.140625" style="3" customWidth="1"/>
    <col min="3027" max="3027" width="12.42578125" style="3" customWidth="1"/>
    <col min="3028" max="3054" width="9.140625" style="3" customWidth="1"/>
    <col min="3055" max="3055" width="3.7109375" style="3" customWidth="1"/>
    <col min="3056" max="3208" width="9.140625" style="3"/>
    <col min="3209" max="3209" width="3.85546875" style="3" customWidth="1"/>
    <col min="3210" max="3210" width="58.7109375" style="3" customWidth="1"/>
    <col min="3211" max="3224" width="9.140625" style="3" customWidth="1"/>
    <col min="3225" max="3226" width="11" style="3" customWidth="1"/>
    <col min="3227" max="3237" width="12.42578125" style="3" customWidth="1"/>
    <col min="3238" max="3238" width="11" style="3" customWidth="1"/>
    <col min="3239" max="3250" width="9.140625" style="3" customWidth="1"/>
    <col min="3251" max="3251" width="11" style="3" customWidth="1"/>
    <col min="3252" max="3263" width="9.140625" style="3" customWidth="1"/>
    <col min="3264" max="3264" width="11" style="3" customWidth="1"/>
    <col min="3265" max="3276" width="9.140625" style="3" customWidth="1"/>
    <col min="3277" max="3277" width="11.42578125" style="3" customWidth="1"/>
    <col min="3278" max="3278" width="11" style="3" customWidth="1"/>
    <col min="3279" max="3281" width="12.42578125" style="3" customWidth="1"/>
    <col min="3282" max="3282" width="9.140625" style="3" customWidth="1"/>
    <col min="3283" max="3283" width="12.42578125" style="3" customWidth="1"/>
    <col min="3284" max="3310" width="9.140625" style="3" customWidth="1"/>
    <col min="3311" max="3311" width="3.7109375" style="3" customWidth="1"/>
    <col min="3312" max="3464" width="9.140625" style="3"/>
    <col min="3465" max="3465" width="3.85546875" style="3" customWidth="1"/>
    <col min="3466" max="3466" width="58.7109375" style="3" customWidth="1"/>
    <col min="3467" max="3480" width="9.140625" style="3" customWidth="1"/>
    <col min="3481" max="3482" width="11" style="3" customWidth="1"/>
    <col min="3483" max="3493" width="12.42578125" style="3" customWidth="1"/>
    <col min="3494" max="3494" width="11" style="3" customWidth="1"/>
    <col min="3495" max="3506" width="9.140625" style="3" customWidth="1"/>
    <col min="3507" max="3507" width="11" style="3" customWidth="1"/>
    <col min="3508" max="3519" width="9.140625" style="3" customWidth="1"/>
    <col min="3520" max="3520" width="11" style="3" customWidth="1"/>
    <col min="3521" max="3532" width="9.140625" style="3" customWidth="1"/>
    <col min="3533" max="3533" width="11.42578125" style="3" customWidth="1"/>
    <col min="3534" max="3534" width="11" style="3" customWidth="1"/>
    <col min="3535" max="3537" width="12.42578125" style="3" customWidth="1"/>
    <col min="3538" max="3538" width="9.140625" style="3" customWidth="1"/>
    <col min="3539" max="3539" width="12.42578125" style="3" customWidth="1"/>
    <col min="3540" max="3566" width="9.140625" style="3" customWidth="1"/>
    <col min="3567" max="3567" width="3.7109375" style="3" customWidth="1"/>
    <col min="3568" max="3720" width="9.140625" style="3"/>
    <col min="3721" max="3721" width="3.85546875" style="3" customWidth="1"/>
    <col min="3722" max="3722" width="58.7109375" style="3" customWidth="1"/>
    <col min="3723" max="3736" width="9.140625" style="3" customWidth="1"/>
    <col min="3737" max="3738" width="11" style="3" customWidth="1"/>
    <col min="3739" max="3749" width="12.42578125" style="3" customWidth="1"/>
    <col min="3750" max="3750" width="11" style="3" customWidth="1"/>
    <col min="3751" max="3762" width="9.140625" style="3" customWidth="1"/>
    <col min="3763" max="3763" width="11" style="3" customWidth="1"/>
    <col min="3764" max="3775" width="9.140625" style="3" customWidth="1"/>
    <col min="3776" max="3776" width="11" style="3" customWidth="1"/>
    <col min="3777" max="3788" width="9.140625" style="3" customWidth="1"/>
    <col min="3789" max="3789" width="11.42578125" style="3" customWidth="1"/>
    <col min="3790" max="3790" width="11" style="3" customWidth="1"/>
    <col min="3791" max="3793" width="12.42578125" style="3" customWidth="1"/>
    <col min="3794" max="3794" width="9.140625" style="3" customWidth="1"/>
    <col min="3795" max="3795" width="12.42578125" style="3" customWidth="1"/>
    <col min="3796" max="3822" width="9.140625" style="3" customWidth="1"/>
    <col min="3823" max="3823" width="3.7109375" style="3" customWidth="1"/>
    <col min="3824" max="3976" width="9.140625" style="3"/>
    <col min="3977" max="3977" width="3.85546875" style="3" customWidth="1"/>
    <col min="3978" max="3978" width="58.7109375" style="3" customWidth="1"/>
    <col min="3979" max="3992" width="9.140625" style="3" customWidth="1"/>
    <col min="3993" max="3994" width="11" style="3" customWidth="1"/>
    <col min="3995" max="4005" width="12.42578125" style="3" customWidth="1"/>
    <col min="4006" max="4006" width="11" style="3" customWidth="1"/>
    <col min="4007" max="4018" width="9.140625" style="3" customWidth="1"/>
    <col min="4019" max="4019" width="11" style="3" customWidth="1"/>
    <col min="4020" max="4031" width="9.140625" style="3" customWidth="1"/>
    <col min="4032" max="4032" width="11" style="3" customWidth="1"/>
    <col min="4033" max="4044" width="9.140625" style="3" customWidth="1"/>
    <col min="4045" max="4045" width="11.42578125" style="3" customWidth="1"/>
    <col min="4046" max="4046" width="11" style="3" customWidth="1"/>
    <col min="4047" max="4049" width="12.42578125" style="3" customWidth="1"/>
    <col min="4050" max="4050" width="9.140625" style="3" customWidth="1"/>
    <col min="4051" max="4051" width="12.42578125" style="3" customWidth="1"/>
    <col min="4052" max="4078" width="9.140625" style="3" customWidth="1"/>
    <col min="4079" max="4079" width="3.7109375" style="3" customWidth="1"/>
    <col min="4080" max="4232" width="9.140625" style="3"/>
    <col min="4233" max="4233" width="3.85546875" style="3" customWidth="1"/>
    <col min="4234" max="4234" width="58.7109375" style="3" customWidth="1"/>
    <col min="4235" max="4248" width="9.140625" style="3" customWidth="1"/>
    <col min="4249" max="4250" width="11" style="3" customWidth="1"/>
    <col min="4251" max="4261" width="12.42578125" style="3" customWidth="1"/>
    <col min="4262" max="4262" width="11" style="3" customWidth="1"/>
    <col min="4263" max="4274" width="9.140625" style="3" customWidth="1"/>
    <col min="4275" max="4275" width="11" style="3" customWidth="1"/>
    <col min="4276" max="4287" width="9.140625" style="3" customWidth="1"/>
    <col min="4288" max="4288" width="11" style="3" customWidth="1"/>
    <col min="4289" max="4300" width="9.140625" style="3" customWidth="1"/>
    <col min="4301" max="4301" width="11.42578125" style="3" customWidth="1"/>
    <col min="4302" max="4302" width="11" style="3" customWidth="1"/>
    <col min="4303" max="4305" width="12.42578125" style="3" customWidth="1"/>
    <col min="4306" max="4306" width="9.140625" style="3" customWidth="1"/>
    <col min="4307" max="4307" width="12.42578125" style="3" customWidth="1"/>
    <col min="4308" max="4334" width="9.140625" style="3" customWidth="1"/>
    <col min="4335" max="4335" width="3.7109375" style="3" customWidth="1"/>
    <col min="4336" max="4488" width="9.140625" style="3"/>
    <col min="4489" max="4489" width="3.85546875" style="3" customWidth="1"/>
    <col min="4490" max="4490" width="58.7109375" style="3" customWidth="1"/>
    <col min="4491" max="4504" width="9.140625" style="3" customWidth="1"/>
    <col min="4505" max="4506" width="11" style="3" customWidth="1"/>
    <col min="4507" max="4517" width="12.42578125" style="3" customWidth="1"/>
    <col min="4518" max="4518" width="11" style="3" customWidth="1"/>
    <col min="4519" max="4530" width="9.140625" style="3" customWidth="1"/>
    <col min="4531" max="4531" width="11" style="3" customWidth="1"/>
    <col min="4532" max="4543" width="9.140625" style="3" customWidth="1"/>
    <col min="4544" max="4544" width="11" style="3" customWidth="1"/>
    <col min="4545" max="4556" width="9.140625" style="3" customWidth="1"/>
    <col min="4557" max="4557" width="11.42578125" style="3" customWidth="1"/>
    <col min="4558" max="4558" width="11" style="3" customWidth="1"/>
    <col min="4559" max="4561" width="12.42578125" style="3" customWidth="1"/>
    <col min="4562" max="4562" width="9.140625" style="3" customWidth="1"/>
    <col min="4563" max="4563" width="12.42578125" style="3" customWidth="1"/>
    <col min="4564" max="4590" width="9.140625" style="3" customWidth="1"/>
    <col min="4591" max="4591" width="3.7109375" style="3" customWidth="1"/>
    <col min="4592" max="4744" width="9.140625" style="3"/>
    <col min="4745" max="4745" width="3.85546875" style="3" customWidth="1"/>
    <col min="4746" max="4746" width="58.7109375" style="3" customWidth="1"/>
    <col min="4747" max="4760" width="9.140625" style="3" customWidth="1"/>
    <col min="4761" max="4762" width="11" style="3" customWidth="1"/>
    <col min="4763" max="4773" width="12.42578125" style="3" customWidth="1"/>
    <col min="4774" max="4774" width="11" style="3" customWidth="1"/>
    <col min="4775" max="4786" width="9.140625" style="3" customWidth="1"/>
    <col min="4787" max="4787" width="11" style="3" customWidth="1"/>
    <col min="4788" max="4799" width="9.140625" style="3" customWidth="1"/>
    <col min="4800" max="4800" width="11" style="3" customWidth="1"/>
    <col min="4801" max="4812" width="9.140625" style="3" customWidth="1"/>
    <col min="4813" max="4813" width="11.42578125" style="3" customWidth="1"/>
    <col min="4814" max="4814" width="11" style="3" customWidth="1"/>
    <col min="4815" max="4817" width="12.42578125" style="3" customWidth="1"/>
    <col min="4818" max="4818" width="9.140625" style="3" customWidth="1"/>
    <col min="4819" max="4819" width="12.42578125" style="3" customWidth="1"/>
    <col min="4820" max="4846" width="9.140625" style="3" customWidth="1"/>
    <col min="4847" max="4847" width="3.7109375" style="3" customWidth="1"/>
    <col min="4848" max="5000" width="9.140625" style="3"/>
    <col min="5001" max="5001" width="3.85546875" style="3" customWidth="1"/>
    <col min="5002" max="5002" width="58.7109375" style="3" customWidth="1"/>
    <col min="5003" max="5016" width="9.140625" style="3" customWidth="1"/>
    <col min="5017" max="5018" width="11" style="3" customWidth="1"/>
    <col min="5019" max="5029" width="12.42578125" style="3" customWidth="1"/>
    <col min="5030" max="5030" width="11" style="3" customWidth="1"/>
    <col min="5031" max="5042" width="9.140625" style="3" customWidth="1"/>
    <col min="5043" max="5043" width="11" style="3" customWidth="1"/>
    <col min="5044" max="5055" width="9.140625" style="3" customWidth="1"/>
    <col min="5056" max="5056" width="11" style="3" customWidth="1"/>
    <col min="5057" max="5068" width="9.140625" style="3" customWidth="1"/>
    <col min="5069" max="5069" width="11.42578125" style="3" customWidth="1"/>
    <col min="5070" max="5070" width="11" style="3" customWidth="1"/>
    <col min="5071" max="5073" width="12.42578125" style="3" customWidth="1"/>
    <col min="5074" max="5074" width="9.140625" style="3" customWidth="1"/>
    <col min="5075" max="5075" width="12.42578125" style="3" customWidth="1"/>
    <col min="5076" max="5102" width="9.140625" style="3" customWidth="1"/>
    <col min="5103" max="5103" width="3.7109375" style="3" customWidth="1"/>
    <col min="5104" max="5256" width="9.140625" style="3"/>
    <col min="5257" max="5257" width="3.85546875" style="3" customWidth="1"/>
    <col min="5258" max="5258" width="58.7109375" style="3" customWidth="1"/>
    <col min="5259" max="5272" width="9.140625" style="3" customWidth="1"/>
    <col min="5273" max="5274" width="11" style="3" customWidth="1"/>
    <col min="5275" max="5285" width="12.42578125" style="3" customWidth="1"/>
    <col min="5286" max="5286" width="11" style="3" customWidth="1"/>
    <col min="5287" max="5298" width="9.140625" style="3" customWidth="1"/>
    <col min="5299" max="5299" width="11" style="3" customWidth="1"/>
    <col min="5300" max="5311" width="9.140625" style="3" customWidth="1"/>
    <col min="5312" max="5312" width="11" style="3" customWidth="1"/>
    <col min="5313" max="5324" width="9.140625" style="3" customWidth="1"/>
    <col min="5325" max="5325" width="11.42578125" style="3" customWidth="1"/>
    <col min="5326" max="5326" width="11" style="3" customWidth="1"/>
    <col min="5327" max="5329" width="12.42578125" style="3" customWidth="1"/>
    <col min="5330" max="5330" width="9.140625" style="3" customWidth="1"/>
    <col min="5331" max="5331" width="12.42578125" style="3" customWidth="1"/>
    <col min="5332" max="5358" width="9.140625" style="3" customWidth="1"/>
    <col min="5359" max="5359" width="3.7109375" style="3" customWidth="1"/>
    <col min="5360" max="5512" width="9.140625" style="3"/>
    <col min="5513" max="5513" width="3.85546875" style="3" customWidth="1"/>
    <col min="5514" max="5514" width="58.7109375" style="3" customWidth="1"/>
    <col min="5515" max="5528" width="9.140625" style="3" customWidth="1"/>
    <col min="5529" max="5530" width="11" style="3" customWidth="1"/>
    <col min="5531" max="5541" width="12.42578125" style="3" customWidth="1"/>
    <col min="5542" max="5542" width="11" style="3" customWidth="1"/>
    <col min="5543" max="5554" width="9.140625" style="3" customWidth="1"/>
    <col min="5555" max="5555" width="11" style="3" customWidth="1"/>
    <col min="5556" max="5567" width="9.140625" style="3" customWidth="1"/>
    <col min="5568" max="5568" width="11" style="3" customWidth="1"/>
    <col min="5569" max="5580" width="9.140625" style="3" customWidth="1"/>
    <col min="5581" max="5581" width="11.42578125" style="3" customWidth="1"/>
    <col min="5582" max="5582" width="11" style="3" customWidth="1"/>
    <col min="5583" max="5585" width="12.42578125" style="3" customWidth="1"/>
    <col min="5586" max="5586" width="9.140625" style="3" customWidth="1"/>
    <col min="5587" max="5587" width="12.42578125" style="3" customWidth="1"/>
    <col min="5588" max="5614" width="9.140625" style="3" customWidth="1"/>
    <col min="5615" max="5615" width="3.7109375" style="3" customWidth="1"/>
    <col min="5616" max="5768" width="9.140625" style="3"/>
    <col min="5769" max="5769" width="3.85546875" style="3" customWidth="1"/>
    <col min="5770" max="5770" width="58.7109375" style="3" customWidth="1"/>
    <col min="5771" max="5784" width="9.140625" style="3" customWidth="1"/>
    <col min="5785" max="5786" width="11" style="3" customWidth="1"/>
    <col min="5787" max="5797" width="12.42578125" style="3" customWidth="1"/>
    <col min="5798" max="5798" width="11" style="3" customWidth="1"/>
    <col min="5799" max="5810" width="9.140625" style="3" customWidth="1"/>
    <col min="5811" max="5811" width="11" style="3" customWidth="1"/>
    <col min="5812" max="5823" width="9.140625" style="3" customWidth="1"/>
    <col min="5824" max="5824" width="11" style="3" customWidth="1"/>
    <col min="5825" max="5836" width="9.140625" style="3" customWidth="1"/>
    <col min="5837" max="5837" width="11.42578125" style="3" customWidth="1"/>
    <col min="5838" max="5838" width="11" style="3" customWidth="1"/>
    <col min="5839" max="5841" width="12.42578125" style="3" customWidth="1"/>
    <col min="5842" max="5842" width="9.140625" style="3" customWidth="1"/>
    <col min="5843" max="5843" width="12.42578125" style="3" customWidth="1"/>
    <col min="5844" max="5870" width="9.140625" style="3" customWidth="1"/>
    <col min="5871" max="5871" width="3.7109375" style="3" customWidth="1"/>
    <col min="5872" max="6024" width="9.140625" style="3"/>
    <col min="6025" max="6025" width="3.85546875" style="3" customWidth="1"/>
    <col min="6026" max="6026" width="58.7109375" style="3" customWidth="1"/>
    <col min="6027" max="6040" width="9.140625" style="3" customWidth="1"/>
    <col min="6041" max="6042" width="11" style="3" customWidth="1"/>
    <col min="6043" max="6053" width="12.42578125" style="3" customWidth="1"/>
    <col min="6054" max="6054" width="11" style="3" customWidth="1"/>
    <col min="6055" max="6066" width="9.140625" style="3" customWidth="1"/>
    <col min="6067" max="6067" width="11" style="3" customWidth="1"/>
    <col min="6068" max="6079" width="9.140625" style="3" customWidth="1"/>
    <col min="6080" max="6080" width="11" style="3" customWidth="1"/>
    <col min="6081" max="6092" width="9.140625" style="3" customWidth="1"/>
    <col min="6093" max="6093" width="11.42578125" style="3" customWidth="1"/>
    <col min="6094" max="6094" width="11" style="3" customWidth="1"/>
    <col min="6095" max="6097" width="12.42578125" style="3" customWidth="1"/>
    <col min="6098" max="6098" width="9.140625" style="3" customWidth="1"/>
    <col min="6099" max="6099" width="12.42578125" style="3" customWidth="1"/>
    <col min="6100" max="6126" width="9.140625" style="3" customWidth="1"/>
    <col min="6127" max="6127" width="3.7109375" style="3" customWidth="1"/>
    <col min="6128" max="6280" width="9.140625" style="3"/>
    <col min="6281" max="6281" width="3.85546875" style="3" customWidth="1"/>
    <col min="6282" max="6282" width="58.7109375" style="3" customWidth="1"/>
    <col min="6283" max="6296" width="9.140625" style="3" customWidth="1"/>
    <col min="6297" max="6298" width="11" style="3" customWidth="1"/>
    <col min="6299" max="6309" width="12.42578125" style="3" customWidth="1"/>
    <col min="6310" max="6310" width="11" style="3" customWidth="1"/>
    <col min="6311" max="6322" width="9.140625" style="3" customWidth="1"/>
    <col min="6323" max="6323" width="11" style="3" customWidth="1"/>
    <col min="6324" max="6335" width="9.140625" style="3" customWidth="1"/>
    <col min="6336" max="6336" width="11" style="3" customWidth="1"/>
    <col min="6337" max="6348" width="9.140625" style="3" customWidth="1"/>
    <col min="6349" max="6349" width="11.42578125" style="3" customWidth="1"/>
    <col min="6350" max="6350" width="11" style="3" customWidth="1"/>
    <col min="6351" max="6353" width="12.42578125" style="3" customWidth="1"/>
    <col min="6354" max="6354" width="9.140625" style="3" customWidth="1"/>
    <col min="6355" max="6355" width="12.42578125" style="3" customWidth="1"/>
    <col min="6356" max="6382" width="9.140625" style="3" customWidth="1"/>
    <col min="6383" max="6383" width="3.7109375" style="3" customWidth="1"/>
    <col min="6384" max="6536" width="9.140625" style="3"/>
    <col min="6537" max="6537" width="3.85546875" style="3" customWidth="1"/>
    <col min="6538" max="6538" width="58.7109375" style="3" customWidth="1"/>
    <col min="6539" max="6552" width="9.140625" style="3" customWidth="1"/>
    <col min="6553" max="6554" width="11" style="3" customWidth="1"/>
    <col min="6555" max="6565" width="12.42578125" style="3" customWidth="1"/>
    <col min="6566" max="6566" width="11" style="3" customWidth="1"/>
    <col min="6567" max="6578" width="9.140625" style="3" customWidth="1"/>
    <col min="6579" max="6579" width="11" style="3" customWidth="1"/>
    <col min="6580" max="6591" width="9.140625" style="3" customWidth="1"/>
    <col min="6592" max="6592" width="11" style="3" customWidth="1"/>
    <col min="6593" max="6604" width="9.140625" style="3" customWidth="1"/>
    <col min="6605" max="6605" width="11.42578125" style="3" customWidth="1"/>
    <col min="6606" max="6606" width="11" style="3" customWidth="1"/>
    <col min="6607" max="6609" width="12.42578125" style="3" customWidth="1"/>
    <col min="6610" max="6610" width="9.140625" style="3" customWidth="1"/>
    <col min="6611" max="6611" width="12.42578125" style="3" customWidth="1"/>
    <col min="6612" max="6638" width="9.140625" style="3" customWidth="1"/>
    <col min="6639" max="6639" width="3.7109375" style="3" customWidth="1"/>
    <col min="6640" max="6792" width="9.140625" style="3"/>
    <col min="6793" max="6793" width="3.85546875" style="3" customWidth="1"/>
    <col min="6794" max="6794" width="58.7109375" style="3" customWidth="1"/>
    <col min="6795" max="6808" width="9.140625" style="3" customWidth="1"/>
    <col min="6809" max="6810" width="11" style="3" customWidth="1"/>
    <col min="6811" max="6821" width="12.42578125" style="3" customWidth="1"/>
    <col min="6822" max="6822" width="11" style="3" customWidth="1"/>
    <col min="6823" max="6834" width="9.140625" style="3" customWidth="1"/>
    <col min="6835" max="6835" width="11" style="3" customWidth="1"/>
    <col min="6836" max="6847" width="9.140625" style="3" customWidth="1"/>
    <col min="6848" max="6848" width="11" style="3" customWidth="1"/>
    <col min="6849" max="6860" width="9.140625" style="3" customWidth="1"/>
    <col min="6861" max="6861" width="11.42578125" style="3" customWidth="1"/>
    <col min="6862" max="6862" width="11" style="3" customWidth="1"/>
    <col min="6863" max="6865" width="12.42578125" style="3" customWidth="1"/>
    <col min="6866" max="6866" width="9.140625" style="3" customWidth="1"/>
    <col min="6867" max="6867" width="12.42578125" style="3" customWidth="1"/>
    <col min="6868" max="6894" width="9.140625" style="3" customWidth="1"/>
    <col min="6895" max="6895" width="3.7109375" style="3" customWidth="1"/>
    <col min="6896" max="7048" width="9.140625" style="3"/>
    <col min="7049" max="7049" width="3.85546875" style="3" customWidth="1"/>
    <col min="7050" max="7050" width="58.7109375" style="3" customWidth="1"/>
    <col min="7051" max="7064" width="9.140625" style="3" customWidth="1"/>
    <col min="7065" max="7066" width="11" style="3" customWidth="1"/>
    <col min="7067" max="7077" width="12.42578125" style="3" customWidth="1"/>
    <col min="7078" max="7078" width="11" style="3" customWidth="1"/>
    <col min="7079" max="7090" width="9.140625" style="3" customWidth="1"/>
    <col min="7091" max="7091" width="11" style="3" customWidth="1"/>
    <col min="7092" max="7103" width="9.140625" style="3" customWidth="1"/>
    <col min="7104" max="7104" width="11" style="3" customWidth="1"/>
    <col min="7105" max="7116" width="9.140625" style="3" customWidth="1"/>
    <col min="7117" max="7117" width="11.42578125" style="3" customWidth="1"/>
    <col min="7118" max="7118" width="11" style="3" customWidth="1"/>
    <col min="7119" max="7121" width="12.42578125" style="3" customWidth="1"/>
    <col min="7122" max="7122" width="9.140625" style="3" customWidth="1"/>
    <col min="7123" max="7123" width="12.42578125" style="3" customWidth="1"/>
    <col min="7124" max="7150" width="9.140625" style="3" customWidth="1"/>
    <col min="7151" max="7151" width="3.7109375" style="3" customWidth="1"/>
    <col min="7152" max="7304" width="9.140625" style="3"/>
    <col min="7305" max="7305" width="3.85546875" style="3" customWidth="1"/>
    <col min="7306" max="7306" width="58.7109375" style="3" customWidth="1"/>
    <col min="7307" max="7320" width="9.140625" style="3" customWidth="1"/>
    <col min="7321" max="7322" width="11" style="3" customWidth="1"/>
    <col min="7323" max="7333" width="12.42578125" style="3" customWidth="1"/>
    <col min="7334" max="7334" width="11" style="3" customWidth="1"/>
    <col min="7335" max="7346" width="9.140625" style="3" customWidth="1"/>
    <col min="7347" max="7347" width="11" style="3" customWidth="1"/>
    <col min="7348" max="7359" width="9.140625" style="3" customWidth="1"/>
    <col min="7360" max="7360" width="11" style="3" customWidth="1"/>
    <col min="7361" max="7372" width="9.140625" style="3" customWidth="1"/>
    <col min="7373" max="7373" width="11.42578125" style="3" customWidth="1"/>
    <col min="7374" max="7374" width="11" style="3" customWidth="1"/>
    <col min="7375" max="7377" width="12.42578125" style="3" customWidth="1"/>
    <col min="7378" max="7378" width="9.140625" style="3" customWidth="1"/>
    <col min="7379" max="7379" width="12.42578125" style="3" customWidth="1"/>
    <col min="7380" max="7406" width="9.140625" style="3" customWidth="1"/>
    <col min="7407" max="7407" width="3.7109375" style="3" customWidth="1"/>
    <col min="7408" max="7560" width="9.140625" style="3"/>
    <col min="7561" max="7561" width="3.85546875" style="3" customWidth="1"/>
    <col min="7562" max="7562" width="58.7109375" style="3" customWidth="1"/>
    <col min="7563" max="7576" width="9.140625" style="3" customWidth="1"/>
    <col min="7577" max="7578" width="11" style="3" customWidth="1"/>
    <col min="7579" max="7589" width="12.42578125" style="3" customWidth="1"/>
    <col min="7590" max="7590" width="11" style="3" customWidth="1"/>
    <col min="7591" max="7602" width="9.140625" style="3" customWidth="1"/>
    <col min="7603" max="7603" width="11" style="3" customWidth="1"/>
    <col min="7604" max="7615" width="9.140625" style="3" customWidth="1"/>
    <col min="7616" max="7616" width="11" style="3" customWidth="1"/>
    <col min="7617" max="7628" width="9.140625" style="3" customWidth="1"/>
    <col min="7629" max="7629" width="11.42578125" style="3" customWidth="1"/>
    <col min="7630" max="7630" width="11" style="3" customWidth="1"/>
    <col min="7631" max="7633" width="12.42578125" style="3" customWidth="1"/>
    <col min="7634" max="7634" width="9.140625" style="3" customWidth="1"/>
    <col min="7635" max="7635" width="12.42578125" style="3" customWidth="1"/>
    <col min="7636" max="7662" width="9.140625" style="3" customWidth="1"/>
    <col min="7663" max="7663" width="3.7109375" style="3" customWidth="1"/>
    <col min="7664" max="7816" width="9.140625" style="3"/>
    <col min="7817" max="7817" width="3.85546875" style="3" customWidth="1"/>
    <col min="7818" max="7818" width="58.7109375" style="3" customWidth="1"/>
    <col min="7819" max="7832" width="9.140625" style="3" customWidth="1"/>
    <col min="7833" max="7834" width="11" style="3" customWidth="1"/>
    <col min="7835" max="7845" width="12.42578125" style="3" customWidth="1"/>
    <col min="7846" max="7846" width="11" style="3" customWidth="1"/>
    <col min="7847" max="7858" width="9.140625" style="3" customWidth="1"/>
    <col min="7859" max="7859" width="11" style="3" customWidth="1"/>
    <col min="7860" max="7871" width="9.140625" style="3" customWidth="1"/>
    <col min="7872" max="7872" width="11" style="3" customWidth="1"/>
    <col min="7873" max="7884" width="9.140625" style="3" customWidth="1"/>
    <col min="7885" max="7885" width="11.42578125" style="3" customWidth="1"/>
    <col min="7886" max="7886" width="11" style="3" customWidth="1"/>
    <col min="7887" max="7889" width="12.42578125" style="3" customWidth="1"/>
    <col min="7890" max="7890" width="9.140625" style="3" customWidth="1"/>
    <col min="7891" max="7891" width="12.42578125" style="3" customWidth="1"/>
    <col min="7892" max="7918" width="9.140625" style="3" customWidth="1"/>
    <col min="7919" max="7919" width="3.7109375" style="3" customWidth="1"/>
    <col min="7920" max="8072" width="9.140625" style="3"/>
    <col min="8073" max="8073" width="3.85546875" style="3" customWidth="1"/>
    <col min="8074" max="8074" width="58.7109375" style="3" customWidth="1"/>
    <col min="8075" max="8088" width="9.140625" style="3" customWidth="1"/>
    <col min="8089" max="8090" width="11" style="3" customWidth="1"/>
    <col min="8091" max="8101" width="12.42578125" style="3" customWidth="1"/>
    <col min="8102" max="8102" width="11" style="3" customWidth="1"/>
    <col min="8103" max="8114" width="9.140625" style="3" customWidth="1"/>
    <col min="8115" max="8115" width="11" style="3" customWidth="1"/>
    <col min="8116" max="8127" width="9.140625" style="3" customWidth="1"/>
    <col min="8128" max="8128" width="11" style="3" customWidth="1"/>
    <col min="8129" max="8140" width="9.140625" style="3" customWidth="1"/>
    <col min="8141" max="8141" width="11.42578125" style="3" customWidth="1"/>
    <col min="8142" max="8142" width="11" style="3" customWidth="1"/>
    <col min="8143" max="8145" width="12.42578125" style="3" customWidth="1"/>
    <col min="8146" max="8146" width="9.140625" style="3" customWidth="1"/>
    <col min="8147" max="8147" width="12.42578125" style="3" customWidth="1"/>
    <col min="8148" max="8174" width="9.140625" style="3" customWidth="1"/>
    <col min="8175" max="8175" width="3.7109375" style="3" customWidth="1"/>
    <col min="8176" max="8328" width="9.140625" style="3"/>
    <col min="8329" max="8329" width="3.85546875" style="3" customWidth="1"/>
    <col min="8330" max="8330" width="58.7109375" style="3" customWidth="1"/>
    <col min="8331" max="8344" width="9.140625" style="3" customWidth="1"/>
    <col min="8345" max="8346" width="11" style="3" customWidth="1"/>
    <col min="8347" max="8357" width="12.42578125" style="3" customWidth="1"/>
    <col min="8358" max="8358" width="11" style="3" customWidth="1"/>
    <col min="8359" max="8370" width="9.140625" style="3" customWidth="1"/>
    <col min="8371" max="8371" width="11" style="3" customWidth="1"/>
    <col min="8372" max="8383" width="9.140625" style="3" customWidth="1"/>
    <col min="8384" max="8384" width="11" style="3" customWidth="1"/>
    <col min="8385" max="8396" width="9.140625" style="3" customWidth="1"/>
    <col min="8397" max="8397" width="11.42578125" style="3" customWidth="1"/>
    <col min="8398" max="8398" width="11" style="3" customWidth="1"/>
    <col min="8399" max="8401" width="12.42578125" style="3" customWidth="1"/>
    <col min="8402" max="8402" width="9.140625" style="3" customWidth="1"/>
    <col min="8403" max="8403" width="12.42578125" style="3" customWidth="1"/>
    <col min="8404" max="8430" width="9.140625" style="3" customWidth="1"/>
    <col min="8431" max="8431" width="3.7109375" style="3" customWidth="1"/>
    <col min="8432" max="8584" width="9.140625" style="3"/>
    <col min="8585" max="8585" width="3.85546875" style="3" customWidth="1"/>
    <col min="8586" max="8586" width="58.7109375" style="3" customWidth="1"/>
    <col min="8587" max="8600" width="9.140625" style="3" customWidth="1"/>
    <col min="8601" max="8602" width="11" style="3" customWidth="1"/>
    <col min="8603" max="8613" width="12.42578125" style="3" customWidth="1"/>
    <col min="8614" max="8614" width="11" style="3" customWidth="1"/>
    <col min="8615" max="8626" width="9.140625" style="3" customWidth="1"/>
    <col min="8627" max="8627" width="11" style="3" customWidth="1"/>
    <col min="8628" max="8639" width="9.140625" style="3" customWidth="1"/>
    <col min="8640" max="8640" width="11" style="3" customWidth="1"/>
    <col min="8641" max="8652" width="9.140625" style="3" customWidth="1"/>
    <col min="8653" max="8653" width="11.42578125" style="3" customWidth="1"/>
    <col min="8654" max="8654" width="11" style="3" customWidth="1"/>
    <col min="8655" max="8657" width="12.42578125" style="3" customWidth="1"/>
    <col min="8658" max="8658" width="9.140625" style="3" customWidth="1"/>
    <col min="8659" max="8659" width="12.42578125" style="3" customWidth="1"/>
    <col min="8660" max="8686" width="9.140625" style="3" customWidth="1"/>
    <col min="8687" max="8687" width="3.7109375" style="3" customWidth="1"/>
    <col min="8688" max="8840" width="9.140625" style="3"/>
    <col min="8841" max="8841" width="3.85546875" style="3" customWidth="1"/>
    <col min="8842" max="8842" width="58.7109375" style="3" customWidth="1"/>
    <col min="8843" max="8856" width="9.140625" style="3" customWidth="1"/>
    <col min="8857" max="8858" width="11" style="3" customWidth="1"/>
    <col min="8859" max="8869" width="12.42578125" style="3" customWidth="1"/>
    <col min="8870" max="8870" width="11" style="3" customWidth="1"/>
    <col min="8871" max="8882" width="9.140625" style="3" customWidth="1"/>
    <col min="8883" max="8883" width="11" style="3" customWidth="1"/>
    <col min="8884" max="8895" width="9.140625" style="3" customWidth="1"/>
    <col min="8896" max="8896" width="11" style="3" customWidth="1"/>
    <col min="8897" max="8908" width="9.140625" style="3" customWidth="1"/>
    <col min="8909" max="8909" width="11.42578125" style="3" customWidth="1"/>
    <col min="8910" max="8910" width="11" style="3" customWidth="1"/>
    <col min="8911" max="8913" width="12.42578125" style="3" customWidth="1"/>
    <col min="8914" max="8914" width="9.140625" style="3" customWidth="1"/>
    <col min="8915" max="8915" width="12.42578125" style="3" customWidth="1"/>
    <col min="8916" max="8942" width="9.140625" style="3" customWidth="1"/>
    <col min="8943" max="8943" width="3.7109375" style="3" customWidth="1"/>
    <col min="8944" max="9096" width="9.140625" style="3"/>
    <col min="9097" max="9097" width="3.85546875" style="3" customWidth="1"/>
    <col min="9098" max="9098" width="58.7109375" style="3" customWidth="1"/>
    <col min="9099" max="9112" width="9.140625" style="3" customWidth="1"/>
    <col min="9113" max="9114" width="11" style="3" customWidth="1"/>
    <col min="9115" max="9125" width="12.42578125" style="3" customWidth="1"/>
    <col min="9126" max="9126" width="11" style="3" customWidth="1"/>
    <col min="9127" max="9138" width="9.140625" style="3" customWidth="1"/>
    <col min="9139" max="9139" width="11" style="3" customWidth="1"/>
    <col min="9140" max="9151" width="9.140625" style="3" customWidth="1"/>
    <col min="9152" max="9152" width="11" style="3" customWidth="1"/>
    <col min="9153" max="9164" width="9.140625" style="3" customWidth="1"/>
    <col min="9165" max="9165" width="11.42578125" style="3" customWidth="1"/>
    <col min="9166" max="9166" width="11" style="3" customWidth="1"/>
    <col min="9167" max="9169" width="12.42578125" style="3" customWidth="1"/>
    <col min="9170" max="9170" width="9.140625" style="3" customWidth="1"/>
    <col min="9171" max="9171" width="12.42578125" style="3" customWidth="1"/>
    <col min="9172" max="9198" width="9.140625" style="3" customWidth="1"/>
    <col min="9199" max="9199" width="3.7109375" style="3" customWidth="1"/>
    <col min="9200" max="9352" width="9.140625" style="3"/>
    <col min="9353" max="9353" width="3.85546875" style="3" customWidth="1"/>
    <col min="9354" max="9354" width="58.7109375" style="3" customWidth="1"/>
    <col min="9355" max="9368" width="9.140625" style="3" customWidth="1"/>
    <col min="9369" max="9370" width="11" style="3" customWidth="1"/>
    <col min="9371" max="9381" width="12.42578125" style="3" customWidth="1"/>
    <col min="9382" max="9382" width="11" style="3" customWidth="1"/>
    <col min="9383" max="9394" width="9.140625" style="3" customWidth="1"/>
    <col min="9395" max="9395" width="11" style="3" customWidth="1"/>
    <col min="9396" max="9407" width="9.140625" style="3" customWidth="1"/>
    <col min="9408" max="9408" width="11" style="3" customWidth="1"/>
    <col min="9409" max="9420" width="9.140625" style="3" customWidth="1"/>
    <col min="9421" max="9421" width="11.42578125" style="3" customWidth="1"/>
    <col min="9422" max="9422" width="11" style="3" customWidth="1"/>
    <col min="9423" max="9425" width="12.42578125" style="3" customWidth="1"/>
    <col min="9426" max="9426" width="9.140625" style="3" customWidth="1"/>
    <col min="9427" max="9427" width="12.42578125" style="3" customWidth="1"/>
    <col min="9428" max="9454" width="9.140625" style="3" customWidth="1"/>
    <col min="9455" max="9455" width="3.7109375" style="3" customWidth="1"/>
    <col min="9456" max="9608" width="9.140625" style="3"/>
    <col min="9609" max="9609" width="3.85546875" style="3" customWidth="1"/>
    <col min="9610" max="9610" width="58.7109375" style="3" customWidth="1"/>
    <col min="9611" max="9624" width="9.140625" style="3" customWidth="1"/>
    <col min="9625" max="9626" width="11" style="3" customWidth="1"/>
    <col min="9627" max="9637" width="12.42578125" style="3" customWidth="1"/>
    <col min="9638" max="9638" width="11" style="3" customWidth="1"/>
    <col min="9639" max="9650" width="9.140625" style="3" customWidth="1"/>
    <col min="9651" max="9651" width="11" style="3" customWidth="1"/>
    <col min="9652" max="9663" width="9.140625" style="3" customWidth="1"/>
    <col min="9664" max="9664" width="11" style="3" customWidth="1"/>
    <col min="9665" max="9676" width="9.140625" style="3" customWidth="1"/>
    <col min="9677" max="9677" width="11.42578125" style="3" customWidth="1"/>
    <col min="9678" max="9678" width="11" style="3" customWidth="1"/>
    <col min="9679" max="9681" width="12.42578125" style="3" customWidth="1"/>
    <col min="9682" max="9682" width="9.140625" style="3" customWidth="1"/>
    <col min="9683" max="9683" width="12.42578125" style="3" customWidth="1"/>
    <col min="9684" max="9710" width="9.140625" style="3" customWidth="1"/>
    <col min="9711" max="9711" width="3.7109375" style="3" customWidth="1"/>
    <col min="9712" max="9864" width="9.140625" style="3"/>
    <col min="9865" max="9865" width="3.85546875" style="3" customWidth="1"/>
    <col min="9866" max="9866" width="58.7109375" style="3" customWidth="1"/>
    <col min="9867" max="9880" width="9.140625" style="3" customWidth="1"/>
    <col min="9881" max="9882" width="11" style="3" customWidth="1"/>
    <col min="9883" max="9893" width="12.42578125" style="3" customWidth="1"/>
    <col min="9894" max="9894" width="11" style="3" customWidth="1"/>
    <col min="9895" max="9906" width="9.140625" style="3" customWidth="1"/>
    <col min="9907" max="9907" width="11" style="3" customWidth="1"/>
    <col min="9908" max="9919" width="9.140625" style="3" customWidth="1"/>
    <col min="9920" max="9920" width="11" style="3" customWidth="1"/>
    <col min="9921" max="9932" width="9.140625" style="3" customWidth="1"/>
    <col min="9933" max="9933" width="11.42578125" style="3" customWidth="1"/>
    <col min="9934" max="9934" width="11" style="3" customWidth="1"/>
    <col min="9935" max="9937" width="12.42578125" style="3" customWidth="1"/>
    <col min="9938" max="9938" width="9.140625" style="3" customWidth="1"/>
    <col min="9939" max="9939" width="12.42578125" style="3" customWidth="1"/>
    <col min="9940" max="9966" width="9.140625" style="3" customWidth="1"/>
    <col min="9967" max="9967" width="3.7109375" style="3" customWidth="1"/>
    <col min="9968" max="10120" width="9.140625" style="3"/>
    <col min="10121" max="10121" width="3.85546875" style="3" customWidth="1"/>
    <col min="10122" max="10122" width="58.7109375" style="3" customWidth="1"/>
    <col min="10123" max="10136" width="9.140625" style="3" customWidth="1"/>
    <col min="10137" max="10138" width="11" style="3" customWidth="1"/>
    <col min="10139" max="10149" width="12.42578125" style="3" customWidth="1"/>
    <col min="10150" max="10150" width="11" style="3" customWidth="1"/>
    <col min="10151" max="10162" width="9.140625" style="3" customWidth="1"/>
    <col min="10163" max="10163" width="11" style="3" customWidth="1"/>
    <col min="10164" max="10175" width="9.140625" style="3" customWidth="1"/>
    <col min="10176" max="10176" width="11" style="3" customWidth="1"/>
    <col min="10177" max="10188" width="9.140625" style="3" customWidth="1"/>
    <col min="10189" max="10189" width="11.42578125" style="3" customWidth="1"/>
    <col min="10190" max="10190" width="11" style="3" customWidth="1"/>
    <col min="10191" max="10193" width="12.42578125" style="3" customWidth="1"/>
    <col min="10194" max="10194" width="9.140625" style="3" customWidth="1"/>
    <col min="10195" max="10195" width="12.42578125" style="3" customWidth="1"/>
    <col min="10196" max="10222" width="9.140625" style="3" customWidth="1"/>
    <col min="10223" max="10223" width="3.7109375" style="3" customWidth="1"/>
    <col min="10224" max="10376" width="9.140625" style="3"/>
    <col min="10377" max="10377" width="3.85546875" style="3" customWidth="1"/>
    <col min="10378" max="10378" width="58.7109375" style="3" customWidth="1"/>
    <col min="10379" max="10392" width="9.140625" style="3" customWidth="1"/>
    <col min="10393" max="10394" width="11" style="3" customWidth="1"/>
    <col min="10395" max="10405" width="12.42578125" style="3" customWidth="1"/>
    <col min="10406" max="10406" width="11" style="3" customWidth="1"/>
    <col min="10407" max="10418" width="9.140625" style="3" customWidth="1"/>
    <col min="10419" max="10419" width="11" style="3" customWidth="1"/>
    <col min="10420" max="10431" width="9.140625" style="3" customWidth="1"/>
    <col min="10432" max="10432" width="11" style="3" customWidth="1"/>
    <col min="10433" max="10444" width="9.140625" style="3" customWidth="1"/>
    <col min="10445" max="10445" width="11.42578125" style="3" customWidth="1"/>
    <col min="10446" max="10446" width="11" style="3" customWidth="1"/>
    <col min="10447" max="10449" width="12.42578125" style="3" customWidth="1"/>
    <col min="10450" max="10450" width="9.140625" style="3" customWidth="1"/>
    <col min="10451" max="10451" width="12.42578125" style="3" customWidth="1"/>
    <col min="10452" max="10478" width="9.140625" style="3" customWidth="1"/>
    <col min="10479" max="10479" width="3.7109375" style="3" customWidth="1"/>
    <col min="10480" max="10632" width="9.140625" style="3"/>
    <col min="10633" max="10633" width="3.85546875" style="3" customWidth="1"/>
    <col min="10634" max="10634" width="58.7109375" style="3" customWidth="1"/>
    <col min="10635" max="10648" width="9.140625" style="3" customWidth="1"/>
    <col min="10649" max="10650" width="11" style="3" customWidth="1"/>
    <col min="10651" max="10661" width="12.42578125" style="3" customWidth="1"/>
    <col min="10662" max="10662" width="11" style="3" customWidth="1"/>
    <col min="10663" max="10674" width="9.140625" style="3" customWidth="1"/>
    <col min="10675" max="10675" width="11" style="3" customWidth="1"/>
    <col min="10676" max="10687" width="9.140625" style="3" customWidth="1"/>
    <col min="10688" max="10688" width="11" style="3" customWidth="1"/>
    <col min="10689" max="10700" width="9.140625" style="3" customWidth="1"/>
    <col min="10701" max="10701" width="11.42578125" style="3" customWidth="1"/>
    <col min="10702" max="10702" width="11" style="3" customWidth="1"/>
    <col min="10703" max="10705" width="12.42578125" style="3" customWidth="1"/>
    <col min="10706" max="10706" width="9.140625" style="3" customWidth="1"/>
    <col min="10707" max="10707" width="12.42578125" style="3" customWidth="1"/>
    <col min="10708" max="10734" width="9.140625" style="3" customWidth="1"/>
    <col min="10735" max="10735" width="3.7109375" style="3" customWidth="1"/>
    <col min="10736" max="10888" width="9.140625" style="3"/>
    <col min="10889" max="10889" width="3.85546875" style="3" customWidth="1"/>
    <col min="10890" max="10890" width="58.7109375" style="3" customWidth="1"/>
    <col min="10891" max="10904" width="9.140625" style="3" customWidth="1"/>
    <col min="10905" max="10906" width="11" style="3" customWidth="1"/>
    <col min="10907" max="10917" width="12.42578125" style="3" customWidth="1"/>
    <col min="10918" max="10918" width="11" style="3" customWidth="1"/>
    <col min="10919" max="10930" width="9.140625" style="3" customWidth="1"/>
    <col min="10931" max="10931" width="11" style="3" customWidth="1"/>
    <col min="10932" max="10943" width="9.140625" style="3" customWidth="1"/>
    <col min="10944" max="10944" width="11" style="3" customWidth="1"/>
    <col min="10945" max="10956" width="9.140625" style="3" customWidth="1"/>
    <col min="10957" max="10957" width="11.42578125" style="3" customWidth="1"/>
    <col min="10958" max="10958" width="11" style="3" customWidth="1"/>
    <col min="10959" max="10961" width="12.42578125" style="3" customWidth="1"/>
    <col min="10962" max="10962" width="9.140625" style="3" customWidth="1"/>
    <col min="10963" max="10963" width="12.42578125" style="3" customWidth="1"/>
    <col min="10964" max="10990" width="9.140625" style="3" customWidth="1"/>
    <col min="10991" max="10991" width="3.7109375" style="3" customWidth="1"/>
    <col min="10992" max="11144" width="9.140625" style="3"/>
    <col min="11145" max="11145" width="3.85546875" style="3" customWidth="1"/>
    <col min="11146" max="11146" width="58.7109375" style="3" customWidth="1"/>
    <col min="11147" max="11160" width="9.140625" style="3" customWidth="1"/>
    <col min="11161" max="11162" width="11" style="3" customWidth="1"/>
    <col min="11163" max="11173" width="12.42578125" style="3" customWidth="1"/>
    <col min="11174" max="11174" width="11" style="3" customWidth="1"/>
    <col min="11175" max="11186" width="9.140625" style="3" customWidth="1"/>
    <col min="11187" max="11187" width="11" style="3" customWidth="1"/>
    <col min="11188" max="11199" width="9.140625" style="3" customWidth="1"/>
    <col min="11200" max="11200" width="11" style="3" customWidth="1"/>
    <col min="11201" max="11212" width="9.140625" style="3" customWidth="1"/>
    <col min="11213" max="11213" width="11.42578125" style="3" customWidth="1"/>
    <col min="11214" max="11214" width="11" style="3" customWidth="1"/>
    <col min="11215" max="11217" width="12.42578125" style="3" customWidth="1"/>
    <col min="11218" max="11218" width="9.140625" style="3" customWidth="1"/>
    <col min="11219" max="11219" width="12.42578125" style="3" customWidth="1"/>
    <col min="11220" max="11246" width="9.140625" style="3" customWidth="1"/>
    <col min="11247" max="11247" width="3.7109375" style="3" customWidth="1"/>
    <col min="11248" max="11400" width="9.140625" style="3"/>
    <col min="11401" max="11401" width="3.85546875" style="3" customWidth="1"/>
    <col min="11402" max="11402" width="58.7109375" style="3" customWidth="1"/>
    <col min="11403" max="11416" width="9.140625" style="3" customWidth="1"/>
    <col min="11417" max="11418" width="11" style="3" customWidth="1"/>
    <col min="11419" max="11429" width="12.42578125" style="3" customWidth="1"/>
    <col min="11430" max="11430" width="11" style="3" customWidth="1"/>
    <col min="11431" max="11442" width="9.140625" style="3" customWidth="1"/>
    <col min="11443" max="11443" width="11" style="3" customWidth="1"/>
    <col min="11444" max="11455" width="9.140625" style="3" customWidth="1"/>
    <col min="11456" max="11456" width="11" style="3" customWidth="1"/>
    <col min="11457" max="11468" width="9.140625" style="3" customWidth="1"/>
    <col min="11469" max="11469" width="11.42578125" style="3" customWidth="1"/>
    <col min="11470" max="11470" width="11" style="3" customWidth="1"/>
    <col min="11471" max="11473" width="12.42578125" style="3" customWidth="1"/>
    <col min="11474" max="11474" width="9.140625" style="3" customWidth="1"/>
    <col min="11475" max="11475" width="12.42578125" style="3" customWidth="1"/>
    <col min="11476" max="11502" width="9.140625" style="3" customWidth="1"/>
    <col min="11503" max="11503" width="3.7109375" style="3" customWidth="1"/>
    <col min="11504" max="11656" width="9.140625" style="3"/>
    <col min="11657" max="11657" width="3.85546875" style="3" customWidth="1"/>
    <col min="11658" max="11658" width="58.7109375" style="3" customWidth="1"/>
    <col min="11659" max="11672" width="9.140625" style="3" customWidth="1"/>
    <col min="11673" max="11674" width="11" style="3" customWidth="1"/>
    <col min="11675" max="11685" width="12.42578125" style="3" customWidth="1"/>
    <col min="11686" max="11686" width="11" style="3" customWidth="1"/>
    <col min="11687" max="11698" width="9.140625" style="3" customWidth="1"/>
    <col min="11699" max="11699" width="11" style="3" customWidth="1"/>
    <col min="11700" max="11711" width="9.140625" style="3" customWidth="1"/>
    <col min="11712" max="11712" width="11" style="3" customWidth="1"/>
    <col min="11713" max="11724" width="9.140625" style="3" customWidth="1"/>
    <col min="11725" max="11725" width="11.42578125" style="3" customWidth="1"/>
    <col min="11726" max="11726" width="11" style="3" customWidth="1"/>
    <col min="11727" max="11729" width="12.42578125" style="3" customWidth="1"/>
    <col min="11730" max="11730" width="9.140625" style="3" customWidth="1"/>
    <col min="11731" max="11731" width="12.42578125" style="3" customWidth="1"/>
    <col min="11732" max="11758" width="9.140625" style="3" customWidth="1"/>
    <col min="11759" max="11759" width="3.7109375" style="3" customWidth="1"/>
    <col min="11760" max="11912" width="9.140625" style="3"/>
    <col min="11913" max="11913" width="3.85546875" style="3" customWidth="1"/>
    <col min="11914" max="11914" width="58.7109375" style="3" customWidth="1"/>
    <col min="11915" max="11928" width="9.140625" style="3" customWidth="1"/>
    <col min="11929" max="11930" width="11" style="3" customWidth="1"/>
    <col min="11931" max="11941" width="12.42578125" style="3" customWidth="1"/>
    <col min="11942" max="11942" width="11" style="3" customWidth="1"/>
    <col min="11943" max="11954" width="9.140625" style="3" customWidth="1"/>
    <col min="11955" max="11955" width="11" style="3" customWidth="1"/>
    <col min="11956" max="11967" width="9.140625" style="3" customWidth="1"/>
    <col min="11968" max="11968" width="11" style="3" customWidth="1"/>
    <col min="11969" max="11980" width="9.140625" style="3" customWidth="1"/>
    <col min="11981" max="11981" width="11.42578125" style="3" customWidth="1"/>
    <col min="11982" max="11982" width="11" style="3" customWidth="1"/>
    <col min="11983" max="11985" width="12.42578125" style="3" customWidth="1"/>
    <col min="11986" max="11986" width="9.140625" style="3" customWidth="1"/>
    <col min="11987" max="11987" width="12.42578125" style="3" customWidth="1"/>
    <col min="11988" max="12014" width="9.140625" style="3" customWidth="1"/>
    <col min="12015" max="12015" width="3.7109375" style="3" customWidth="1"/>
    <col min="12016" max="12168" width="9.140625" style="3"/>
    <col min="12169" max="12169" width="3.85546875" style="3" customWidth="1"/>
    <col min="12170" max="12170" width="58.7109375" style="3" customWidth="1"/>
    <col min="12171" max="12184" width="9.140625" style="3" customWidth="1"/>
    <col min="12185" max="12186" width="11" style="3" customWidth="1"/>
    <col min="12187" max="12197" width="12.42578125" style="3" customWidth="1"/>
    <col min="12198" max="12198" width="11" style="3" customWidth="1"/>
    <col min="12199" max="12210" width="9.140625" style="3" customWidth="1"/>
    <col min="12211" max="12211" width="11" style="3" customWidth="1"/>
    <col min="12212" max="12223" width="9.140625" style="3" customWidth="1"/>
    <col min="12224" max="12224" width="11" style="3" customWidth="1"/>
    <col min="12225" max="12236" width="9.140625" style="3" customWidth="1"/>
    <col min="12237" max="12237" width="11.42578125" style="3" customWidth="1"/>
    <col min="12238" max="12238" width="11" style="3" customWidth="1"/>
    <col min="12239" max="12241" width="12.42578125" style="3" customWidth="1"/>
    <col min="12242" max="12242" width="9.140625" style="3" customWidth="1"/>
    <col min="12243" max="12243" width="12.42578125" style="3" customWidth="1"/>
    <col min="12244" max="12270" width="9.140625" style="3" customWidth="1"/>
    <col min="12271" max="12271" width="3.7109375" style="3" customWidth="1"/>
    <col min="12272" max="12424" width="9.140625" style="3"/>
    <col min="12425" max="12425" width="3.85546875" style="3" customWidth="1"/>
    <col min="12426" max="12426" width="58.7109375" style="3" customWidth="1"/>
    <col min="12427" max="12440" width="9.140625" style="3" customWidth="1"/>
    <col min="12441" max="12442" width="11" style="3" customWidth="1"/>
    <col min="12443" max="12453" width="12.42578125" style="3" customWidth="1"/>
    <col min="12454" max="12454" width="11" style="3" customWidth="1"/>
    <col min="12455" max="12466" width="9.140625" style="3" customWidth="1"/>
    <col min="12467" max="12467" width="11" style="3" customWidth="1"/>
    <col min="12468" max="12479" width="9.140625" style="3" customWidth="1"/>
    <col min="12480" max="12480" width="11" style="3" customWidth="1"/>
    <col min="12481" max="12492" width="9.140625" style="3" customWidth="1"/>
    <col min="12493" max="12493" width="11.42578125" style="3" customWidth="1"/>
    <col min="12494" max="12494" width="11" style="3" customWidth="1"/>
    <col min="12495" max="12497" width="12.42578125" style="3" customWidth="1"/>
    <col min="12498" max="12498" width="9.140625" style="3" customWidth="1"/>
    <col min="12499" max="12499" width="12.42578125" style="3" customWidth="1"/>
    <col min="12500" max="12526" width="9.140625" style="3" customWidth="1"/>
    <col min="12527" max="12527" width="3.7109375" style="3" customWidth="1"/>
    <col min="12528" max="12680" width="9.140625" style="3"/>
    <col min="12681" max="12681" width="3.85546875" style="3" customWidth="1"/>
    <col min="12682" max="12682" width="58.7109375" style="3" customWidth="1"/>
    <col min="12683" max="12696" width="9.140625" style="3" customWidth="1"/>
    <col min="12697" max="12698" width="11" style="3" customWidth="1"/>
    <col min="12699" max="12709" width="12.42578125" style="3" customWidth="1"/>
    <col min="12710" max="12710" width="11" style="3" customWidth="1"/>
    <col min="12711" max="12722" width="9.140625" style="3" customWidth="1"/>
    <col min="12723" max="12723" width="11" style="3" customWidth="1"/>
    <col min="12724" max="12735" width="9.140625" style="3" customWidth="1"/>
    <col min="12736" max="12736" width="11" style="3" customWidth="1"/>
    <col min="12737" max="12748" width="9.140625" style="3" customWidth="1"/>
    <col min="12749" max="12749" width="11.42578125" style="3" customWidth="1"/>
    <col min="12750" max="12750" width="11" style="3" customWidth="1"/>
    <col min="12751" max="12753" width="12.42578125" style="3" customWidth="1"/>
    <col min="12754" max="12754" width="9.140625" style="3" customWidth="1"/>
    <col min="12755" max="12755" width="12.42578125" style="3" customWidth="1"/>
    <col min="12756" max="12782" width="9.140625" style="3" customWidth="1"/>
    <col min="12783" max="12783" width="3.7109375" style="3" customWidth="1"/>
    <col min="12784" max="12936" width="9.140625" style="3"/>
    <col min="12937" max="12937" width="3.85546875" style="3" customWidth="1"/>
    <col min="12938" max="12938" width="58.7109375" style="3" customWidth="1"/>
    <col min="12939" max="12952" width="9.140625" style="3" customWidth="1"/>
    <col min="12953" max="12954" width="11" style="3" customWidth="1"/>
    <col min="12955" max="12965" width="12.42578125" style="3" customWidth="1"/>
    <col min="12966" max="12966" width="11" style="3" customWidth="1"/>
    <col min="12967" max="12978" width="9.140625" style="3" customWidth="1"/>
    <col min="12979" max="12979" width="11" style="3" customWidth="1"/>
    <col min="12980" max="12991" width="9.140625" style="3" customWidth="1"/>
    <col min="12992" max="12992" width="11" style="3" customWidth="1"/>
    <col min="12993" max="13004" width="9.140625" style="3" customWidth="1"/>
    <col min="13005" max="13005" width="11.42578125" style="3" customWidth="1"/>
    <col min="13006" max="13006" width="11" style="3" customWidth="1"/>
    <col min="13007" max="13009" width="12.42578125" style="3" customWidth="1"/>
    <col min="13010" max="13010" width="9.140625" style="3" customWidth="1"/>
    <col min="13011" max="13011" width="12.42578125" style="3" customWidth="1"/>
    <col min="13012" max="13038" width="9.140625" style="3" customWidth="1"/>
    <col min="13039" max="13039" width="3.7109375" style="3" customWidth="1"/>
    <col min="13040" max="13192" width="9.140625" style="3"/>
    <col min="13193" max="13193" width="3.85546875" style="3" customWidth="1"/>
    <col min="13194" max="13194" width="58.7109375" style="3" customWidth="1"/>
    <col min="13195" max="13208" width="9.140625" style="3" customWidth="1"/>
    <col min="13209" max="13210" width="11" style="3" customWidth="1"/>
    <col min="13211" max="13221" width="12.42578125" style="3" customWidth="1"/>
    <col min="13222" max="13222" width="11" style="3" customWidth="1"/>
    <col min="13223" max="13234" width="9.140625" style="3" customWidth="1"/>
    <col min="13235" max="13235" width="11" style="3" customWidth="1"/>
    <col min="13236" max="13247" width="9.140625" style="3" customWidth="1"/>
    <col min="13248" max="13248" width="11" style="3" customWidth="1"/>
    <col min="13249" max="13260" width="9.140625" style="3" customWidth="1"/>
    <col min="13261" max="13261" width="11.42578125" style="3" customWidth="1"/>
    <col min="13262" max="13262" width="11" style="3" customWidth="1"/>
    <col min="13263" max="13265" width="12.42578125" style="3" customWidth="1"/>
    <col min="13266" max="13266" width="9.140625" style="3" customWidth="1"/>
    <col min="13267" max="13267" width="12.42578125" style="3" customWidth="1"/>
    <col min="13268" max="13294" width="9.140625" style="3" customWidth="1"/>
    <col min="13295" max="13295" width="3.7109375" style="3" customWidth="1"/>
    <col min="13296" max="13448" width="9.140625" style="3"/>
    <col min="13449" max="13449" width="3.85546875" style="3" customWidth="1"/>
    <col min="13450" max="13450" width="58.7109375" style="3" customWidth="1"/>
    <col min="13451" max="13464" width="9.140625" style="3" customWidth="1"/>
    <col min="13465" max="13466" width="11" style="3" customWidth="1"/>
    <col min="13467" max="13477" width="12.42578125" style="3" customWidth="1"/>
    <col min="13478" max="13478" width="11" style="3" customWidth="1"/>
    <col min="13479" max="13490" width="9.140625" style="3" customWidth="1"/>
    <col min="13491" max="13491" width="11" style="3" customWidth="1"/>
    <col min="13492" max="13503" width="9.140625" style="3" customWidth="1"/>
    <col min="13504" max="13504" width="11" style="3" customWidth="1"/>
    <col min="13505" max="13516" width="9.140625" style="3" customWidth="1"/>
    <col min="13517" max="13517" width="11.42578125" style="3" customWidth="1"/>
    <col min="13518" max="13518" width="11" style="3" customWidth="1"/>
    <col min="13519" max="13521" width="12.42578125" style="3" customWidth="1"/>
    <col min="13522" max="13522" width="9.140625" style="3" customWidth="1"/>
    <col min="13523" max="13523" width="12.42578125" style="3" customWidth="1"/>
    <col min="13524" max="13550" width="9.140625" style="3" customWidth="1"/>
    <col min="13551" max="13551" width="3.7109375" style="3" customWidth="1"/>
    <col min="13552" max="13704" width="9.140625" style="3"/>
    <col min="13705" max="13705" width="3.85546875" style="3" customWidth="1"/>
    <col min="13706" max="13706" width="58.7109375" style="3" customWidth="1"/>
    <col min="13707" max="13720" width="9.140625" style="3" customWidth="1"/>
    <col min="13721" max="13722" width="11" style="3" customWidth="1"/>
    <col min="13723" max="13733" width="12.42578125" style="3" customWidth="1"/>
    <col min="13734" max="13734" width="11" style="3" customWidth="1"/>
    <col min="13735" max="13746" width="9.140625" style="3" customWidth="1"/>
    <col min="13747" max="13747" width="11" style="3" customWidth="1"/>
    <col min="13748" max="13759" width="9.140625" style="3" customWidth="1"/>
    <col min="13760" max="13760" width="11" style="3" customWidth="1"/>
    <col min="13761" max="13772" width="9.140625" style="3" customWidth="1"/>
    <col min="13773" max="13773" width="11.42578125" style="3" customWidth="1"/>
    <col min="13774" max="13774" width="11" style="3" customWidth="1"/>
    <col min="13775" max="13777" width="12.42578125" style="3" customWidth="1"/>
    <col min="13778" max="13778" width="9.140625" style="3" customWidth="1"/>
    <col min="13779" max="13779" width="12.42578125" style="3" customWidth="1"/>
    <col min="13780" max="13806" width="9.140625" style="3" customWidth="1"/>
    <col min="13807" max="13807" width="3.7109375" style="3" customWidth="1"/>
    <col min="13808" max="13960" width="9.140625" style="3"/>
    <col min="13961" max="13961" width="3.85546875" style="3" customWidth="1"/>
    <col min="13962" max="13962" width="58.7109375" style="3" customWidth="1"/>
    <col min="13963" max="13976" width="9.140625" style="3" customWidth="1"/>
    <col min="13977" max="13978" width="11" style="3" customWidth="1"/>
    <col min="13979" max="13989" width="12.42578125" style="3" customWidth="1"/>
    <col min="13990" max="13990" width="11" style="3" customWidth="1"/>
    <col min="13991" max="14002" width="9.140625" style="3" customWidth="1"/>
    <col min="14003" max="14003" width="11" style="3" customWidth="1"/>
    <col min="14004" max="14015" width="9.140625" style="3" customWidth="1"/>
    <col min="14016" max="14016" width="11" style="3" customWidth="1"/>
    <col min="14017" max="14028" width="9.140625" style="3" customWidth="1"/>
    <col min="14029" max="14029" width="11.42578125" style="3" customWidth="1"/>
    <col min="14030" max="14030" width="11" style="3" customWidth="1"/>
    <col min="14031" max="14033" width="12.42578125" style="3" customWidth="1"/>
    <col min="14034" max="14034" width="9.140625" style="3" customWidth="1"/>
    <col min="14035" max="14035" width="12.42578125" style="3" customWidth="1"/>
    <col min="14036" max="14062" width="9.140625" style="3" customWidth="1"/>
    <col min="14063" max="14063" width="3.7109375" style="3" customWidth="1"/>
    <col min="14064" max="14216" width="9.140625" style="3"/>
    <col min="14217" max="14217" width="3.85546875" style="3" customWidth="1"/>
    <col min="14218" max="14218" width="58.7109375" style="3" customWidth="1"/>
    <col min="14219" max="14232" width="9.140625" style="3" customWidth="1"/>
    <col min="14233" max="14234" width="11" style="3" customWidth="1"/>
    <col min="14235" max="14245" width="12.42578125" style="3" customWidth="1"/>
    <col min="14246" max="14246" width="11" style="3" customWidth="1"/>
    <col min="14247" max="14258" width="9.140625" style="3" customWidth="1"/>
    <col min="14259" max="14259" width="11" style="3" customWidth="1"/>
    <col min="14260" max="14271" width="9.140625" style="3" customWidth="1"/>
    <col min="14272" max="14272" width="11" style="3" customWidth="1"/>
    <col min="14273" max="14284" width="9.140625" style="3" customWidth="1"/>
    <col min="14285" max="14285" width="11.42578125" style="3" customWidth="1"/>
    <col min="14286" max="14286" width="11" style="3" customWidth="1"/>
    <col min="14287" max="14289" width="12.42578125" style="3" customWidth="1"/>
    <col min="14290" max="14290" width="9.140625" style="3" customWidth="1"/>
    <col min="14291" max="14291" width="12.42578125" style="3" customWidth="1"/>
    <col min="14292" max="14318" width="9.140625" style="3" customWidth="1"/>
    <col min="14319" max="14319" width="3.7109375" style="3" customWidth="1"/>
    <col min="14320" max="14472" width="9.140625" style="3"/>
    <col min="14473" max="14473" width="3.85546875" style="3" customWidth="1"/>
    <col min="14474" max="14474" width="58.7109375" style="3" customWidth="1"/>
    <col min="14475" max="14488" width="9.140625" style="3" customWidth="1"/>
    <col min="14489" max="14490" width="11" style="3" customWidth="1"/>
    <col min="14491" max="14501" width="12.42578125" style="3" customWidth="1"/>
    <col min="14502" max="14502" width="11" style="3" customWidth="1"/>
    <col min="14503" max="14514" width="9.140625" style="3" customWidth="1"/>
    <col min="14515" max="14515" width="11" style="3" customWidth="1"/>
    <col min="14516" max="14527" width="9.140625" style="3" customWidth="1"/>
    <col min="14528" max="14528" width="11" style="3" customWidth="1"/>
    <col min="14529" max="14540" width="9.140625" style="3" customWidth="1"/>
    <col min="14541" max="14541" width="11.42578125" style="3" customWidth="1"/>
    <col min="14542" max="14542" width="11" style="3" customWidth="1"/>
    <col min="14543" max="14545" width="12.42578125" style="3" customWidth="1"/>
    <col min="14546" max="14546" width="9.140625" style="3" customWidth="1"/>
    <col min="14547" max="14547" width="12.42578125" style="3" customWidth="1"/>
    <col min="14548" max="14574" width="9.140625" style="3" customWidth="1"/>
    <col min="14575" max="14575" width="3.7109375" style="3" customWidth="1"/>
    <col min="14576" max="14728" width="9.140625" style="3"/>
    <col min="14729" max="14729" width="3.85546875" style="3" customWidth="1"/>
    <col min="14730" max="14730" width="58.7109375" style="3" customWidth="1"/>
    <col min="14731" max="14744" width="9.140625" style="3" customWidth="1"/>
    <col min="14745" max="14746" width="11" style="3" customWidth="1"/>
    <col min="14747" max="14757" width="12.42578125" style="3" customWidth="1"/>
    <col min="14758" max="14758" width="11" style="3" customWidth="1"/>
    <col min="14759" max="14770" width="9.140625" style="3" customWidth="1"/>
    <col min="14771" max="14771" width="11" style="3" customWidth="1"/>
    <col min="14772" max="14783" width="9.140625" style="3" customWidth="1"/>
    <col min="14784" max="14784" width="11" style="3" customWidth="1"/>
    <col min="14785" max="14796" width="9.140625" style="3" customWidth="1"/>
    <col min="14797" max="14797" width="11.42578125" style="3" customWidth="1"/>
    <col min="14798" max="14798" width="11" style="3" customWidth="1"/>
    <col min="14799" max="14801" width="12.42578125" style="3" customWidth="1"/>
    <col min="14802" max="14802" width="9.140625" style="3" customWidth="1"/>
    <col min="14803" max="14803" width="12.42578125" style="3" customWidth="1"/>
    <col min="14804" max="14830" width="9.140625" style="3" customWidth="1"/>
    <col min="14831" max="14831" width="3.7109375" style="3" customWidth="1"/>
    <col min="14832" max="14984" width="9.140625" style="3"/>
    <col min="14985" max="14985" width="3.85546875" style="3" customWidth="1"/>
    <col min="14986" max="14986" width="58.7109375" style="3" customWidth="1"/>
    <col min="14987" max="15000" width="9.140625" style="3" customWidth="1"/>
    <col min="15001" max="15002" width="11" style="3" customWidth="1"/>
    <col min="15003" max="15013" width="12.42578125" style="3" customWidth="1"/>
    <col min="15014" max="15014" width="11" style="3" customWidth="1"/>
    <col min="15015" max="15026" width="9.140625" style="3" customWidth="1"/>
    <col min="15027" max="15027" width="11" style="3" customWidth="1"/>
    <col min="15028" max="15039" width="9.140625" style="3" customWidth="1"/>
    <col min="15040" max="15040" width="11" style="3" customWidth="1"/>
    <col min="15041" max="15052" width="9.140625" style="3" customWidth="1"/>
    <col min="15053" max="15053" width="11.42578125" style="3" customWidth="1"/>
    <col min="15054" max="15054" width="11" style="3" customWidth="1"/>
    <col min="15055" max="15057" width="12.42578125" style="3" customWidth="1"/>
    <col min="15058" max="15058" width="9.140625" style="3" customWidth="1"/>
    <col min="15059" max="15059" width="12.42578125" style="3" customWidth="1"/>
    <col min="15060" max="15086" width="9.140625" style="3" customWidth="1"/>
    <col min="15087" max="15087" width="3.7109375" style="3" customWidth="1"/>
    <col min="15088" max="15240" width="9.140625" style="3"/>
    <col min="15241" max="15241" width="3.85546875" style="3" customWidth="1"/>
    <col min="15242" max="15242" width="58.7109375" style="3" customWidth="1"/>
    <col min="15243" max="15256" width="9.140625" style="3" customWidth="1"/>
    <col min="15257" max="15258" width="11" style="3" customWidth="1"/>
    <col min="15259" max="15269" width="12.42578125" style="3" customWidth="1"/>
    <col min="15270" max="15270" width="11" style="3" customWidth="1"/>
    <col min="15271" max="15282" width="9.140625" style="3" customWidth="1"/>
    <col min="15283" max="15283" width="11" style="3" customWidth="1"/>
    <col min="15284" max="15295" width="9.140625" style="3" customWidth="1"/>
    <col min="15296" max="15296" width="11" style="3" customWidth="1"/>
    <col min="15297" max="15308" width="9.140625" style="3" customWidth="1"/>
    <col min="15309" max="15309" width="11.42578125" style="3" customWidth="1"/>
    <col min="15310" max="15310" width="11" style="3" customWidth="1"/>
    <col min="15311" max="15313" width="12.42578125" style="3" customWidth="1"/>
    <col min="15314" max="15314" width="9.140625" style="3" customWidth="1"/>
    <col min="15315" max="15315" width="12.42578125" style="3" customWidth="1"/>
    <col min="15316" max="15342" width="9.140625" style="3" customWidth="1"/>
    <col min="15343" max="15343" width="3.7109375" style="3" customWidth="1"/>
    <col min="15344" max="15496" width="9.140625" style="3"/>
    <col min="15497" max="15497" width="3.85546875" style="3" customWidth="1"/>
    <col min="15498" max="15498" width="58.7109375" style="3" customWidth="1"/>
    <col min="15499" max="15512" width="9.140625" style="3" customWidth="1"/>
    <col min="15513" max="15514" width="11" style="3" customWidth="1"/>
    <col min="15515" max="15525" width="12.42578125" style="3" customWidth="1"/>
    <col min="15526" max="15526" width="11" style="3" customWidth="1"/>
    <col min="15527" max="15538" width="9.140625" style="3" customWidth="1"/>
    <col min="15539" max="15539" width="11" style="3" customWidth="1"/>
    <col min="15540" max="15551" width="9.140625" style="3" customWidth="1"/>
    <col min="15552" max="15552" width="11" style="3" customWidth="1"/>
    <col min="15553" max="15564" width="9.140625" style="3" customWidth="1"/>
    <col min="15565" max="15565" width="11.42578125" style="3" customWidth="1"/>
    <col min="15566" max="15566" width="11" style="3" customWidth="1"/>
    <col min="15567" max="15569" width="12.42578125" style="3" customWidth="1"/>
    <col min="15570" max="15570" width="9.140625" style="3" customWidth="1"/>
    <col min="15571" max="15571" width="12.42578125" style="3" customWidth="1"/>
    <col min="15572" max="15598" width="9.140625" style="3" customWidth="1"/>
    <col min="15599" max="15599" width="3.7109375" style="3" customWidth="1"/>
    <col min="15600" max="15752" width="9.140625" style="3"/>
    <col min="15753" max="15753" width="3.85546875" style="3" customWidth="1"/>
    <col min="15754" max="15754" width="58.7109375" style="3" customWidth="1"/>
    <col min="15755" max="15768" width="9.140625" style="3" customWidth="1"/>
    <col min="15769" max="15770" width="11" style="3" customWidth="1"/>
    <col min="15771" max="15781" width="12.42578125" style="3" customWidth="1"/>
    <col min="15782" max="15782" width="11" style="3" customWidth="1"/>
    <col min="15783" max="15794" width="9.140625" style="3" customWidth="1"/>
    <col min="15795" max="15795" width="11" style="3" customWidth="1"/>
    <col min="15796" max="15807" width="9.140625" style="3" customWidth="1"/>
    <col min="15808" max="15808" width="11" style="3" customWidth="1"/>
    <col min="15809" max="15820" width="9.140625" style="3" customWidth="1"/>
    <col min="15821" max="15821" width="11.42578125" style="3" customWidth="1"/>
    <col min="15822" max="15822" width="11" style="3" customWidth="1"/>
    <col min="15823" max="15825" width="12.42578125" style="3" customWidth="1"/>
    <col min="15826" max="15826" width="9.140625" style="3" customWidth="1"/>
    <col min="15827" max="15827" width="12.42578125" style="3" customWidth="1"/>
    <col min="15828" max="15854" width="9.140625" style="3" customWidth="1"/>
    <col min="15855" max="15855" width="3.7109375" style="3" customWidth="1"/>
    <col min="15856" max="16008" width="9.140625" style="3"/>
    <col min="16009" max="16009" width="3.85546875" style="3" customWidth="1"/>
    <col min="16010" max="16010" width="58.7109375" style="3" customWidth="1"/>
    <col min="16011" max="16024" width="9.140625" style="3" customWidth="1"/>
    <col min="16025" max="16026" width="11" style="3" customWidth="1"/>
    <col min="16027" max="16037" width="12.42578125" style="3" customWidth="1"/>
    <col min="16038" max="16038" width="11" style="3" customWidth="1"/>
    <col min="16039" max="16050" width="9.140625" style="3" customWidth="1"/>
    <col min="16051" max="16051" width="11" style="3" customWidth="1"/>
    <col min="16052" max="16063" width="9.140625" style="3" customWidth="1"/>
    <col min="16064" max="16064" width="11" style="3" customWidth="1"/>
    <col min="16065" max="16076" width="9.140625" style="3" customWidth="1"/>
    <col min="16077" max="16077" width="11.42578125" style="3" customWidth="1"/>
    <col min="16078" max="16078" width="11" style="3" customWidth="1"/>
    <col min="16079" max="16081" width="12.42578125" style="3" customWidth="1"/>
    <col min="16082" max="16082" width="9.140625" style="3" customWidth="1"/>
    <col min="16083" max="16083" width="12.42578125" style="3" customWidth="1"/>
    <col min="16084" max="16110" width="9.140625" style="3" customWidth="1"/>
    <col min="16111" max="16111" width="3.7109375" style="3" customWidth="1"/>
    <col min="16112" max="16384" width="9.140625" style="3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 s="1"/>
      <c r="B2" s="20" t="str">
        <f>Summary!B2</f>
        <v>Cost Center: Information Technology</v>
      </c>
      <c r="C2" s="20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"/>
    </row>
    <row r="3" spans="1:36" x14ac:dyDescent="0.25">
      <c r="A3" s="1"/>
      <c r="B3" s="22" t="str">
        <f>Summary!B3</f>
        <v>Budget Owner: Edison Mateo</v>
      </c>
      <c r="C3" s="22"/>
      <c r="D3" s="22"/>
      <c r="E3" s="22"/>
      <c r="F3" s="16"/>
      <c r="G3" s="39">
        <f>'Inputs-Core'!K3</f>
        <v>44227</v>
      </c>
      <c r="H3" s="39">
        <f>'Inputs-Core'!L3</f>
        <v>44255</v>
      </c>
      <c r="I3" s="39">
        <f>'Inputs-Core'!M3</f>
        <v>44286</v>
      </c>
      <c r="J3" s="39">
        <f>'Inputs-Core'!N3</f>
        <v>44316</v>
      </c>
      <c r="K3" s="39">
        <f>'Inputs-Core'!O3</f>
        <v>44347</v>
      </c>
      <c r="L3" s="39">
        <f>'Inputs-Core'!P3</f>
        <v>44377</v>
      </c>
      <c r="M3" s="39">
        <f>'Inputs-Core'!Q3</f>
        <v>44408</v>
      </c>
      <c r="N3" s="39">
        <f>'Inputs-Core'!R3</f>
        <v>44439</v>
      </c>
      <c r="O3" s="39">
        <f>'Inputs-Core'!S3</f>
        <v>44469</v>
      </c>
      <c r="P3" s="39">
        <f>'Inputs-Core'!T3</f>
        <v>44500</v>
      </c>
      <c r="Q3" s="39">
        <f>'Inputs-Core'!U3</f>
        <v>44530</v>
      </c>
      <c r="R3" s="39">
        <f>'Inputs-Core'!V3</f>
        <v>44561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2"/>
    </row>
    <row r="4" spans="1:36" ht="15.75" thickBot="1" x14ac:dyDescent="0.3">
      <c r="A4" s="5"/>
      <c r="B4" s="6"/>
      <c r="C4" s="6"/>
      <c r="D4" s="6"/>
      <c r="E4" s="6"/>
      <c r="F4" s="6" t="s">
        <v>64</v>
      </c>
      <c r="G4" s="162" t="str">
        <f>Summary!E4</f>
        <v>2021 Monthly</v>
      </c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6" t="s">
        <v>65</v>
      </c>
      <c r="T4" s="162" t="str">
        <f>Summary!R4</f>
        <v>2022 Monthly</v>
      </c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3" t="str">
        <f>Summary!AD4</f>
        <v>Plan</v>
      </c>
      <c r="AG4" s="163"/>
      <c r="AH4" s="163"/>
      <c r="AI4" s="163"/>
      <c r="AJ4" s="2"/>
    </row>
    <row r="5" spans="1:36" ht="15.75" thickBot="1" x14ac:dyDescent="0.3">
      <c r="A5" s="7"/>
      <c r="B5" s="4" t="str">
        <f>Summary!B5</f>
        <v>Projected Expenses</v>
      </c>
      <c r="C5" s="4"/>
      <c r="D5" s="4"/>
      <c r="E5" s="4"/>
      <c r="F5" s="36">
        <f>Summary!D5</f>
        <v>2021</v>
      </c>
      <c r="G5" s="28">
        <f>Summary!E5</f>
        <v>44227</v>
      </c>
      <c r="H5" s="28">
        <f>Summary!F5</f>
        <v>44255</v>
      </c>
      <c r="I5" s="28">
        <f>Summary!G5</f>
        <v>44286</v>
      </c>
      <c r="J5" s="28">
        <f>Summary!H5</f>
        <v>44316</v>
      </c>
      <c r="K5" s="28">
        <f>Summary!I5</f>
        <v>44347</v>
      </c>
      <c r="L5" s="28">
        <f>Summary!J5</f>
        <v>44377</v>
      </c>
      <c r="M5" s="28">
        <f>Summary!K5</f>
        <v>44408</v>
      </c>
      <c r="N5" s="28">
        <f>Summary!L5</f>
        <v>44439</v>
      </c>
      <c r="O5" s="28">
        <f>Summary!M5</f>
        <v>44469</v>
      </c>
      <c r="P5" s="28">
        <f>Summary!N5</f>
        <v>44500</v>
      </c>
      <c r="Q5" s="28">
        <f>Summary!O5</f>
        <v>44530</v>
      </c>
      <c r="R5" s="28">
        <f>Summary!P5</f>
        <v>44561</v>
      </c>
      <c r="S5" s="36">
        <f>F5+1</f>
        <v>2022</v>
      </c>
      <c r="T5" s="28">
        <f>Summary!R5</f>
        <v>44592</v>
      </c>
      <c r="U5" s="28">
        <f>Summary!S5</f>
        <v>44620</v>
      </c>
      <c r="V5" s="28">
        <f>Summary!T5</f>
        <v>44651</v>
      </c>
      <c r="W5" s="28">
        <f>Summary!U5</f>
        <v>44681</v>
      </c>
      <c r="X5" s="28">
        <f>Summary!V5</f>
        <v>44712</v>
      </c>
      <c r="Y5" s="28">
        <f>Summary!W5</f>
        <v>44742</v>
      </c>
      <c r="Z5" s="28">
        <f>Summary!X5</f>
        <v>44773</v>
      </c>
      <c r="AA5" s="28">
        <f>Summary!Y5</f>
        <v>44804</v>
      </c>
      <c r="AB5" s="28">
        <f>Summary!Z5</f>
        <v>44834</v>
      </c>
      <c r="AC5" s="28">
        <f>Summary!AA5</f>
        <v>44865</v>
      </c>
      <c r="AD5" s="28">
        <f>Summary!AB5</f>
        <v>44895</v>
      </c>
      <c r="AE5" s="28">
        <f>Summary!AC5</f>
        <v>44926</v>
      </c>
      <c r="AF5" s="36">
        <f>S5+1</f>
        <v>2023</v>
      </c>
      <c r="AG5" s="36">
        <f>AF5+1</f>
        <v>2024</v>
      </c>
      <c r="AH5" s="36">
        <f>AG5+1</f>
        <v>2025</v>
      </c>
      <c r="AI5" s="36">
        <f t="shared" ref="AI5" si="0">AH5+1</f>
        <v>2026</v>
      </c>
      <c r="AJ5" s="2"/>
    </row>
    <row r="6" spans="1:36" x14ac:dyDescent="0.25">
      <c r="A6" s="2"/>
      <c r="B6" s="4" t="s">
        <v>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</row>
    <row r="7" spans="1:36" x14ac:dyDescent="0.25">
      <c r="A7" s="2"/>
      <c r="B7" s="23" t="s">
        <v>29</v>
      </c>
      <c r="C7" s="8" t="s">
        <v>284</v>
      </c>
      <c r="D7" s="8" t="s">
        <v>285</v>
      </c>
      <c r="E7" s="8" t="s">
        <v>286</v>
      </c>
      <c r="F7" s="9">
        <f t="shared" ref="F7:F12" si="1">SUM(G7:R7)</f>
        <v>0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9">
        <f t="shared" ref="S7:S12" si="2">SUM(T7:AE7)</f>
        <v>0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"/>
    </row>
    <row r="8" spans="1:36" x14ac:dyDescent="0.25">
      <c r="A8" s="2"/>
      <c r="B8" s="23" t="s">
        <v>30</v>
      </c>
      <c r="C8" s="8" t="s">
        <v>284</v>
      </c>
      <c r="D8" s="8" t="s">
        <v>285</v>
      </c>
      <c r="E8" s="8" t="s">
        <v>287</v>
      </c>
      <c r="F8" s="9">
        <f t="shared" si="1"/>
        <v>0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9">
        <f t="shared" si="2"/>
        <v>0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"/>
    </row>
    <row r="9" spans="1:36" x14ac:dyDescent="0.25">
      <c r="A9" s="2"/>
      <c r="B9" s="23" t="s">
        <v>31</v>
      </c>
      <c r="C9" s="8" t="s">
        <v>284</v>
      </c>
      <c r="D9" s="8" t="s">
        <v>285</v>
      </c>
      <c r="E9" s="8" t="s">
        <v>288</v>
      </c>
      <c r="F9" s="9">
        <f t="shared" si="1"/>
        <v>0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9">
        <f t="shared" si="2"/>
        <v>0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"/>
    </row>
    <row r="10" spans="1:36" x14ac:dyDescent="0.25">
      <c r="A10" s="2"/>
      <c r="B10" s="23" t="s">
        <v>32</v>
      </c>
      <c r="C10" s="8" t="s">
        <v>284</v>
      </c>
      <c r="D10" s="8" t="s">
        <v>285</v>
      </c>
      <c r="E10" s="8" t="s">
        <v>288</v>
      </c>
      <c r="F10" s="9">
        <f t="shared" si="1"/>
        <v>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9">
        <f t="shared" si="2"/>
        <v>0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"/>
    </row>
    <row r="11" spans="1:36" x14ac:dyDescent="0.25">
      <c r="A11" s="2"/>
      <c r="B11" s="23" t="s">
        <v>33</v>
      </c>
      <c r="C11" s="8" t="s">
        <v>284</v>
      </c>
      <c r="D11" s="8" t="s">
        <v>289</v>
      </c>
      <c r="E11" s="8" t="s">
        <v>290</v>
      </c>
      <c r="F11" s="9">
        <f t="shared" si="1"/>
        <v>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9">
        <f t="shared" si="2"/>
        <v>0</v>
      </c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"/>
    </row>
    <row r="12" spans="1:36" x14ac:dyDescent="0.25">
      <c r="A12" s="2"/>
      <c r="B12" s="8" t="s">
        <v>34</v>
      </c>
      <c r="C12" s="8" t="s">
        <v>284</v>
      </c>
      <c r="D12" s="8" t="s">
        <v>285</v>
      </c>
      <c r="E12" s="8" t="s">
        <v>291</v>
      </c>
      <c r="F12" s="9">
        <f t="shared" si="1"/>
        <v>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9">
        <f t="shared" si="2"/>
        <v>0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"/>
    </row>
    <row r="13" spans="1:36" x14ac:dyDescent="0.25">
      <c r="A13" s="2"/>
      <c r="B13" s="8" t="s">
        <v>35</v>
      </c>
      <c r="C13" s="8" t="s">
        <v>284</v>
      </c>
      <c r="D13" s="8" t="s">
        <v>289</v>
      </c>
      <c r="E13" s="8" t="s">
        <v>292</v>
      </c>
      <c r="F13" s="9">
        <f>SUM(G13:R13)</f>
        <v>0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9">
        <f>SUM(T13:AE13)</f>
        <v>0</v>
      </c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"/>
    </row>
    <row r="14" spans="1:36" x14ac:dyDescent="0.25">
      <c r="A14" s="2"/>
      <c r="B14" s="23" t="s">
        <v>36</v>
      </c>
      <c r="C14" s="8" t="s">
        <v>284</v>
      </c>
      <c r="D14" s="8" t="s">
        <v>285</v>
      </c>
      <c r="E14" s="8" t="s">
        <v>293</v>
      </c>
      <c r="F14" s="9">
        <f t="shared" ref="F14:F38" si="3">SUM(G14:R14)</f>
        <v>0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9">
        <f t="shared" ref="S14:S19" si="4">SUM(T14:AE14)</f>
        <v>0</v>
      </c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"/>
    </row>
    <row r="15" spans="1:36" x14ac:dyDescent="0.25">
      <c r="A15" s="2"/>
      <c r="B15" s="23" t="s">
        <v>37</v>
      </c>
      <c r="C15" s="8" t="s">
        <v>284</v>
      </c>
      <c r="D15" s="8" t="s">
        <v>285</v>
      </c>
      <c r="E15" s="8" t="s">
        <v>293</v>
      </c>
      <c r="F15" s="9">
        <f t="shared" si="3"/>
        <v>0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9">
        <f t="shared" si="4"/>
        <v>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"/>
    </row>
    <row r="16" spans="1:36" x14ac:dyDescent="0.25">
      <c r="A16" s="2"/>
      <c r="B16" s="23" t="s">
        <v>38</v>
      </c>
      <c r="C16" s="8" t="s">
        <v>284</v>
      </c>
      <c r="D16" s="8" t="s">
        <v>285</v>
      </c>
      <c r="E16" s="8" t="s">
        <v>294</v>
      </c>
      <c r="F16" s="9">
        <f t="shared" si="3"/>
        <v>0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9">
        <f t="shared" si="4"/>
        <v>0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"/>
    </row>
    <row r="17" spans="1:36" x14ac:dyDescent="0.25">
      <c r="A17" s="2"/>
      <c r="B17" s="23" t="s">
        <v>39</v>
      </c>
      <c r="C17" s="8" t="s">
        <v>284</v>
      </c>
      <c r="D17" s="8" t="s">
        <v>285</v>
      </c>
      <c r="E17" s="8" t="s">
        <v>291</v>
      </c>
      <c r="F17" s="9">
        <f t="shared" ref="F17" si="5">SUM(G17:R17)</f>
        <v>0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9">
        <f t="shared" ref="S17" si="6">SUM(T17:AE17)</f>
        <v>0</v>
      </c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"/>
    </row>
    <row r="18" spans="1:36" x14ac:dyDescent="0.25">
      <c r="A18" s="2"/>
      <c r="B18" s="23" t="s">
        <v>40</v>
      </c>
      <c r="C18" s="8" t="s">
        <v>284</v>
      </c>
      <c r="D18" s="8" t="s">
        <v>285</v>
      </c>
      <c r="E18" s="8" t="s">
        <v>291</v>
      </c>
      <c r="F18" s="9">
        <f t="shared" si="3"/>
        <v>0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9">
        <f t="shared" si="4"/>
        <v>0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"/>
    </row>
    <row r="19" spans="1:36" x14ac:dyDescent="0.25">
      <c r="A19" s="2"/>
      <c r="B19" s="23" t="s">
        <v>41</v>
      </c>
      <c r="C19" s="8" t="s">
        <v>284</v>
      </c>
      <c r="D19" s="8" t="s">
        <v>285</v>
      </c>
      <c r="E19" s="8" t="s">
        <v>291</v>
      </c>
      <c r="F19" s="9">
        <f t="shared" si="3"/>
        <v>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9">
        <f t="shared" si="4"/>
        <v>0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"/>
    </row>
    <row r="20" spans="1:36" x14ac:dyDescent="0.25">
      <c r="A20" s="2"/>
      <c r="B20" s="23" t="s">
        <v>42</v>
      </c>
      <c r="C20" s="8" t="s">
        <v>284</v>
      </c>
      <c r="D20" s="8" t="s">
        <v>289</v>
      </c>
      <c r="E20" s="8" t="s">
        <v>295</v>
      </c>
      <c r="F20" s="9">
        <f>SUM(G20:R20)</f>
        <v>0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9">
        <f>SUM(T20:AE20)</f>
        <v>0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"/>
    </row>
    <row r="21" spans="1:36" x14ac:dyDescent="0.25">
      <c r="A21" s="2"/>
      <c r="B21" s="23" t="s">
        <v>43</v>
      </c>
      <c r="C21" s="8" t="s">
        <v>284</v>
      </c>
      <c r="D21" s="8" t="s">
        <v>289</v>
      </c>
      <c r="E21" s="8" t="s">
        <v>296</v>
      </c>
      <c r="F21" s="9">
        <f t="shared" si="3"/>
        <v>0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9">
        <f t="shared" ref="S21:S24" si="7">SUM(T21:AE21)</f>
        <v>0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"/>
    </row>
    <row r="22" spans="1:36" x14ac:dyDescent="0.25">
      <c r="A22" s="2"/>
      <c r="B22" s="23" t="s">
        <v>44</v>
      </c>
      <c r="C22" s="8" t="s">
        <v>284</v>
      </c>
      <c r="D22" s="8" t="s">
        <v>285</v>
      </c>
      <c r="E22" s="8" t="s">
        <v>286</v>
      </c>
      <c r="F22" s="9">
        <f t="shared" si="3"/>
        <v>0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9">
        <f t="shared" si="7"/>
        <v>0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"/>
    </row>
    <row r="23" spans="1:36" x14ac:dyDescent="0.25">
      <c r="A23" s="2"/>
      <c r="B23" s="23" t="s">
        <v>45</v>
      </c>
      <c r="C23" s="8" t="s">
        <v>284</v>
      </c>
      <c r="D23" s="8" t="s">
        <v>285</v>
      </c>
      <c r="E23" s="8" t="s">
        <v>291</v>
      </c>
      <c r="F23" s="9">
        <f t="shared" si="3"/>
        <v>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9">
        <f t="shared" si="7"/>
        <v>0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"/>
    </row>
    <row r="24" spans="1:36" x14ac:dyDescent="0.25">
      <c r="A24" s="2"/>
      <c r="B24" s="23" t="s">
        <v>46</v>
      </c>
      <c r="C24" s="8" t="s">
        <v>284</v>
      </c>
      <c r="D24" s="8" t="s">
        <v>289</v>
      </c>
      <c r="E24" s="8" t="s">
        <v>297</v>
      </c>
      <c r="F24" s="9">
        <f t="shared" si="3"/>
        <v>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9">
        <f t="shared" si="7"/>
        <v>0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"/>
    </row>
    <row r="25" spans="1:36" x14ac:dyDescent="0.25">
      <c r="A25" s="2"/>
      <c r="B25" s="4" t="s">
        <v>47</v>
      </c>
      <c r="C25" s="8"/>
      <c r="D25" s="8"/>
      <c r="E25" s="8"/>
      <c r="AJ25" s="2"/>
    </row>
    <row r="26" spans="1:36" x14ac:dyDescent="0.25">
      <c r="A26" s="2"/>
      <c r="B26" s="8" t="s">
        <v>48</v>
      </c>
      <c r="C26" s="8" t="s">
        <v>298</v>
      </c>
      <c r="D26" s="8" t="s">
        <v>299</v>
      </c>
      <c r="E26" s="8" t="s">
        <v>299</v>
      </c>
      <c r="F26" s="9">
        <f t="shared" si="3"/>
        <v>0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9">
        <f t="shared" ref="S26:S36" si="8">SUM(T26:AE26)</f>
        <v>0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"/>
    </row>
    <row r="27" spans="1:36" x14ac:dyDescent="0.25">
      <c r="A27" s="2"/>
      <c r="B27" s="8" t="s">
        <v>49</v>
      </c>
      <c r="C27" s="8" t="s">
        <v>300</v>
      </c>
      <c r="D27" s="8" t="s">
        <v>299</v>
      </c>
      <c r="E27" s="8" t="s">
        <v>299</v>
      </c>
      <c r="F27" s="9">
        <f t="shared" si="3"/>
        <v>0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9">
        <f t="shared" si="8"/>
        <v>0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"/>
    </row>
    <row r="28" spans="1:36" x14ac:dyDescent="0.25">
      <c r="A28" s="2"/>
      <c r="B28" s="8" t="s">
        <v>50</v>
      </c>
      <c r="C28" s="8" t="s">
        <v>301</v>
      </c>
      <c r="D28" s="8" t="s">
        <v>299</v>
      </c>
      <c r="E28" s="8" t="s">
        <v>299</v>
      </c>
      <c r="F28" s="9">
        <f t="shared" si="3"/>
        <v>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9">
        <f t="shared" si="8"/>
        <v>0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"/>
    </row>
    <row r="29" spans="1:36" x14ac:dyDescent="0.25">
      <c r="A29" s="2"/>
      <c r="B29" s="8" t="s">
        <v>51</v>
      </c>
      <c r="C29" s="8" t="s">
        <v>302</v>
      </c>
      <c r="D29" s="8" t="s">
        <v>299</v>
      </c>
      <c r="E29" s="8" t="s">
        <v>299</v>
      </c>
      <c r="F29" s="9">
        <f t="shared" si="3"/>
        <v>0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9">
        <f t="shared" si="8"/>
        <v>0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"/>
    </row>
    <row r="30" spans="1:36" x14ac:dyDescent="0.25">
      <c r="A30" s="2"/>
      <c r="B30" s="8" t="s">
        <v>52</v>
      </c>
      <c r="C30" s="8" t="s">
        <v>303</v>
      </c>
      <c r="D30" s="8" t="s">
        <v>299</v>
      </c>
      <c r="E30" s="8" t="s">
        <v>299</v>
      </c>
      <c r="F30" s="9">
        <f t="shared" si="3"/>
        <v>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9">
        <f t="shared" si="8"/>
        <v>0</v>
      </c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"/>
    </row>
    <row r="31" spans="1:36" x14ac:dyDescent="0.25">
      <c r="A31" s="2"/>
      <c r="B31" s="8" t="s">
        <v>53</v>
      </c>
      <c r="C31" s="8" t="s">
        <v>304</v>
      </c>
      <c r="D31" s="8" t="s">
        <v>299</v>
      </c>
      <c r="E31" s="8" t="s">
        <v>299</v>
      </c>
      <c r="F31" s="9">
        <f t="shared" si="3"/>
        <v>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9">
        <f t="shared" si="8"/>
        <v>0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"/>
    </row>
    <row r="32" spans="1:36" x14ac:dyDescent="0.25">
      <c r="A32" s="2"/>
      <c r="B32" s="8" t="s">
        <v>54</v>
      </c>
      <c r="C32" s="8" t="s">
        <v>305</v>
      </c>
      <c r="D32" s="8" t="s">
        <v>299</v>
      </c>
      <c r="E32" s="8" t="s">
        <v>299</v>
      </c>
      <c r="F32" s="9">
        <f t="shared" si="3"/>
        <v>0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9">
        <f t="shared" si="8"/>
        <v>0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"/>
    </row>
    <row r="33" spans="1:36" x14ac:dyDescent="0.25">
      <c r="A33" s="2"/>
      <c r="B33" s="8" t="s">
        <v>55</v>
      </c>
      <c r="C33" s="8" t="s">
        <v>284</v>
      </c>
      <c r="D33" s="8" t="s">
        <v>299</v>
      </c>
      <c r="E33" s="8" t="s">
        <v>299</v>
      </c>
      <c r="F33" s="9">
        <f t="shared" si="3"/>
        <v>0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9">
        <f t="shared" si="8"/>
        <v>0</v>
      </c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"/>
    </row>
    <row r="34" spans="1:36" x14ac:dyDescent="0.25">
      <c r="A34" s="2"/>
      <c r="B34" s="8" t="s">
        <v>56</v>
      </c>
      <c r="C34" s="8" t="s">
        <v>306</v>
      </c>
      <c r="D34" s="8" t="s">
        <v>299</v>
      </c>
      <c r="E34" s="8" t="s">
        <v>299</v>
      </c>
      <c r="F34" s="9">
        <f t="shared" si="3"/>
        <v>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9">
        <f t="shared" si="8"/>
        <v>0</v>
      </c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"/>
    </row>
    <row r="35" spans="1:36" x14ac:dyDescent="0.25">
      <c r="A35" s="2"/>
      <c r="B35" s="8" t="s">
        <v>57</v>
      </c>
      <c r="C35" s="8" t="s">
        <v>307</v>
      </c>
      <c r="D35" s="8" t="s">
        <v>299</v>
      </c>
      <c r="E35" s="8" t="s">
        <v>299</v>
      </c>
      <c r="F35" s="9">
        <f t="shared" ref="F35:F36" si="9">SUM(G35:R35)</f>
        <v>0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9">
        <f t="shared" si="8"/>
        <v>0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"/>
    </row>
    <row r="36" spans="1:36" x14ac:dyDescent="0.25">
      <c r="A36" s="2"/>
      <c r="B36" s="8" t="s">
        <v>58</v>
      </c>
      <c r="C36" s="8" t="s">
        <v>308</v>
      </c>
      <c r="D36" s="8" t="s">
        <v>299</v>
      </c>
      <c r="E36" s="8" t="s">
        <v>299</v>
      </c>
      <c r="F36" s="9">
        <f t="shared" si="9"/>
        <v>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9">
        <f t="shared" si="8"/>
        <v>0</v>
      </c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"/>
    </row>
    <row r="37" spans="1:36" x14ac:dyDescent="0.25">
      <c r="A37" s="2"/>
      <c r="B37" s="8"/>
      <c r="C37" s="8"/>
      <c r="D37" s="8"/>
      <c r="E37" s="8"/>
      <c r="AJ37" s="2"/>
    </row>
    <row r="38" spans="1:36" x14ac:dyDescent="0.25">
      <c r="A38" s="2"/>
      <c r="B38" s="4" t="s">
        <v>309</v>
      </c>
      <c r="C38" s="8" t="s">
        <v>310</v>
      </c>
      <c r="D38" s="8" t="s">
        <v>289</v>
      </c>
      <c r="E38" s="8" t="s">
        <v>311</v>
      </c>
      <c r="F38" s="9">
        <f t="shared" si="3"/>
        <v>0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9">
        <f t="shared" ref="S38" si="10">SUM(T38:AE38)</f>
        <v>0</v>
      </c>
      <c r="AJ38" s="2"/>
    </row>
    <row r="39" spans="1:36" x14ac:dyDescent="0.25">
      <c r="A39" s="2"/>
      <c r="B39" s="8"/>
      <c r="C39" s="8"/>
      <c r="D39" s="8"/>
      <c r="E39" s="8"/>
      <c r="AJ39" s="2"/>
    </row>
    <row r="40" spans="1:36" x14ac:dyDescent="0.25">
      <c r="A40" s="2"/>
      <c r="B40" s="8"/>
      <c r="C40" s="8"/>
      <c r="D40" s="8"/>
      <c r="E40" s="8"/>
      <c r="AJ40" s="2"/>
    </row>
    <row r="41" spans="1:36" x14ac:dyDescent="0.25">
      <c r="A41" s="2"/>
      <c r="B41" s="8"/>
      <c r="C41" s="8"/>
      <c r="D41" s="8"/>
      <c r="E41" s="8"/>
      <c r="AJ41" s="2"/>
    </row>
    <row r="42" spans="1:36" s="19" customFormat="1" ht="15.75" thickBot="1" x14ac:dyDescent="0.3">
      <c r="A42" s="17"/>
      <c r="B42" s="14" t="s">
        <v>60</v>
      </c>
      <c r="C42" s="14"/>
      <c r="D42" s="14"/>
      <c r="E42" s="14"/>
      <c r="F42" s="18">
        <f>SUM(G42:R42)</f>
        <v>0</v>
      </c>
      <c r="G42" s="18">
        <f t="shared" ref="G42:R42" si="11">SUM(G7:G41)</f>
        <v>0</v>
      </c>
      <c r="H42" s="18">
        <f t="shared" si="11"/>
        <v>0</v>
      </c>
      <c r="I42" s="18">
        <f t="shared" si="11"/>
        <v>0</v>
      </c>
      <c r="J42" s="18">
        <f t="shared" si="11"/>
        <v>0</v>
      </c>
      <c r="K42" s="18">
        <f t="shared" si="11"/>
        <v>0</v>
      </c>
      <c r="L42" s="18">
        <f t="shared" si="11"/>
        <v>0</v>
      </c>
      <c r="M42" s="18">
        <f t="shared" si="11"/>
        <v>0</v>
      </c>
      <c r="N42" s="18">
        <f t="shared" si="11"/>
        <v>0</v>
      </c>
      <c r="O42" s="18">
        <f t="shared" si="11"/>
        <v>0</v>
      </c>
      <c r="P42" s="18">
        <f t="shared" si="11"/>
        <v>0</v>
      </c>
      <c r="Q42" s="18">
        <f t="shared" si="11"/>
        <v>0</v>
      </c>
      <c r="R42" s="18">
        <f t="shared" si="11"/>
        <v>0</v>
      </c>
      <c r="S42" s="18">
        <f t="shared" ref="S42" si="12">SUM(T42:AE42)</f>
        <v>0</v>
      </c>
      <c r="T42" s="18">
        <f t="shared" ref="T42:AI42" si="13">SUM(T7:T41)</f>
        <v>0</v>
      </c>
      <c r="U42" s="18">
        <f t="shared" si="13"/>
        <v>0</v>
      </c>
      <c r="V42" s="18">
        <f t="shared" si="13"/>
        <v>0</v>
      </c>
      <c r="W42" s="18">
        <f t="shared" si="13"/>
        <v>0</v>
      </c>
      <c r="X42" s="18">
        <f t="shared" si="13"/>
        <v>0</v>
      </c>
      <c r="Y42" s="18">
        <f t="shared" si="13"/>
        <v>0</v>
      </c>
      <c r="Z42" s="18">
        <f t="shared" si="13"/>
        <v>0</v>
      </c>
      <c r="AA42" s="18">
        <f t="shared" si="13"/>
        <v>0</v>
      </c>
      <c r="AB42" s="18">
        <f t="shared" si="13"/>
        <v>0</v>
      </c>
      <c r="AC42" s="18">
        <f t="shared" si="13"/>
        <v>0</v>
      </c>
      <c r="AD42" s="18">
        <f t="shared" si="13"/>
        <v>0</v>
      </c>
      <c r="AE42" s="18">
        <f t="shared" si="13"/>
        <v>0</v>
      </c>
      <c r="AF42" s="18">
        <f t="shared" si="13"/>
        <v>0</v>
      </c>
      <c r="AG42" s="18">
        <f t="shared" si="13"/>
        <v>0</v>
      </c>
      <c r="AH42" s="18">
        <f t="shared" si="13"/>
        <v>0</v>
      </c>
      <c r="AI42" s="18">
        <f t="shared" si="13"/>
        <v>0</v>
      </c>
      <c r="AJ42" s="17"/>
    </row>
    <row r="43" spans="1:36" s="19" customFormat="1" ht="15.75" thickTop="1" x14ac:dyDescent="0.25">
      <c r="A43" s="25"/>
      <c r="B43" s="4"/>
      <c r="C43" s="4"/>
      <c r="D43" s="4"/>
      <c r="E43" s="4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5"/>
    </row>
    <row r="44" spans="1:36" s="19" customFormat="1" x14ac:dyDescent="0.25">
      <c r="A44" s="25"/>
      <c r="B44" s="34" t="s">
        <v>61</v>
      </c>
      <c r="C44" s="34"/>
      <c r="D44" s="34"/>
      <c r="E44" s="34"/>
      <c r="F44" s="30">
        <f t="shared" ref="F44:F45" si="14">SUM(G44:R44)</f>
        <v>0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0">
        <f t="shared" ref="S44:S45" si="15">SUM(T44:AE44)</f>
        <v>0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25"/>
    </row>
    <row r="45" spans="1:36" s="19" customFormat="1" x14ac:dyDescent="0.25">
      <c r="A45" s="25"/>
      <c r="B45" s="24" t="s">
        <v>62</v>
      </c>
      <c r="C45" s="24"/>
      <c r="D45" s="24"/>
      <c r="E45" s="24"/>
      <c r="F45" s="32">
        <f t="shared" si="14"/>
        <v>0</v>
      </c>
      <c r="G45" s="33">
        <f>G42-G44</f>
        <v>0</v>
      </c>
      <c r="H45" s="33">
        <f t="shared" ref="H45:R45" si="16">H42-H44</f>
        <v>0</v>
      </c>
      <c r="I45" s="33">
        <f t="shared" si="16"/>
        <v>0</v>
      </c>
      <c r="J45" s="33">
        <f t="shared" si="16"/>
        <v>0</v>
      </c>
      <c r="K45" s="33">
        <f t="shared" si="16"/>
        <v>0</v>
      </c>
      <c r="L45" s="33">
        <f t="shared" si="16"/>
        <v>0</v>
      </c>
      <c r="M45" s="33">
        <f t="shared" si="16"/>
        <v>0</v>
      </c>
      <c r="N45" s="33">
        <f t="shared" si="16"/>
        <v>0</v>
      </c>
      <c r="O45" s="33">
        <f t="shared" si="16"/>
        <v>0</v>
      </c>
      <c r="P45" s="33">
        <f t="shared" si="16"/>
        <v>0</v>
      </c>
      <c r="Q45" s="33">
        <f t="shared" si="16"/>
        <v>0</v>
      </c>
      <c r="R45" s="33">
        <f t="shared" si="16"/>
        <v>0</v>
      </c>
      <c r="S45" s="32">
        <f t="shared" si="15"/>
        <v>0</v>
      </c>
      <c r="T45" s="33">
        <f>T42-T44</f>
        <v>0</v>
      </c>
      <c r="U45" s="33">
        <f t="shared" ref="U45:AI45" si="17">U42-U44</f>
        <v>0</v>
      </c>
      <c r="V45" s="33">
        <f t="shared" si="17"/>
        <v>0</v>
      </c>
      <c r="W45" s="33">
        <f t="shared" si="17"/>
        <v>0</v>
      </c>
      <c r="X45" s="33">
        <f t="shared" si="17"/>
        <v>0</v>
      </c>
      <c r="Y45" s="33">
        <f t="shared" si="17"/>
        <v>0</v>
      </c>
      <c r="Z45" s="33">
        <f t="shared" si="17"/>
        <v>0</v>
      </c>
      <c r="AA45" s="33">
        <f t="shared" si="17"/>
        <v>0</v>
      </c>
      <c r="AB45" s="33">
        <f t="shared" si="17"/>
        <v>0</v>
      </c>
      <c r="AC45" s="33">
        <f t="shared" si="17"/>
        <v>0</v>
      </c>
      <c r="AD45" s="33">
        <f t="shared" si="17"/>
        <v>0</v>
      </c>
      <c r="AE45" s="33">
        <f t="shared" si="17"/>
        <v>0</v>
      </c>
      <c r="AF45" s="33">
        <f t="shared" si="17"/>
        <v>0</v>
      </c>
      <c r="AG45" s="33">
        <f t="shared" si="17"/>
        <v>0</v>
      </c>
      <c r="AH45" s="33">
        <f t="shared" si="17"/>
        <v>0</v>
      </c>
      <c r="AI45" s="33">
        <f t="shared" si="17"/>
        <v>0</v>
      </c>
      <c r="AJ45" s="25"/>
    </row>
    <row r="46" spans="1:36" s="19" customFormat="1" x14ac:dyDescent="0.25">
      <c r="A46" s="25"/>
      <c r="B46" s="4"/>
      <c r="C46" s="4"/>
      <c r="D46" s="4"/>
      <c r="E46" s="4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5"/>
    </row>
    <row r="47" spans="1:36" s="19" customFormat="1" x14ac:dyDescent="0.25">
      <c r="A47" s="25"/>
      <c r="B47" s="15" t="s">
        <v>312</v>
      </c>
      <c r="C47" s="4"/>
      <c r="D47" s="4"/>
      <c r="E47" s="4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5"/>
    </row>
    <row r="48" spans="1:36" x14ac:dyDescent="0.25">
      <c r="A48" s="2"/>
      <c r="B48" s="2"/>
      <c r="C48" s="2"/>
      <c r="D48" s="2"/>
      <c r="E48" s="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2"/>
    </row>
    <row r="52" spans="18:31" x14ac:dyDescent="0.25">
      <c r="R52" s="13"/>
      <c r="AE52" s="13"/>
    </row>
  </sheetData>
  <sheetProtection formatColumns="0" autoFilter="0"/>
  <autoFilter ref="E7:E42" xr:uid="{00000000-0009-0000-0000-000004000000}"/>
  <mergeCells count="3">
    <mergeCell ref="G4:R4"/>
    <mergeCell ref="T4:AE4"/>
    <mergeCell ref="AF4:AI4"/>
  </mergeCells>
  <dataValidations count="1">
    <dataValidation type="list" allowBlank="1" showInputMessage="1" showErrorMessage="1" sqref="D7:E38" xr:uid="{00000000-0002-0000-0400-000000000000}">
      <formula1>#REF!</formula1>
    </dataValidation>
  </dataValidations>
  <printOptions horizontalCentered="1"/>
  <pageMargins left="0.7" right="0.7" top="0.75" bottom="0.75" header="0.3" footer="0.3"/>
  <pageSetup scale="13" orientation="landscape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Summary!$C$7:$C$192</xm:f>
          </x14:formula1>
          <xm:sqref>C7:C38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224"/>
  <sheetViews>
    <sheetView showGridLines="0" zoomScaleNormal="100" zoomScaleSheetLayoutView="100" workbookViewId="0">
      <pane xSplit="3" ySplit="5" topLeftCell="D73" activePane="bottomRight" state="frozen"/>
      <selection pane="topRight" activeCell="C10" sqref="C10"/>
      <selection pane="bottomLeft" activeCell="C10" sqref="C10"/>
      <selection pane="bottomRight" activeCell="C10" sqref="C10"/>
    </sheetView>
  </sheetViews>
  <sheetFormatPr defaultColWidth="9.140625" defaultRowHeight="15" outlineLevelRow="1" outlineLevelCol="1" x14ac:dyDescent="0.25"/>
  <cols>
    <col min="1" max="1" width="2.7109375" style="3" customWidth="1"/>
    <col min="2" max="2" width="4.7109375" style="3" customWidth="1"/>
    <col min="3" max="3" width="30.85546875" style="3" customWidth="1"/>
    <col min="4" max="4" width="11.5703125" style="9" customWidth="1"/>
    <col min="5" max="5" width="12.5703125" style="9" customWidth="1" outlineLevel="1"/>
    <col min="6" max="6" width="12.7109375" style="9" customWidth="1" outlineLevel="1"/>
    <col min="7" max="7" width="12.28515625" style="9" customWidth="1" outlineLevel="1"/>
    <col min="8" max="8" width="12.7109375" style="9" customWidth="1" outlineLevel="1"/>
    <col min="9" max="9" width="12.28515625" style="9" customWidth="1" outlineLevel="1"/>
    <col min="10" max="12" width="12.7109375" style="9" customWidth="1" outlineLevel="1"/>
    <col min="13" max="16" width="12.28515625" style="9" customWidth="1" outlineLevel="1"/>
    <col min="17" max="17" width="11.7109375" style="9" customWidth="1"/>
    <col min="18" max="18" width="12.5703125" style="9" customWidth="1" outlineLevel="1"/>
    <col min="19" max="19" width="12.7109375" style="9" customWidth="1" outlineLevel="1"/>
    <col min="20" max="20" width="12.28515625" style="9" customWidth="1" outlineLevel="1"/>
    <col min="21" max="21" width="12.7109375" style="9" customWidth="1" outlineLevel="1"/>
    <col min="22" max="22" width="12.28515625" style="9" customWidth="1" outlineLevel="1"/>
    <col min="23" max="25" width="12.7109375" style="9" customWidth="1" outlineLevel="1"/>
    <col min="26" max="28" width="12.28515625" style="9" customWidth="1" outlineLevel="1"/>
    <col min="29" max="29" width="11.7109375" style="9" customWidth="1" outlineLevel="1"/>
    <col min="30" max="30" width="11.7109375" style="9" customWidth="1"/>
    <col min="31" max="31" width="12.5703125" style="9" customWidth="1" outlineLevel="1"/>
    <col min="32" max="32" width="12.7109375" style="9" customWidth="1" outlineLevel="1"/>
    <col min="33" max="33" width="12.28515625" style="9" customWidth="1" outlineLevel="1"/>
    <col min="34" max="34" width="2.7109375" style="3" customWidth="1"/>
    <col min="35" max="134" width="9.140625" style="3" customWidth="1"/>
    <col min="135" max="135" width="3.85546875" style="3" customWidth="1"/>
    <col min="136" max="136" width="58.7109375" style="3" customWidth="1"/>
    <col min="137" max="150" width="9.140625" style="3" customWidth="1"/>
    <col min="151" max="152" width="11" style="3" customWidth="1"/>
    <col min="153" max="163" width="12.42578125" style="3" customWidth="1"/>
    <col min="164" max="164" width="11" style="3" customWidth="1"/>
    <col min="165" max="176" width="9.140625" style="3" customWidth="1"/>
    <col min="177" max="177" width="11" style="3" customWidth="1"/>
    <col min="178" max="189" width="9.140625" style="3" customWidth="1"/>
    <col min="190" max="190" width="11" style="3" customWidth="1"/>
    <col min="191" max="202" width="9.140625" style="3" customWidth="1"/>
    <col min="203" max="203" width="11.42578125" style="3" customWidth="1"/>
    <col min="204" max="204" width="11" style="3" customWidth="1"/>
    <col min="205" max="207" width="12.42578125" style="3" customWidth="1"/>
    <col min="208" max="208" width="9.140625" style="3" customWidth="1"/>
    <col min="209" max="209" width="12.42578125" style="3" customWidth="1"/>
    <col min="210" max="236" width="9.140625" style="3" customWidth="1"/>
    <col min="237" max="237" width="3.7109375" style="3" customWidth="1"/>
    <col min="238" max="390" width="9.140625" style="3"/>
    <col min="391" max="391" width="3.85546875" style="3" customWidth="1"/>
    <col min="392" max="392" width="58.7109375" style="3" customWidth="1"/>
    <col min="393" max="406" width="9.140625" style="3" customWidth="1"/>
    <col min="407" max="408" width="11" style="3" customWidth="1"/>
    <col min="409" max="419" width="12.42578125" style="3" customWidth="1"/>
    <col min="420" max="420" width="11" style="3" customWidth="1"/>
    <col min="421" max="432" width="9.140625" style="3" customWidth="1"/>
    <col min="433" max="433" width="11" style="3" customWidth="1"/>
    <col min="434" max="445" width="9.140625" style="3" customWidth="1"/>
    <col min="446" max="446" width="11" style="3" customWidth="1"/>
    <col min="447" max="458" width="9.140625" style="3" customWidth="1"/>
    <col min="459" max="459" width="11.42578125" style="3" customWidth="1"/>
    <col min="460" max="460" width="11" style="3" customWidth="1"/>
    <col min="461" max="463" width="12.42578125" style="3" customWidth="1"/>
    <col min="464" max="464" width="9.140625" style="3" customWidth="1"/>
    <col min="465" max="465" width="12.42578125" style="3" customWidth="1"/>
    <col min="466" max="492" width="9.140625" style="3" customWidth="1"/>
    <col min="493" max="493" width="3.7109375" style="3" customWidth="1"/>
    <col min="494" max="646" width="9.140625" style="3"/>
    <col min="647" max="647" width="3.85546875" style="3" customWidth="1"/>
    <col min="648" max="648" width="58.7109375" style="3" customWidth="1"/>
    <col min="649" max="662" width="9.140625" style="3" customWidth="1"/>
    <col min="663" max="664" width="11" style="3" customWidth="1"/>
    <col min="665" max="675" width="12.42578125" style="3" customWidth="1"/>
    <col min="676" max="676" width="11" style="3" customWidth="1"/>
    <col min="677" max="688" width="9.140625" style="3" customWidth="1"/>
    <col min="689" max="689" width="11" style="3" customWidth="1"/>
    <col min="690" max="701" width="9.140625" style="3" customWidth="1"/>
    <col min="702" max="702" width="11" style="3" customWidth="1"/>
    <col min="703" max="714" width="9.140625" style="3" customWidth="1"/>
    <col min="715" max="715" width="11.42578125" style="3" customWidth="1"/>
    <col min="716" max="716" width="11" style="3" customWidth="1"/>
    <col min="717" max="719" width="12.42578125" style="3" customWidth="1"/>
    <col min="720" max="720" width="9.140625" style="3" customWidth="1"/>
    <col min="721" max="721" width="12.42578125" style="3" customWidth="1"/>
    <col min="722" max="748" width="9.140625" style="3" customWidth="1"/>
    <col min="749" max="749" width="3.7109375" style="3" customWidth="1"/>
    <col min="750" max="902" width="9.140625" style="3"/>
    <col min="903" max="903" width="3.85546875" style="3" customWidth="1"/>
    <col min="904" max="904" width="58.7109375" style="3" customWidth="1"/>
    <col min="905" max="918" width="9.140625" style="3" customWidth="1"/>
    <col min="919" max="920" width="11" style="3" customWidth="1"/>
    <col min="921" max="931" width="12.42578125" style="3" customWidth="1"/>
    <col min="932" max="932" width="11" style="3" customWidth="1"/>
    <col min="933" max="944" width="9.140625" style="3" customWidth="1"/>
    <col min="945" max="945" width="11" style="3" customWidth="1"/>
    <col min="946" max="957" width="9.140625" style="3" customWidth="1"/>
    <col min="958" max="958" width="11" style="3" customWidth="1"/>
    <col min="959" max="970" width="9.140625" style="3" customWidth="1"/>
    <col min="971" max="971" width="11.42578125" style="3" customWidth="1"/>
    <col min="972" max="972" width="11" style="3" customWidth="1"/>
    <col min="973" max="975" width="12.42578125" style="3" customWidth="1"/>
    <col min="976" max="976" width="9.140625" style="3" customWidth="1"/>
    <col min="977" max="977" width="12.42578125" style="3" customWidth="1"/>
    <col min="978" max="1004" width="9.140625" style="3" customWidth="1"/>
    <col min="1005" max="1005" width="3.7109375" style="3" customWidth="1"/>
    <col min="1006" max="1158" width="9.140625" style="3"/>
    <col min="1159" max="1159" width="3.85546875" style="3" customWidth="1"/>
    <col min="1160" max="1160" width="58.7109375" style="3" customWidth="1"/>
    <col min="1161" max="1174" width="9.140625" style="3" customWidth="1"/>
    <col min="1175" max="1176" width="11" style="3" customWidth="1"/>
    <col min="1177" max="1187" width="12.42578125" style="3" customWidth="1"/>
    <col min="1188" max="1188" width="11" style="3" customWidth="1"/>
    <col min="1189" max="1200" width="9.140625" style="3" customWidth="1"/>
    <col min="1201" max="1201" width="11" style="3" customWidth="1"/>
    <col min="1202" max="1213" width="9.140625" style="3" customWidth="1"/>
    <col min="1214" max="1214" width="11" style="3" customWidth="1"/>
    <col min="1215" max="1226" width="9.140625" style="3" customWidth="1"/>
    <col min="1227" max="1227" width="11.42578125" style="3" customWidth="1"/>
    <col min="1228" max="1228" width="11" style="3" customWidth="1"/>
    <col min="1229" max="1231" width="12.42578125" style="3" customWidth="1"/>
    <col min="1232" max="1232" width="9.140625" style="3" customWidth="1"/>
    <col min="1233" max="1233" width="12.42578125" style="3" customWidth="1"/>
    <col min="1234" max="1260" width="9.140625" style="3" customWidth="1"/>
    <col min="1261" max="1261" width="3.7109375" style="3" customWidth="1"/>
    <col min="1262" max="1414" width="9.140625" style="3"/>
    <col min="1415" max="1415" width="3.85546875" style="3" customWidth="1"/>
    <col min="1416" max="1416" width="58.7109375" style="3" customWidth="1"/>
    <col min="1417" max="1430" width="9.140625" style="3" customWidth="1"/>
    <col min="1431" max="1432" width="11" style="3" customWidth="1"/>
    <col min="1433" max="1443" width="12.42578125" style="3" customWidth="1"/>
    <col min="1444" max="1444" width="11" style="3" customWidth="1"/>
    <col min="1445" max="1456" width="9.140625" style="3" customWidth="1"/>
    <col min="1457" max="1457" width="11" style="3" customWidth="1"/>
    <col min="1458" max="1469" width="9.140625" style="3" customWidth="1"/>
    <col min="1470" max="1470" width="11" style="3" customWidth="1"/>
    <col min="1471" max="1482" width="9.140625" style="3" customWidth="1"/>
    <col min="1483" max="1483" width="11.42578125" style="3" customWidth="1"/>
    <col min="1484" max="1484" width="11" style="3" customWidth="1"/>
    <col min="1485" max="1487" width="12.42578125" style="3" customWidth="1"/>
    <col min="1488" max="1488" width="9.140625" style="3" customWidth="1"/>
    <col min="1489" max="1489" width="12.42578125" style="3" customWidth="1"/>
    <col min="1490" max="1516" width="9.140625" style="3" customWidth="1"/>
    <col min="1517" max="1517" width="3.7109375" style="3" customWidth="1"/>
    <col min="1518" max="1670" width="9.140625" style="3"/>
    <col min="1671" max="1671" width="3.85546875" style="3" customWidth="1"/>
    <col min="1672" max="1672" width="58.7109375" style="3" customWidth="1"/>
    <col min="1673" max="1686" width="9.140625" style="3" customWidth="1"/>
    <col min="1687" max="1688" width="11" style="3" customWidth="1"/>
    <col min="1689" max="1699" width="12.42578125" style="3" customWidth="1"/>
    <col min="1700" max="1700" width="11" style="3" customWidth="1"/>
    <col min="1701" max="1712" width="9.140625" style="3" customWidth="1"/>
    <col min="1713" max="1713" width="11" style="3" customWidth="1"/>
    <col min="1714" max="1725" width="9.140625" style="3" customWidth="1"/>
    <col min="1726" max="1726" width="11" style="3" customWidth="1"/>
    <col min="1727" max="1738" width="9.140625" style="3" customWidth="1"/>
    <col min="1739" max="1739" width="11.42578125" style="3" customWidth="1"/>
    <col min="1740" max="1740" width="11" style="3" customWidth="1"/>
    <col min="1741" max="1743" width="12.42578125" style="3" customWidth="1"/>
    <col min="1744" max="1744" width="9.140625" style="3" customWidth="1"/>
    <col min="1745" max="1745" width="12.42578125" style="3" customWidth="1"/>
    <col min="1746" max="1772" width="9.140625" style="3" customWidth="1"/>
    <col min="1773" max="1773" width="3.7109375" style="3" customWidth="1"/>
    <col min="1774" max="1926" width="9.140625" style="3"/>
    <col min="1927" max="1927" width="3.85546875" style="3" customWidth="1"/>
    <col min="1928" max="1928" width="58.7109375" style="3" customWidth="1"/>
    <col min="1929" max="1942" width="9.140625" style="3" customWidth="1"/>
    <col min="1943" max="1944" width="11" style="3" customWidth="1"/>
    <col min="1945" max="1955" width="12.42578125" style="3" customWidth="1"/>
    <col min="1956" max="1956" width="11" style="3" customWidth="1"/>
    <col min="1957" max="1968" width="9.140625" style="3" customWidth="1"/>
    <col min="1969" max="1969" width="11" style="3" customWidth="1"/>
    <col min="1970" max="1981" width="9.140625" style="3" customWidth="1"/>
    <col min="1982" max="1982" width="11" style="3" customWidth="1"/>
    <col min="1983" max="1994" width="9.140625" style="3" customWidth="1"/>
    <col min="1995" max="1995" width="11.42578125" style="3" customWidth="1"/>
    <col min="1996" max="1996" width="11" style="3" customWidth="1"/>
    <col min="1997" max="1999" width="12.42578125" style="3" customWidth="1"/>
    <col min="2000" max="2000" width="9.140625" style="3" customWidth="1"/>
    <col min="2001" max="2001" width="12.42578125" style="3" customWidth="1"/>
    <col min="2002" max="2028" width="9.140625" style="3" customWidth="1"/>
    <col min="2029" max="2029" width="3.7109375" style="3" customWidth="1"/>
    <col min="2030" max="2182" width="9.140625" style="3"/>
    <col min="2183" max="2183" width="3.85546875" style="3" customWidth="1"/>
    <col min="2184" max="2184" width="58.7109375" style="3" customWidth="1"/>
    <col min="2185" max="2198" width="9.140625" style="3" customWidth="1"/>
    <col min="2199" max="2200" width="11" style="3" customWidth="1"/>
    <col min="2201" max="2211" width="12.42578125" style="3" customWidth="1"/>
    <col min="2212" max="2212" width="11" style="3" customWidth="1"/>
    <col min="2213" max="2224" width="9.140625" style="3" customWidth="1"/>
    <col min="2225" max="2225" width="11" style="3" customWidth="1"/>
    <col min="2226" max="2237" width="9.140625" style="3" customWidth="1"/>
    <col min="2238" max="2238" width="11" style="3" customWidth="1"/>
    <col min="2239" max="2250" width="9.140625" style="3" customWidth="1"/>
    <col min="2251" max="2251" width="11.42578125" style="3" customWidth="1"/>
    <col min="2252" max="2252" width="11" style="3" customWidth="1"/>
    <col min="2253" max="2255" width="12.42578125" style="3" customWidth="1"/>
    <col min="2256" max="2256" width="9.140625" style="3" customWidth="1"/>
    <col min="2257" max="2257" width="12.42578125" style="3" customWidth="1"/>
    <col min="2258" max="2284" width="9.140625" style="3" customWidth="1"/>
    <col min="2285" max="2285" width="3.7109375" style="3" customWidth="1"/>
    <col min="2286" max="2438" width="9.140625" style="3"/>
    <col min="2439" max="2439" width="3.85546875" style="3" customWidth="1"/>
    <col min="2440" max="2440" width="58.7109375" style="3" customWidth="1"/>
    <col min="2441" max="2454" width="9.140625" style="3" customWidth="1"/>
    <col min="2455" max="2456" width="11" style="3" customWidth="1"/>
    <col min="2457" max="2467" width="12.42578125" style="3" customWidth="1"/>
    <col min="2468" max="2468" width="11" style="3" customWidth="1"/>
    <col min="2469" max="2480" width="9.140625" style="3" customWidth="1"/>
    <col min="2481" max="2481" width="11" style="3" customWidth="1"/>
    <col min="2482" max="2493" width="9.140625" style="3" customWidth="1"/>
    <col min="2494" max="2494" width="11" style="3" customWidth="1"/>
    <col min="2495" max="2506" width="9.140625" style="3" customWidth="1"/>
    <col min="2507" max="2507" width="11.42578125" style="3" customWidth="1"/>
    <col min="2508" max="2508" width="11" style="3" customWidth="1"/>
    <col min="2509" max="2511" width="12.42578125" style="3" customWidth="1"/>
    <col min="2512" max="2512" width="9.140625" style="3" customWidth="1"/>
    <col min="2513" max="2513" width="12.42578125" style="3" customWidth="1"/>
    <col min="2514" max="2540" width="9.140625" style="3" customWidth="1"/>
    <col min="2541" max="2541" width="3.7109375" style="3" customWidth="1"/>
    <col min="2542" max="2694" width="9.140625" style="3"/>
    <col min="2695" max="2695" width="3.85546875" style="3" customWidth="1"/>
    <col min="2696" max="2696" width="58.7109375" style="3" customWidth="1"/>
    <col min="2697" max="2710" width="9.140625" style="3" customWidth="1"/>
    <col min="2711" max="2712" width="11" style="3" customWidth="1"/>
    <col min="2713" max="2723" width="12.42578125" style="3" customWidth="1"/>
    <col min="2724" max="2724" width="11" style="3" customWidth="1"/>
    <col min="2725" max="2736" width="9.140625" style="3" customWidth="1"/>
    <col min="2737" max="2737" width="11" style="3" customWidth="1"/>
    <col min="2738" max="2749" width="9.140625" style="3" customWidth="1"/>
    <col min="2750" max="2750" width="11" style="3" customWidth="1"/>
    <col min="2751" max="2762" width="9.140625" style="3" customWidth="1"/>
    <col min="2763" max="2763" width="11.42578125" style="3" customWidth="1"/>
    <col min="2764" max="2764" width="11" style="3" customWidth="1"/>
    <col min="2765" max="2767" width="12.42578125" style="3" customWidth="1"/>
    <col min="2768" max="2768" width="9.140625" style="3" customWidth="1"/>
    <col min="2769" max="2769" width="12.42578125" style="3" customWidth="1"/>
    <col min="2770" max="2796" width="9.140625" style="3" customWidth="1"/>
    <col min="2797" max="2797" width="3.7109375" style="3" customWidth="1"/>
    <col min="2798" max="2950" width="9.140625" style="3"/>
    <col min="2951" max="2951" width="3.85546875" style="3" customWidth="1"/>
    <col min="2952" max="2952" width="58.7109375" style="3" customWidth="1"/>
    <col min="2953" max="2966" width="9.140625" style="3" customWidth="1"/>
    <col min="2967" max="2968" width="11" style="3" customWidth="1"/>
    <col min="2969" max="2979" width="12.42578125" style="3" customWidth="1"/>
    <col min="2980" max="2980" width="11" style="3" customWidth="1"/>
    <col min="2981" max="2992" width="9.140625" style="3" customWidth="1"/>
    <col min="2993" max="2993" width="11" style="3" customWidth="1"/>
    <col min="2994" max="3005" width="9.140625" style="3" customWidth="1"/>
    <col min="3006" max="3006" width="11" style="3" customWidth="1"/>
    <col min="3007" max="3018" width="9.140625" style="3" customWidth="1"/>
    <col min="3019" max="3019" width="11.42578125" style="3" customWidth="1"/>
    <col min="3020" max="3020" width="11" style="3" customWidth="1"/>
    <col min="3021" max="3023" width="12.42578125" style="3" customWidth="1"/>
    <col min="3024" max="3024" width="9.140625" style="3" customWidth="1"/>
    <col min="3025" max="3025" width="12.42578125" style="3" customWidth="1"/>
    <col min="3026" max="3052" width="9.140625" style="3" customWidth="1"/>
    <col min="3053" max="3053" width="3.7109375" style="3" customWidth="1"/>
    <col min="3054" max="3206" width="9.140625" style="3"/>
    <col min="3207" max="3207" width="3.85546875" style="3" customWidth="1"/>
    <col min="3208" max="3208" width="58.7109375" style="3" customWidth="1"/>
    <col min="3209" max="3222" width="9.140625" style="3" customWidth="1"/>
    <col min="3223" max="3224" width="11" style="3" customWidth="1"/>
    <col min="3225" max="3235" width="12.42578125" style="3" customWidth="1"/>
    <col min="3236" max="3236" width="11" style="3" customWidth="1"/>
    <col min="3237" max="3248" width="9.140625" style="3" customWidth="1"/>
    <col min="3249" max="3249" width="11" style="3" customWidth="1"/>
    <col min="3250" max="3261" width="9.140625" style="3" customWidth="1"/>
    <col min="3262" max="3262" width="11" style="3" customWidth="1"/>
    <col min="3263" max="3274" width="9.140625" style="3" customWidth="1"/>
    <col min="3275" max="3275" width="11.42578125" style="3" customWidth="1"/>
    <col min="3276" max="3276" width="11" style="3" customWidth="1"/>
    <col min="3277" max="3279" width="12.42578125" style="3" customWidth="1"/>
    <col min="3280" max="3280" width="9.140625" style="3" customWidth="1"/>
    <col min="3281" max="3281" width="12.42578125" style="3" customWidth="1"/>
    <col min="3282" max="3308" width="9.140625" style="3" customWidth="1"/>
    <col min="3309" max="3309" width="3.7109375" style="3" customWidth="1"/>
    <col min="3310" max="3462" width="9.140625" style="3"/>
    <col min="3463" max="3463" width="3.85546875" style="3" customWidth="1"/>
    <col min="3464" max="3464" width="58.7109375" style="3" customWidth="1"/>
    <col min="3465" max="3478" width="9.140625" style="3" customWidth="1"/>
    <col min="3479" max="3480" width="11" style="3" customWidth="1"/>
    <col min="3481" max="3491" width="12.42578125" style="3" customWidth="1"/>
    <col min="3492" max="3492" width="11" style="3" customWidth="1"/>
    <col min="3493" max="3504" width="9.140625" style="3" customWidth="1"/>
    <col min="3505" max="3505" width="11" style="3" customWidth="1"/>
    <col min="3506" max="3517" width="9.140625" style="3" customWidth="1"/>
    <col min="3518" max="3518" width="11" style="3" customWidth="1"/>
    <col min="3519" max="3530" width="9.140625" style="3" customWidth="1"/>
    <col min="3531" max="3531" width="11.42578125" style="3" customWidth="1"/>
    <col min="3532" max="3532" width="11" style="3" customWidth="1"/>
    <col min="3533" max="3535" width="12.42578125" style="3" customWidth="1"/>
    <col min="3536" max="3536" width="9.140625" style="3" customWidth="1"/>
    <col min="3537" max="3537" width="12.42578125" style="3" customWidth="1"/>
    <col min="3538" max="3564" width="9.140625" style="3" customWidth="1"/>
    <col min="3565" max="3565" width="3.7109375" style="3" customWidth="1"/>
    <col min="3566" max="3718" width="9.140625" style="3"/>
    <col min="3719" max="3719" width="3.85546875" style="3" customWidth="1"/>
    <col min="3720" max="3720" width="58.7109375" style="3" customWidth="1"/>
    <col min="3721" max="3734" width="9.140625" style="3" customWidth="1"/>
    <col min="3735" max="3736" width="11" style="3" customWidth="1"/>
    <col min="3737" max="3747" width="12.42578125" style="3" customWidth="1"/>
    <col min="3748" max="3748" width="11" style="3" customWidth="1"/>
    <col min="3749" max="3760" width="9.140625" style="3" customWidth="1"/>
    <col min="3761" max="3761" width="11" style="3" customWidth="1"/>
    <col min="3762" max="3773" width="9.140625" style="3" customWidth="1"/>
    <col min="3774" max="3774" width="11" style="3" customWidth="1"/>
    <col min="3775" max="3786" width="9.140625" style="3" customWidth="1"/>
    <col min="3787" max="3787" width="11.42578125" style="3" customWidth="1"/>
    <col min="3788" max="3788" width="11" style="3" customWidth="1"/>
    <col min="3789" max="3791" width="12.42578125" style="3" customWidth="1"/>
    <col min="3792" max="3792" width="9.140625" style="3" customWidth="1"/>
    <col min="3793" max="3793" width="12.42578125" style="3" customWidth="1"/>
    <col min="3794" max="3820" width="9.140625" style="3" customWidth="1"/>
    <col min="3821" max="3821" width="3.7109375" style="3" customWidth="1"/>
    <col min="3822" max="3974" width="9.140625" style="3"/>
    <col min="3975" max="3975" width="3.85546875" style="3" customWidth="1"/>
    <col min="3976" max="3976" width="58.7109375" style="3" customWidth="1"/>
    <col min="3977" max="3990" width="9.140625" style="3" customWidth="1"/>
    <col min="3991" max="3992" width="11" style="3" customWidth="1"/>
    <col min="3993" max="4003" width="12.42578125" style="3" customWidth="1"/>
    <col min="4004" max="4004" width="11" style="3" customWidth="1"/>
    <col min="4005" max="4016" width="9.140625" style="3" customWidth="1"/>
    <col min="4017" max="4017" width="11" style="3" customWidth="1"/>
    <col min="4018" max="4029" width="9.140625" style="3" customWidth="1"/>
    <col min="4030" max="4030" width="11" style="3" customWidth="1"/>
    <col min="4031" max="4042" width="9.140625" style="3" customWidth="1"/>
    <col min="4043" max="4043" width="11.42578125" style="3" customWidth="1"/>
    <col min="4044" max="4044" width="11" style="3" customWidth="1"/>
    <col min="4045" max="4047" width="12.42578125" style="3" customWidth="1"/>
    <col min="4048" max="4048" width="9.140625" style="3" customWidth="1"/>
    <col min="4049" max="4049" width="12.42578125" style="3" customWidth="1"/>
    <col min="4050" max="4076" width="9.140625" style="3" customWidth="1"/>
    <col min="4077" max="4077" width="3.7109375" style="3" customWidth="1"/>
    <col min="4078" max="4230" width="9.140625" style="3"/>
    <col min="4231" max="4231" width="3.85546875" style="3" customWidth="1"/>
    <col min="4232" max="4232" width="58.7109375" style="3" customWidth="1"/>
    <col min="4233" max="4246" width="9.140625" style="3" customWidth="1"/>
    <col min="4247" max="4248" width="11" style="3" customWidth="1"/>
    <col min="4249" max="4259" width="12.42578125" style="3" customWidth="1"/>
    <col min="4260" max="4260" width="11" style="3" customWidth="1"/>
    <col min="4261" max="4272" width="9.140625" style="3" customWidth="1"/>
    <col min="4273" max="4273" width="11" style="3" customWidth="1"/>
    <col min="4274" max="4285" width="9.140625" style="3" customWidth="1"/>
    <col min="4286" max="4286" width="11" style="3" customWidth="1"/>
    <col min="4287" max="4298" width="9.140625" style="3" customWidth="1"/>
    <col min="4299" max="4299" width="11.42578125" style="3" customWidth="1"/>
    <col min="4300" max="4300" width="11" style="3" customWidth="1"/>
    <col min="4301" max="4303" width="12.42578125" style="3" customWidth="1"/>
    <col min="4304" max="4304" width="9.140625" style="3" customWidth="1"/>
    <col min="4305" max="4305" width="12.42578125" style="3" customWidth="1"/>
    <col min="4306" max="4332" width="9.140625" style="3" customWidth="1"/>
    <col min="4333" max="4333" width="3.7109375" style="3" customWidth="1"/>
    <col min="4334" max="4486" width="9.140625" style="3"/>
    <col min="4487" max="4487" width="3.85546875" style="3" customWidth="1"/>
    <col min="4488" max="4488" width="58.7109375" style="3" customWidth="1"/>
    <col min="4489" max="4502" width="9.140625" style="3" customWidth="1"/>
    <col min="4503" max="4504" width="11" style="3" customWidth="1"/>
    <col min="4505" max="4515" width="12.42578125" style="3" customWidth="1"/>
    <col min="4516" max="4516" width="11" style="3" customWidth="1"/>
    <col min="4517" max="4528" width="9.140625" style="3" customWidth="1"/>
    <col min="4529" max="4529" width="11" style="3" customWidth="1"/>
    <col min="4530" max="4541" width="9.140625" style="3" customWidth="1"/>
    <col min="4542" max="4542" width="11" style="3" customWidth="1"/>
    <col min="4543" max="4554" width="9.140625" style="3" customWidth="1"/>
    <col min="4555" max="4555" width="11.42578125" style="3" customWidth="1"/>
    <col min="4556" max="4556" width="11" style="3" customWidth="1"/>
    <col min="4557" max="4559" width="12.42578125" style="3" customWidth="1"/>
    <col min="4560" max="4560" width="9.140625" style="3" customWidth="1"/>
    <col min="4561" max="4561" width="12.42578125" style="3" customWidth="1"/>
    <col min="4562" max="4588" width="9.140625" style="3" customWidth="1"/>
    <col min="4589" max="4589" width="3.7109375" style="3" customWidth="1"/>
    <col min="4590" max="4742" width="9.140625" style="3"/>
    <col min="4743" max="4743" width="3.85546875" style="3" customWidth="1"/>
    <col min="4744" max="4744" width="58.7109375" style="3" customWidth="1"/>
    <col min="4745" max="4758" width="9.140625" style="3" customWidth="1"/>
    <col min="4759" max="4760" width="11" style="3" customWidth="1"/>
    <col min="4761" max="4771" width="12.42578125" style="3" customWidth="1"/>
    <col min="4772" max="4772" width="11" style="3" customWidth="1"/>
    <col min="4773" max="4784" width="9.140625" style="3" customWidth="1"/>
    <col min="4785" max="4785" width="11" style="3" customWidth="1"/>
    <col min="4786" max="4797" width="9.140625" style="3" customWidth="1"/>
    <col min="4798" max="4798" width="11" style="3" customWidth="1"/>
    <col min="4799" max="4810" width="9.140625" style="3" customWidth="1"/>
    <col min="4811" max="4811" width="11.42578125" style="3" customWidth="1"/>
    <col min="4812" max="4812" width="11" style="3" customWidth="1"/>
    <col min="4813" max="4815" width="12.42578125" style="3" customWidth="1"/>
    <col min="4816" max="4816" width="9.140625" style="3" customWidth="1"/>
    <col min="4817" max="4817" width="12.42578125" style="3" customWidth="1"/>
    <col min="4818" max="4844" width="9.140625" style="3" customWidth="1"/>
    <col min="4845" max="4845" width="3.7109375" style="3" customWidth="1"/>
    <col min="4846" max="4998" width="9.140625" style="3"/>
    <col min="4999" max="4999" width="3.85546875" style="3" customWidth="1"/>
    <col min="5000" max="5000" width="58.7109375" style="3" customWidth="1"/>
    <col min="5001" max="5014" width="9.140625" style="3" customWidth="1"/>
    <col min="5015" max="5016" width="11" style="3" customWidth="1"/>
    <col min="5017" max="5027" width="12.42578125" style="3" customWidth="1"/>
    <col min="5028" max="5028" width="11" style="3" customWidth="1"/>
    <col min="5029" max="5040" width="9.140625" style="3" customWidth="1"/>
    <col min="5041" max="5041" width="11" style="3" customWidth="1"/>
    <col min="5042" max="5053" width="9.140625" style="3" customWidth="1"/>
    <col min="5054" max="5054" width="11" style="3" customWidth="1"/>
    <col min="5055" max="5066" width="9.140625" style="3" customWidth="1"/>
    <col min="5067" max="5067" width="11.42578125" style="3" customWidth="1"/>
    <col min="5068" max="5068" width="11" style="3" customWidth="1"/>
    <col min="5069" max="5071" width="12.42578125" style="3" customWidth="1"/>
    <col min="5072" max="5072" width="9.140625" style="3" customWidth="1"/>
    <col min="5073" max="5073" width="12.42578125" style="3" customWidth="1"/>
    <col min="5074" max="5100" width="9.140625" style="3" customWidth="1"/>
    <col min="5101" max="5101" width="3.7109375" style="3" customWidth="1"/>
    <col min="5102" max="5254" width="9.140625" style="3"/>
    <col min="5255" max="5255" width="3.85546875" style="3" customWidth="1"/>
    <col min="5256" max="5256" width="58.7109375" style="3" customWidth="1"/>
    <col min="5257" max="5270" width="9.140625" style="3" customWidth="1"/>
    <col min="5271" max="5272" width="11" style="3" customWidth="1"/>
    <col min="5273" max="5283" width="12.42578125" style="3" customWidth="1"/>
    <col min="5284" max="5284" width="11" style="3" customWidth="1"/>
    <col min="5285" max="5296" width="9.140625" style="3" customWidth="1"/>
    <col min="5297" max="5297" width="11" style="3" customWidth="1"/>
    <col min="5298" max="5309" width="9.140625" style="3" customWidth="1"/>
    <col min="5310" max="5310" width="11" style="3" customWidth="1"/>
    <col min="5311" max="5322" width="9.140625" style="3" customWidth="1"/>
    <col min="5323" max="5323" width="11.42578125" style="3" customWidth="1"/>
    <col min="5324" max="5324" width="11" style="3" customWidth="1"/>
    <col min="5325" max="5327" width="12.42578125" style="3" customWidth="1"/>
    <col min="5328" max="5328" width="9.140625" style="3" customWidth="1"/>
    <col min="5329" max="5329" width="12.42578125" style="3" customWidth="1"/>
    <col min="5330" max="5356" width="9.140625" style="3" customWidth="1"/>
    <col min="5357" max="5357" width="3.7109375" style="3" customWidth="1"/>
    <col min="5358" max="5510" width="9.140625" style="3"/>
    <col min="5511" max="5511" width="3.85546875" style="3" customWidth="1"/>
    <col min="5512" max="5512" width="58.7109375" style="3" customWidth="1"/>
    <col min="5513" max="5526" width="9.140625" style="3" customWidth="1"/>
    <col min="5527" max="5528" width="11" style="3" customWidth="1"/>
    <col min="5529" max="5539" width="12.42578125" style="3" customWidth="1"/>
    <col min="5540" max="5540" width="11" style="3" customWidth="1"/>
    <col min="5541" max="5552" width="9.140625" style="3" customWidth="1"/>
    <col min="5553" max="5553" width="11" style="3" customWidth="1"/>
    <col min="5554" max="5565" width="9.140625" style="3" customWidth="1"/>
    <col min="5566" max="5566" width="11" style="3" customWidth="1"/>
    <col min="5567" max="5578" width="9.140625" style="3" customWidth="1"/>
    <col min="5579" max="5579" width="11.42578125" style="3" customWidth="1"/>
    <col min="5580" max="5580" width="11" style="3" customWidth="1"/>
    <col min="5581" max="5583" width="12.42578125" style="3" customWidth="1"/>
    <col min="5584" max="5584" width="9.140625" style="3" customWidth="1"/>
    <col min="5585" max="5585" width="12.42578125" style="3" customWidth="1"/>
    <col min="5586" max="5612" width="9.140625" style="3" customWidth="1"/>
    <col min="5613" max="5613" width="3.7109375" style="3" customWidth="1"/>
    <col min="5614" max="5766" width="9.140625" style="3"/>
    <col min="5767" max="5767" width="3.85546875" style="3" customWidth="1"/>
    <col min="5768" max="5768" width="58.7109375" style="3" customWidth="1"/>
    <col min="5769" max="5782" width="9.140625" style="3" customWidth="1"/>
    <col min="5783" max="5784" width="11" style="3" customWidth="1"/>
    <col min="5785" max="5795" width="12.42578125" style="3" customWidth="1"/>
    <col min="5796" max="5796" width="11" style="3" customWidth="1"/>
    <col min="5797" max="5808" width="9.140625" style="3" customWidth="1"/>
    <col min="5809" max="5809" width="11" style="3" customWidth="1"/>
    <col min="5810" max="5821" width="9.140625" style="3" customWidth="1"/>
    <col min="5822" max="5822" width="11" style="3" customWidth="1"/>
    <col min="5823" max="5834" width="9.140625" style="3" customWidth="1"/>
    <col min="5835" max="5835" width="11.42578125" style="3" customWidth="1"/>
    <col min="5836" max="5836" width="11" style="3" customWidth="1"/>
    <col min="5837" max="5839" width="12.42578125" style="3" customWidth="1"/>
    <col min="5840" max="5840" width="9.140625" style="3" customWidth="1"/>
    <col min="5841" max="5841" width="12.42578125" style="3" customWidth="1"/>
    <col min="5842" max="5868" width="9.140625" style="3" customWidth="1"/>
    <col min="5869" max="5869" width="3.7109375" style="3" customWidth="1"/>
    <col min="5870" max="6022" width="9.140625" style="3"/>
    <col min="6023" max="6023" width="3.85546875" style="3" customWidth="1"/>
    <col min="6024" max="6024" width="58.7109375" style="3" customWidth="1"/>
    <col min="6025" max="6038" width="9.140625" style="3" customWidth="1"/>
    <col min="6039" max="6040" width="11" style="3" customWidth="1"/>
    <col min="6041" max="6051" width="12.42578125" style="3" customWidth="1"/>
    <col min="6052" max="6052" width="11" style="3" customWidth="1"/>
    <col min="6053" max="6064" width="9.140625" style="3" customWidth="1"/>
    <col min="6065" max="6065" width="11" style="3" customWidth="1"/>
    <col min="6066" max="6077" width="9.140625" style="3" customWidth="1"/>
    <col min="6078" max="6078" width="11" style="3" customWidth="1"/>
    <col min="6079" max="6090" width="9.140625" style="3" customWidth="1"/>
    <col min="6091" max="6091" width="11.42578125" style="3" customWidth="1"/>
    <col min="6092" max="6092" width="11" style="3" customWidth="1"/>
    <col min="6093" max="6095" width="12.42578125" style="3" customWidth="1"/>
    <col min="6096" max="6096" width="9.140625" style="3" customWidth="1"/>
    <col min="6097" max="6097" width="12.42578125" style="3" customWidth="1"/>
    <col min="6098" max="6124" width="9.140625" style="3" customWidth="1"/>
    <col min="6125" max="6125" width="3.7109375" style="3" customWidth="1"/>
    <col min="6126" max="6278" width="9.140625" style="3"/>
    <col min="6279" max="6279" width="3.85546875" style="3" customWidth="1"/>
    <col min="6280" max="6280" width="58.7109375" style="3" customWidth="1"/>
    <col min="6281" max="6294" width="9.140625" style="3" customWidth="1"/>
    <col min="6295" max="6296" width="11" style="3" customWidth="1"/>
    <col min="6297" max="6307" width="12.42578125" style="3" customWidth="1"/>
    <col min="6308" max="6308" width="11" style="3" customWidth="1"/>
    <col min="6309" max="6320" width="9.140625" style="3" customWidth="1"/>
    <col min="6321" max="6321" width="11" style="3" customWidth="1"/>
    <col min="6322" max="6333" width="9.140625" style="3" customWidth="1"/>
    <col min="6334" max="6334" width="11" style="3" customWidth="1"/>
    <col min="6335" max="6346" width="9.140625" style="3" customWidth="1"/>
    <col min="6347" max="6347" width="11.42578125" style="3" customWidth="1"/>
    <col min="6348" max="6348" width="11" style="3" customWidth="1"/>
    <col min="6349" max="6351" width="12.42578125" style="3" customWidth="1"/>
    <col min="6352" max="6352" width="9.140625" style="3" customWidth="1"/>
    <col min="6353" max="6353" width="12.42578125" style="3" customWidth="1"/>
    <col min="6354" max="6380" width="9.140625" style="3" customWidth="1"/>
    <col min="6381" max="6381" width="3.7109375" style="3" customWidth="1"/>
    <col min="6382" max="6534" width="9.140625" style="3"/>
    <col min="6535" max="6535" width="3.85546875" style="3" customWidth="1"/>
    <col min="6536" max="6536" width="58.7109375" style="3" customWidth="1"/>
    <col min="6537" max="6550" width="9.140625" style="3" customWidth="1"/>
    <col min="6551" max="6552" width="11" style="3" customWidth="1"/>
    <col min="6553" max="6563" width="12.42578125" style="3" customWidth="1"/>
    <col min="6564" max="6564" width="11" style="3" customWidth="1"/>
    <col min="6565" max="6576" width="9.140625" style="3" customWidth="1"/>
    <col min="6577" max="6577" width="11" style="3" customWidth="1"/>
    <col min="6578" max="6589" width="9.140625" style="3" customWidth="1"/>
    <col min="6590" max="6590" width="11" style="3" customWidth="1"/>
    <col min="6591" max="6602" width="9.140625" style="3" customWidth="1"/>
    <col min="6603" max="6603" width="11.42578125" style="3" customWidth="1"/>
    <col min="6604" max="6604" width="11" style="3" customWidth="1"/>
    <col min="6605" max="6607" width="12.42578125" style="3" customWidth="1"/>
    <col min="6608" max="6608" width="9.140625" style="3" customWidth="1"/>
    <col min="6609" max="6609" width="12.42578125" style="3" customWidth="1"/>
    <col min="6610" max="6636" width="9.140625" style="3" customWidth="1"/>
    <col min="6637" max="6637" width="3.7109375" style="3" customWidth="1"/>
    <col min="6638" max="6790" width="9.140625" style="3"/>
    <col min="6791" max="6791" width="3.85546875" style="3" customWidth="1"/>
    <col min="6792" max="6792" width="58.7109375" style="3" customWidth="1"/>
    <col min="6793" max="6806" width="9.140625" style="3" customWidth="1"/>
    <col min="6807" max="6808" width="11" style="3" customWidth="1"/>
    <col min="6809" max="6819" width="12.42578125" style="3" customWidth="1"/>
    <col min="6820" max="6820" width="11" style="3" customWidth="1"/>
    <col min="6821" max="6832" width="9.140625" style="3" customWidth="1"/>
    <col min="6833" max="6833" width="11" style="3" customWidth="1"/>
    <col min="6834" max="6845" width="9.140625" style="3" customWidth="1"/>
    <col min="6846" max="6846" width="11" style="3" customWidth="1"/>
    <col min="6847" max="6858" width="9.140625" style="3" customWidth="1"/>
    <col min="6859" max="6859" width="11.42578125" style="3" customWidth="1"/>
    <col min="6860" max="6860" width="11" style="3" customWidth="1"/>
    <col min="6861" max="6863" width="12.42578125" style="3" customWidth="1"/>
    <col min="6864" max="6864" width="9.140625" style="3" customWidth="1"/>
    <col min="6865" max="6865" width="12.42578125" style="3" customWidth="1"/>
    <col min="6866" max="6892" width="9.140625" style="3" customWidth="1"/>
    <col min="6893" max="6893" width="3.7109375" style="3" customWidth="1"/>
    <col min="6894" max="7046" width="9.140625" style="3"/>
    <col min="7047" max="7047" width="3.85546875" style="3" customWidth="1"/>
    <col min="7048" max="7048" width="58.7109375" style="3" customWidth="1"/>
    <col min="7049" max="7062" width="9.140625" style="3" customWidth="1"/>
    <col min="7063" max="7064" width="11" style="3" customWidth="1"/>
    <col min="7065" max="7075" width="12.42578125" style="3" customWidth="1"/>
    <col min="7076" max="7076" width="11" style="3" customWidth="1"/>
    <col min="7077" max="7088" width="9.140625" style="3" customWidth="1"/>
    <col min="7089" max="7089" width="11" style="3" customWidth="1"/>
    <col min="7090" max="7101" width="9.140625" style="3" customWidth="1"/>
    <col min="7102" max="7102" width="11" style="3" customWidth="1"/>
    <col min="7103" max="7114" width="9.140625" style="3" customWidth="1"/>
    <col min="7115" max="7115" width="11.42578125" style="3" customWidth="1"/>
    <col min="7116" max="7116" width="11" style="3" customWidth="1"/>
    <col min="7117" max="7119" width="12.42578125" style="3" customWidth="1"/>
    <col min="7120" max="7120" width="9.140625" style="3" customWidth="1"/>
    <col min="7121" max="7121" width="12.42578125" style="3" customWidth="1"/>
    <col min="7122" max="7148" width="9.140625" style="3" customWidth="1"/>
    <col min="7149" max="7149" width="3.7109375" style="3" customWidth="1"/>
    <col min="7150" max="7302" width="9.140625" style="3"/>
    <col min="7303" max="7303" width="3.85546875" style="3" customWidth="1"/>
    <col min="7304" max="7304" width="58.7109375" style="3" customWidth="1"/>
    <col min="7305" max="7318" width="9.140625" style="3" customWidth="1"/>
    <col min="7319" max="7320" width="11" style="3" customWidth="1"/>
    <col min="7321" max="7331" width="12.42578125" style="3" customWidth="1"/>
    <col min="7332" max="7332" width="11" style="3" customWidth="1"/>
    <col min="7333" max="7344" width="9.140625" style="3" customWidth="1"/>
    <col min="7345" max="7345" width="11" style="3" customWidth="1"/>
    <col min="7346" max="7357" width="9.140625" style="3" customWidth="1"/>
    <col min="7358" max="7358" width="11" style="3" customWidth="1"/>
    <col min="7359" max="7370" width="9.140625" style="3" customWidth="1"/>
    <col min="7371" max="7371" width="11.42578125" style="3" customWidth="1"/>
    <col min="7372" max="7372" width="11" style="3" customWidth="1"/>
    <col min="7373" max="7375" width="12.42578125" style="3" customWidth="1"/>
    <col min="7376" max="7376" width="9.140625" style="3" customWidth="1"/>
    <col min="7377" max="7377" width="12.42578125" style="3" customWidth="1"/>
    <col min="7378" max="7404" width="9.140625" style="3" customWidth="1"/>
    <col min="7405" max="7405" width="3.7109375" style="3" customWidth="1"/>
    <col min="7406" max="7558" width="9.140625" style="3"/>
    <col min="7559" max="7559" width="3.85546875" style="3" customWidth="1"/>
    <col min="7560" max="7560" width="58.7109375" style="3" customWidth="1"/>
    <col min="7561" max="7574" width="9.140625" style="3" customWidth="1"/>
    <col min="7575" max="7576" width="11" style="3" customWidth="1"/>
    <col min="7577" max="7587" width="12.42578125" style="3" customWidth="1"/>
    <col min="7588" max="7588" width="11" style="3" customWidth="1"/>
    <col min="7589" max="7600" width="9.140625" style="3" customWidth="1"/>
    <col min="7601" max="7601" width="11" style="3" customWidth="1"/>
    <col min="7602" max="7613" width="9.140625" style="3" customWidth="1"/>
    <col min="7614" max="7614" width="11" style="3" customWidth="1"/>
    <col min="7615" max="7626" width="9.140625" style="3" customWidth="1"/>
    <col min="7627" max="7627" width="11.42578125" style="3" customWidth="1"/>
    <col min="7628" max="7628" width="11" style="3" customWidth="1"/>
    <col min="7629" max="7631" width="12.42578125" style="3" customWidth="1"/>
    <col min="7632" max="7632" width="9.140625" style="3" customWidth="1"/>
    <col min="7633" max="7633" width="12.42578125" style="3" customWidth="1"/>
    <col min="7634" max="7660" width="9.140625" style="3" customWidth="1"/>
    <col min="7661" max="7661" width="3.7109375" style="3" customWidth="1"/>
    <col min="7662" max="7814" width="9.140625" style="3"/>
    <col min="7815" max="7815" width="3.85546875" style="3" customWidth="1"/>
    <col min="7816" max="7816" width="58.7109375" style="3" customWidth="1"/>
    <col min="7817" max="7830" width="9.140625" style="3" customWidth="1"/>
    <col min="7831" max="7832" width="11" style="3" customWidth="1"/>
    <col min="7833" max="7843" width="12.42578125" style="3" customWidth="1"/>
    <col min="7844" max="7844" width="11" style="3" customWidth="1"/>
    <col min="7845" max="7856" width="9.140625" style="3" customWidth="1"/>
    <col min="7857" max="7857" width="11" style="3" customWidth="1"/>
    <col min="7858" max="7869" width="9.140625" style="3" customWidth="1"/>
    <col min="7870" max="7870" width="11" style="3" customWidth="1"/>
    <col min="7871" max="7882" width="9.140625" style="3" customWidth="1"/>
    <col min="7883" max="7883" width="11.42578125" style="3" customWidth="1"/>
    <col min="7884" max="7884" width="11" style="3" customWidth="1"/>
    <col min="7885" max="7887" width="12.42578125" style="3" customWidth="1"/>
    <col min="7888" max="7888" width="9.140625" style="3" customWidth="1"/>
    <col min="7889" max="7889" width="12.42578125" style="3" customWidth="1"/>
    <col min="7890" max="7916" width="9.140625" style="3" customWidth="1"/>
    <col min="7917" max="7917" width="3.7109375" style="3" customWidth="1"/>
    <col min="7918" max="8070" width="9.140625" style="3"/>
    <col min="8071" max="8071" width="3.85546875" style="3" customWidth="1"/>
    <col min="8072" max="8072" width="58.7109375" style="3" customWidth="1"/>
    <col min="8073" max="8086" width="9.140625" style="3" customWidth="1"/>
    <col min="8087" max="8088" width="11" style="3" customWidth="1"/>
    <col min="8089" max="8099" width="12.42578125" style="3" customWidth="1"/>
    <col min="8100" max="8100" width="11" style="3" customWidth="1"/>
    <col min="8101" max="8112" width="9.140625" style="3" customWidth="1"/>
    <col min="8113" max="8113" width="11" style="3" customWidth="1"/>
    <col min="8114" max="8125" width="9.140625" style="3" customWidth="1"/>
    <col min="8126" max="8126" width="11" style="3" customWidth="1"/>
    <col min="8127" max="8138" width="9.140625" style="3" customWidth="1"/>
    <col min="8139" max="8139" width="11.42578125" style="3" customWidth="1"/>
    <col min="8140" max="8140" width="11" style="3" customWidth="1"/>
    <col min="8141" max="8143" width="12.42578125" style="3" customWidth="1"/>
    <col min="8144" max="8144" width="9.140625" style="3" customWidth="1"/>
    <col min="8145" max="8145" width="12.42578125" style="3" customWidth="1"/>
    <col min="8146" max="8172" width="9.140625" style="3" customWidth="1"/>
    <col min="8173" max="8173" width="3.7109375" style="3" customWidth="1"/>
    <col min="8174" max="8326" width="9.140625" style="3"/>
    <col min="8327" max="8327" width="3.85546875" style="3" customWidth="1"/>
    <col min="8328" max="8328" width="58.7109375" style="3" customWidth="1"/>
    <col min="8329" max="8342" width="9.140625" style="3" customWidth="1"/>
    <col min="8343" max="8344" width="11" style="3" customWidth="1"/>
    <col min="8345" max="8355" width="12.42578125" style="3" customWidth="1"/>
    <col min="8356" max="8356" width="11" style="3" customWidth="1"/>
    <col min="8357" max="8368" width="9.140625" style="3" customWidth="1"/>
    <col min="8369" max="8369" width="11" style="3" customWidth="1"/>
    <col min="8370" max="8381" width="9.140625" style="3" customWidth="1"/>
    <col min="8382" max="8382" width="11" style="3" customWidth="1"/>
    <col min="8383" max="8394" width="9.140625" style="3" customWidth="1"/>
    <col min="8395" max="8395" width="11.42578125" style="3" customWidth="1"/>
    <col min="8396" max="8396" width="11" style="3" customWidth="1"/>
    <col min="8397" max="8399" width="12.42578125" style="3" customWidth="1"/>
    <col min="8400" max="8400" width="9.140625" style="3" customWidth="1"/>
    <col min="8401" max="8401" width="12.42578125" style="3" customWidth="1"/>
    <col min="8402" max="8428" width="9.140625" style="3" customWidth="1"/>
    <col min="8429" max="8429" width="3.7109375" style="3" customWidth="1"/>
    <col min="8430" max="8582" width="9.140625" style="3"/>
    <col min="8583" max="8583" width="3.85546875" style="3" customWidth="1"/>
    <col min="8584" max="8584" width="58.7109375" style="3" customWidth="1"/>
    <col min="8585" max="8598" width="9.140625" style="3" customWidth="1"/>
    <col min="8599" max="8600" width="11" style="3" customWidth="1"/>
    <col min="8601" max="8611" width="12.42578125" style="3" customWidth="1"/>
    <col min="8612" max="8612" width="11" style="3" customWidth="1"/>
    <col min="8613" max="8624" width="9.140625" style="3" customWidth="1"/>
    <col min="8625" max="8625" width="11" style="3" customWidth="1"/>
    <col min="8626" max="8637" width="9.140625" style="3" customWidth="1"/>
    <col min="8638" max="8638" width="11" style="3" customWidth="1"/>
    <col min="8639" max="8650" width="9.140625" style="3" customWidth="1"/>
    <col min="8651" max="8651" width="11.42578125" style="3" customWidth="1"/>
    <col min="8652" max="8652" width="11" style="3" customWidth="1"/>
    <col min="8653" max="8655" width="12.42578125" style="3" customWidth="1"/>
    <col min="8656" max="8656" width="9.140625" style="3" customWidth="1"/>
    <col min="8657" max="8657" width="12.42578125" style="3" customWidth="1"/>
    <col min="8658" max="8684" width="9.140625" style="3" customWidth="1"/>
    <col min="8685" max="8685" width="3.7109375" style="3" customWidth="1"/>
    <col min="8686" max="8838" width="9.140625" style="3"/>
    <col min="8839" max="8839" width="3.85546875" style="3" customWidth="1"/>
    <col min="8840" max="8840" width="58.7109375" style="3" customWidth="1"/>
    <col min="8841" max="8854" width="9.140625" style="3" customWidth="1"/>
    <col min="8855" max="8856" width="11" style="3" customWidth="1"/>
    <col min="8857" max="8867" width="12.42578125" style="3" customWidth="1"/>
    <col min="8868" max="8868" width="11" style="3" customWidth="1"/>
    <col min="8869" max="8880" width="9.140625" style="3" customWidth="1"/>
    <col min="8881" max="8881" width="11" style="3" customWidth="1"/>
    <col min="8882" max="8893" width="9.140625" style="3" customWidth="1"/>
    <col min="8894" max="8894" width="11" style="3" customWidth="1"/>
    <col min="8895" max="8906" width="9.140625" style="3" customWidth="1"/>
    <col min="8907" max="8907" width="11.42578125" style="3" customWidth="1"/>
    <col min="8908" max="8908" width="11" style="3" customWidth="1"/>
    <col min="8909" max="8911" width="12.42578125" style="3" customWidth="1"/>
    <col min="8912" max="8912" width="9.140625" style="3" customWidth="1"/>
    <col min="8913" max="8913" width="12.42578125" style="3" customWidth="1"/>
    <col min="8914" max="8940" width="9.140625" style="3" customWidth="1"/>
    <col min="8941" max="8941" width="3.7109375" style="3" customWidth="1"/>
    <col min="8942" max="9094" width="9.140625" style="3"/>
    <col min="9095" max="9095" width="3.85546875" style="3" customWidth="1"/>
    <col min="9096" max="9096" width="58.7109375" style="3" customWidth="1"/>
    <col min="9097" max="9110" width="9.140625" style="3" customWidth="1"/>
    <col min="9111" max="9112" width="11" style="3" customWidth="1"/>
    <col min="9113" max="9123" width="12.42578125" style="3" customWidth="1"/>
    <col min="9124" max="9124" width="11" style="3" customWidth="1"/>
    <col min="9125" max="9136" width="9.140625" style="3" customWidth="1"/>
    <col min="9137" max="9137" width="11" style="3" customWidth="1"/>
    <col min="9138" max="9149" width="9.140625" style="3" customWidth="1"/>
    <col min="9150" max="9150" width="11" style="3" customWidth="1"/>
    <col min="9151" max="9162" width="9.140625" style="3" customWidth="1"/>
    <col min="9163" max="9163" width="11.42578125" style="3" customWidth="1"/>
    <col min="9164" max="9164" width="11" style="3" customWidth="1"/>
    <col min="9165" max="9167" width="12.42578125" style="3" customWidth="1"/>
    <col min="9168" max="9168" width="9.140625" style="3" customWidth="1"/>
    <col min="9169" max="9169" width="12.42578125" style="3" customWidth="1"/>
    <col min="9170" max="9196" width="9.140625" style="3" customWidth="1"/>
    <col min="9197" max="9197" width="3.7109375" style="3" customWidth="1"/>
    <col min="9198" max="9350" width="9.140625" style="3"/>
    <col min="9351" max="9351" width="3.85546875" style="3" customWidth="1"/>
    <col min="9352" max="9352" width="58.7109375" style="3" customWidth="1"/>
    <col min="9353" max="9366" width="9.140625" style="3" customWidth="1"/>
    <col min="9367" max="9368" width="11" style="3" customWidth="1"/>
    <col min="9369" max="9379" width="12.42578125" style="3" customWidth="1"/>
    <col min="9380" max="9380" width="11" style="3" customWidth="1"/>
    <col min="9381" max="9392" width="9.140625" style="3" customWidth="1"/>
    <col min="9393" max="9393" width="11" style="3" customWidth="1"/>
    <col min="9394" max="9405" width="9.140625" style="3" customWidth="1"/>
    <col min="9406" max="9406" width="11" style="3" customWidth="1"/>
    <col min="9407" max="9418" width="9.140625" style="3" customWidth="1"/>
    <col min="9419" max="9419" width="11.42578125" style="3" customWidth="1"/>
    <col min="9420" max="9420" width="11" style="3" customWidth="1"/>
    <col min="9421" max="9423" width="12.42578125" style="3" customWidth="1"/>
    <col min="9424" max="9424" width="9.140625" style="3" customWidth="1"/>
    <col min="9425" max="9425" width="12.42578125" style="3" customWidth="1"/>
    <col min="9426" max="9452" width="9.140625" style="3" customWidth="1"/>
    <col min="9453" max="9453" width="3.7109375" style="3" customWidth="1"/>
    <col min="9454" max="9606" width="9.140625" style="3"/>
    <col min="9607" max="9607" width="3.85546875" style="3" customWidth="1"/>
    <col min="9608" max="9608" width="58.7109375" style="3" customWidth="1"/>
    <col min="9609" max="9622" width="9.140625" style="3" customWidth="1"/>
    <col min="9623" max="9624" width="11" style="3" customWidth="1"/>
    <col min="9625" max="9635" width="12.42578125" style="3" customWidth="1"/>
    <col min="9636" max="9636" width="11" style="3" customWidth="1"/>
    <col min="9637" max="9648" width="9.140625" style="3" customWidth="1"/>
    <col min="9649" max="9649" width="11" style="3" customWidth="1"/>
    <col min="9650" max="9661" width="9.140625" style="3" customWidth="1"/>
    <col min="9662" max="9662" width="11" style="3" customWidth="1"/>
    <col min="9663" max="9674" width="9.140625" style="3" customWidth="1"/>
    <col min="9675" max="9675" width="11.42578125" style="3" customWidth="1"/>
    <col min="9676" max="9676" width="11" style="3" customWidth="1"/>
    <col min="9677" max="9679" width="12.42578125" style="3" customWidth="1"/>
    <col min="9680" max="9680" width="9.140625" style="3" customWidth="1"/>
    <col min="9681" max="9681" width="12.42578125" style="3" customWidth="1"/>
    <col min="9682" max="9708" width="9.140625" style="3" customWidth="1"/>
    <col min="9709" max="9709" width="3.7109375" style="3" customWidth="1"/>
    <col min="9710" max="9862" width="9.140625" style="3"/>
    <col min="9863" max="9863" width="3.85546875" style="3" customWidth="1"/>
    <col min="9864" max="9864" width="58.7109375" style="3" customWidth="1"/>
    <col min="9865" max="9878" width="9.140625" style="3" customWidth="1"/>
    <col min="9879" max="9880" width="11" style="3" customWidth="1"/>
    <col min="9881" max="9891" width="12.42578125" style="3" customWidth="1"/>
    <col min="9892" max="9892" width="11" style="3" customWidth="1"/>
    <col min="9893" max="9904" width="9.140625" style="3" customWidth="1"/>
    <col min="9905" max="9905" width="11" style="3" customWidth="1"/>
    <col min="9906" max="9917" width="9.140625" style="3" customWidth="1"/>
    <col min="9918" max="9918" width="11" style="3" customWidth="1"/>
    <col min="9919" max="9930" width="9.140625" style="3" customWidth="1"/>
    <col min="9931" max="9931" width="11.42578125" style="3" customWidth="1"/>
    <col min="9932" max="9932" width="11" style="3" customWidth="1"/>
    <col min="9933" max="9935" width="12.42578125" style="3" customWidth="1"/>
    <col min="9936" max="9936" width="9.140625" style="3" customWidth="1"/>
    <col min="9937" max="9937" width="12.42578125" style="3" customWidth="1"/>
    <col min="9938" max="9964" width="9.140625" style="3" customWidth="1"/>
    <col min="9965" max="9965" width="3.7109375" style="3" customWidth="1"/>
    <col min="9966" max="10118" width="9.140625" style="3"/>
    <col min="10119" max="10119" width="3.85546875" style="3" customWidth="1"/>
    <col min="10120" max="10120" width="58.7109375" style="3" customWidth="1"/>
    <col min="10121" max="10134" width="9.140625" style="3" customWidth="1"/>
    <col min="10135" max="10136" width="11" style="3" customWidth="1"/>
    <col min="10137" max="10147" width="12.42578125" style="3" customWidth="1"/>
    <col min="10148" max="10148" width="11" style="3" customWidth="1"/>
    <col min="10149" max="10160" width="9.140625" style="3" customWidth="1"/>
    <col min="10161" max="10161" width="11" style="3" customWidth="1"/>
    <col min="10162" max="10173" width="9.140625" style="3" customWidth="1"/>
    <col min="10174" max="10174" width="11" style="3" customWidth="1"/>
    <col min="10175" max="10186" width="9.140625" style="3" customWidth="1"/>
    <col min="10187" max="10187" width="11.42578125" style="3" customWidth="1"/>
    <col min="10188" max="10188" width="11" style="3" customWidth="1"/>
    <col min="10189" max="10191" width="12.42578125" style="3" customWidth="1"/>
    <col min="10192" max="10192" width="9.140625" style="3" customWidth="1"/>
    <col min="10193" max="10193" width="12.42578125" style="3" customWidth="1"/>
    <col min="10194" max="10220" width="9.140625" style="3" customWidth="1"/>
    <col min="10221" max="10221" width="3.7109375" style="3" customWidth="1"/>
    <col min="10222" max="10374" width="9.140625" style="3"/>
    <col min="10375" max="10375" width="3.85546875" style="3" customWidth="1"/>
    <col min="10376" max="10376" width="58.7109375" style="3" customWidth="1"/>
    <col min="10377" max="10390" width="9.140625" style="3" customWidth="1"/>
    <col min="10391" max="10392" width="11" style="3" customWidth="1"/>
    <col min="10393" max="10403" width="12.42578125" style="3" customWidth="1"/>
    <col min="10404" max="10404" width="11" style="3" customWidth="1"/>
    <col min="10405" max="10416" width="9.140625" style="3" customWidth="1"/>
    <col min="10417" max="10417" width="11" style="3" customWidth="1"/>
    <col min="10418" max="10429" width="9.140625" style="3" customWidth="1"/>
    <col min="10430" max="10430" width="11" style="3" customWidth="1"/>
    <col min="10431" max="10442" width="9.140625" style="3" customWidth="1"/>
    <col min="10443" max="10443" width="11.42578125" style="3" customWidth="1"/>
    <col min="10444" max="10444" width="11" style="3" customWidth="1"/>
    <col min="10445" max="10447" width="12.42578125" style="3" customWidth="1"/>
    <col min="10448" max="10448" width="9.140625" style="3" customWidth="1"/>
    <col min="10449" max="10449" width="12.42578125" style="3" customWidth="1"/>
    <col min="10450" max="10476" width="9.140625" style="3" customWidth="1"/>
    <col min="10477" max="10477" width="3.7109375" style="3" customWidth="1"/>
    <col min="10478" max="10630" width="9.140625" style="3"/>
    <col min="10631" max="10631" width="3.85546875" style="3" customWidth="1"/>
    <col min="10632" max="10632" width="58.7109375" style="3" customWidth="1"/>
    <col min="10633" max="10646" width="9.140625" style="3" customWidth="1"/>
    <col min="10647" max="10648" width="11" style="3" customWidth="1"/>
    <col min="10649" max="10659" width="12.42578125" style="3" customWidth="1"/>
    <col min="10660" max="10660" width="11" style="3" customWidth="1"/>
    <col min="10661" max="10672" width="9.140625" style="3" customWidth="1"/>
    <col min="10673" max="10673" width="11" style="3" customWidth="1"/>
    <col min="10674" max="10685" width="9.140625" style="3" customWidth="1"/>
    <col min="10686" max="10686" width="11" style="3" customWidth="1"/>
    <col min="10687" max="10698" width="9.140625" style="3" customWidth="1"/>
    <col min="10699" max="10699" width="11.42578125" style="3" customWidth="1"/>
    <col min="10700" max="10700" width="11" style="3" customWidth="1"/>
    <col min="10701" max="10703" width="12.42578125" style="3" customWidth="1"/>
    <col min="10704" max="10704" width="9.140625" style="3" customWidth="1"/>
    <col min="10705" max="10705" width="12.42578125" style="3" customWidth="1"/>
    <col min="10706" max="10732" width="9.140625" style="3" customWidth="1"/>
    <col min="10733" max="10733" width="3.7109375" style="3" customWidth="1"/>
    <col min="10734" max="10886" width="9.140625" style="3"/>
    <col min="10887" max="10887" width="3.85546875" style="3" customWidth="1"/>
    <col min="10888" max="10888" width="58.7109375" style="3" customWidth="1"/>
    <col min="10889" max="10902" width="9.140625" style="3" customWidth="1"/>
    <col min="10903" max="10904" width="11" style="3" customWidth="1"/>
    <col min="10905" max="10915" width="12.42578125" style="3" customWidth="1"/>
    <col min="10916" max="10916" width="11" style="3" customWidth="1"/>
    <col min="10917" max="10928" width="9.140625" style="3" customWidth="1"/>
    <col min="10929" max="10929" width="11" style="3" customWidth="1"/>
    <col min="10930" max="10941" width="9.140625" style="3" customWidth="1"/>
    <col min="10942" max="10942" width="11" style="3" customWidth="1"/>
    <col min="10943" max="10954" width="9.140625" style="3" customWidth="1"/>
    <col min="10955" max="10955" width="11.42578125" style="3" customWidth="1"/>
    <col min="10956" max="10956" width="11" style="3" customWidth="1"/>
    <col min="10957" max="10959" width="12.42578125" style="3" customWidth="1"/>
    <col min="10960" max="10960" width="9.140625" style="3" customWidth="1"/>
    <col min="10961" max="10961" width="12.42578125" style="3" customWidth="1"/>
    <col min="10962" max="10988" width="9.140625" style="3" customWidth="1"/>
    <col min="10989" max="10989" width="3.7109375" style="3" customWidth="1"/>
    <col min="10990" max="11142" width="9.140625" style="3"/>
    <col min="11143" max="11143" width="3.85546875" style="3" customWidth="1"/>
    <col min="11144" max="11144" width="58.7109375" style="3" customWidth="1"/>
    <col min="11145" max="11158" width="9.140625" style="3" customWidth="1"/>
    <col min="11159" max="11160" width="11" style="3" customWidth="1"/>
    <col min="11161" max="11171" width="12.42578125" style="3" customWidth="1"/>
    <col min="11172" max="11172" width="11" style="3" customWidth="1"/>
    <col min="11173" max="11184" width="9.140625" style="3" customWidth="1"/>
    <col min="11185" max="11185" width="11" style="3" customWidth="1"/>
    <col min="11186" max="11197" width="9.140625" style="3" customWidth="1"/>
    <col min="11198" max="11198" width="11" style="3" customWidth="1"/>
    <col min="11199" max="11210" width="9.140625" style="3" customWidth="1"/>
    <col min="11211" max="11211" width="11.42578125" style="3" customWidth="1"/>
    <col min="11212" max="11212" width="11" style="3" customWidth="1"/>
    <col min="11213" max="11215" width="12.42578125" style="3" customWidth="1"/>
    <col min="11216" max="11216" width="9.140625" style="3" customWidth="1"/>
    <col min="11217" max="11217" width="12.42578125" style="3" customWidth="1"/>
    <col min="11218" max="11244" width="9.140625" style="3" customWidth="1"/>
    <col min="11245" max="11245" width="3.7109375" style="3" customWidth="1"/>
    <col min="11246" max="11398" width="9.140625" style="3"/>
    <col min="11399" max="11399" width="3.85546875" style="3" customWidth="1"/>
    <col min="11400" max="11400" width="58.7109375" style="3" customWidth="1"/>
    <col min="11401" max="11414" width="9.140625" style="3" customWidth="1"/>
    <col min="11415" max="11416" width="11" style="3" customWidth="1"/>
    <col min="11417" max="11427" width="12.42578125" style="3" customWidth="1"/>
    <col min="11428" max="11428" width="11" style="3" customWidth="1"/>
    <col min="11429" max="11440" width="9.140625" style="3" customWidth="1"/>
    <col min="11441" max="11441" width="11" style="3" customWidth="1"/>
    <col min="11442" max="11453" width="9.140625" style="3" customWidth="1"/>
    <col min="11454" max="11454" width="11" style="3" customWidth="1"/>
    <col min="11455" max="11466" width="9.140625" style="3" customWidth="1"/>
    <col min="11467" max="11467" width="11.42578125" style="3" customWidth="1"/>
    <col min="11468" max="11468" width="11" style="3" customWidth="1"/>
    <col min="11469" max="11471" width="12.42578125" style="3" customWidth="1"/>
    <col min="11472" max="11472" width="9.140625" style="3" customWidth="1"/>
    <col min="11473" max="11473" width="12.42578125" style="3" customWidth="1"/>
    <col min="11474" max="11500" width="9.140625" style="3" customWidth="1"/>
    <col min="11501" max="11501" width="3.7109375" style="3" customWidth="1"/>
    <col min="11502" max="11654" width="9.140625" style="3"/>
    <col min="11655" max="11655" width="3.85546875" style="3" customWidth="1"/>
    <col min="11656" max="11656" width="58.7109375" style="3" customWidth="1"/>
    <col min="11657" max="11670" width="9.140625" style="3" customWidth="1"/>
    <col min="11671" max="11672" width="11" style="3" customWidth="1"/>
    <col min="11673" max="11683" width="12.42578125" style="3" customWidth="1"/>
    <col min="11684" max="11684" width="11" style="3" customWidth="1"/>
    <col min="11685" max="11696" width="9.140625" style="3" customWidth="1"/>
    <col min="11697" max="11697" width="11" style="3" customWidth="1"/>
    <col min="11698" max="11709" width="9.140625" style="3" customWidth="1"/>
    <col min="11710" max="11710" width="11" style="3" customWidth="1"/>
    <col min="11711" max="11722" width="9.140625" style="3" customWidth="1"/>
    <col min="11723" max="11723" width="11.42578125" style="3" customWidth="1"/>
    <col min="11724" max="11724" width="11" style="3" customWidth="1"/>
    <col min="11725" max="11727" width="12.42578125" style="3" customWidth="1"/>
    <col min="11728" max="11728" width="9.140625" style="3" customWidth="1"/>
    <col min="11729" max="11729" width="12.42578125" style="3" customWidth="1"/>
    <col min="11730" max="11756" width="9.140625" style="3" customWidth="1"/>
    <col min="11757" max="11757" width="3.7109375" style="3" customWidth="1"/>
    <col min="11758" max="11910" width="9.140625" style="3"/>
    <col min="11911" max="11911" width="3.85546875" style="3" customWidth="1"/>
    <col min="11912" max="11912" width="58.7109375" style="3" customWidth="1"/>
    <col min="11913" max="11926" width="9.140625" style="3" customWidth="1"/>
    <col min="11927" max="11928" width="11" style="3" customWidth="1"/>
    <col min="11929" max="11939" width="12.42578125" style="3" customWidth="1"/>
    <col min="11940" max="11940" width="11" style="3" customWidth="1"/>
    <col min="11941" max="11952" width="9.140625" style="3" customWidth="1"/>
    <col min="11953" max="11953" width="11" style="3" customWidth="1"/>
    <col min="11954" max="11965" width="9.140625" style="3" customWidth="1"/>
    <col min="11966" max="11966" width="11" style="3" customWidth="1"/>
    <col min="11967" max="11978" width="9.140625" style="3" customWidth="1"/>
    <col min="11979" max="11979" width="11.42578125" style="3" customWidth="1"/>
    <col min="11980" max="11980" width="11" style="3" customWidth="1"/>
    <col min="11981" max="11983" width="12.42578125" style="3" customWidth="1"/>
    <col min="11984" max="11984" width="9.140625" style="3" customWidth="1"/>
    <col min="11985" max="11985" width="12.42578125" style="3" customWidth="1"/>
    <col min="11986" max="12012" width="9.140625" style="3" customWidth="1"/>
    <col min="12013" max="12013" width="3.7109375" style="3" customWidth="1"/>
    <col min="12014" max="12166" width="9.140625" style="3"/>
    <col min="12167" max="12167" width="3.85546875" style="3" customWidth="1"/>
    <col min="12168" max="12168" width="58.7109375" style="3" customWidth="1"/>
    <col min="12169" max="12182" width="9.140625" style="3" customWidth="1"/>
    <col min="12183" max="12184" width="11" style="3" customWidth="1"/>
    <col min="12185" max="12195" width="12.42578125" style="3" customWidth="1"/>
    <col min="12196" max="12196" width="11" style="3" customWidth="1"/>
    <col min="12197" max="12208" width="9.140625" style="3" customWidth="1"/>
    <col min="12209" max="12209" width="11" style="3" customWidth="1"/>
    <col min="12210" max="12221" width="9.140625" style="3" customWidth="1"/>
    <col min="12222" max="12222" width="11" style="3" customWidth="1"/>
    <col min="12223" max="12234" width="9.140625" style="3" customWidth="1"/>
    <col min="12235" max="12235" width="11.42578125" style="3" customWidth="1"/>
    <col min="12236" max="12236" width="11" style="3" customWidth="1"/>
    <col min="12237" max="12239" width="12.42578125" style="3" customWidth="1"/>
    <col min="12240" max="12240" width="9.140625" style="3" customWidth="1"/>
    <col min="12241" max="12241" width="12.42578125" style="3" customWidth="1"/>
    <col min="12242" max="12268" width="9.140625" style="3" customWidth="1"/>
    <col min="12269" max="12269" width="3.7109375" style="3" customWidth="1"/>
    <col min="12270" max="12422" width="9.140625" style="3"/>
    <col min="12423" max="12423" width="3.85546875" style="3" customWidth="1"/>
    <col min="12424" max="12424" width="58.7109375" style="3" customWidth="1"/>
    <col min="12425" max="12438" width="9.140625" style="3" customWidth="1"/>
    <col min="12439" max="12440" width="11" style="3" customWidth="1"/>
    <col min="12441" max="12451" width="12.42578125" style="3" customWidth="1"/>
    <col min="12452" max="12452" width="11" style="3" customWidth="1"/>
    <col min="12453" max="12464" width="9.140625" style="3" customWidth="1"/>
    <col min="12465" max="12465" width="11" style="3" customWidth="1"/>
    <col min="12466" max="12477" width="9.140625" style="3" customWidth="1"/>
    <col min="12478" max="12478" width="11" style="3" customWidth="1"/>
    <col min="12479" max="12490" width="9.140625" style="3" customWidth="1"/>
    <col min="12491" max="12491" width="11.42578125" style="3" customWidth="1"/>
    <col min="12492" max="12492" width="11" style="3" customWidth="1"/>
    <col min="12493" max="12495" width="12.42578125" style="3" customWidth="1"/>
    <col min="12496" max="12496" width="9.140625" style="3" customWidth="1"/>
    <col min="12497" max="12497" width="12.42578125" style="3" customWidth="1"/>
    <col min="12498" max="12524" width="9.140625" style="3" customWidth="1"/>
    <col min="12525" max="12525" width="3.7109375" style="3" customWidth="1"/>
    <col min="12526" max="12678" width="9.140625" style="3"/>
    <col min="12679" max="12679" width="3.85546875" style="3" customWidth="1"/>
    <col min="12680" max="12680" width="58.7109375" style="3" customWidth="1"/>
    <col min="12681" max="12694" width="9.140625" style="3" customWidth="1"/>
    <col min="12695" max="12696" width="11" style="3" customWidth="1"/>
    <col min="12697" max="12707" width="12.42578125" style="3" customWidth="1"/>
    <col min="12708" max="12708" width="11" style="3" customWidth="1"/>
    <col min="12709" max="12720" width="9.140625" style="3" customWidth="1"/>
    <col min="12721" max="12721" width="11" style="3" customWidth="1"/>
    <col min="12722" max="12733" width="9.140625" style="3" customWidth="1"/>
    <col min="12734" max="12734" width="11" style="3" customWidth="1"/>
    <col min="12735" max="12746" width="9.140625" style="3" customWidth="1"/>
    <col min="12747" max="12747" width="11.42578125" style="3" customWidth="1"/>
    <col min="12748" max="12748" width="11" style="3" customWidth="1"/>
    <col min="12749" max="12751" width="12.42578125" style="3" customWidth="1"/>
    <col min="12752" max="12752" width="9.140625" style="3" customWidth="1"/>
    <col min="12753" max="12753" width="12.42578125" style="3" customWidth="1"/>
    <col min="12754" max="12780" width="9.140625" style="3" customWidth="1"/>
    <col min="12781" max="12781" width="3.7109375" style="3" customWidth="1"/>
    <col min="12782" max="12934" width="9.140625" style="3"/>
    <col min="12935" max="12935" width="3.85546875" style="3" customWidth="1"/>
    <col min="12936" max="12936" width="58.7109375" style="3" customWidth="1"/>
    <col min="12937" max="12950" width="9.140625" style="3" customWidth="1"/>
    <col min="12951" max="12952" width="11" style="3" customWidth="1"/>
    <col min="12953" max="12963" width="12.42578125" style="3" customWidth="1"/>
    <col min="12964" max="12964" width="11" style="3" customWidth="1"/>
    <col min="12965" max="12976" width="9.140625" style="3" customWidth="1"/>
    <col min="12977" max="12977" width="11" style="3" customWidth="1"/>
    <col min="12978" max="12989" width="9.140625" style="3" customWidth="1"/>
    <col min="12990" max="12990" width="11" style="3" customWidth="1"/>
    <col min="12991" max="13002" width="9.140625" style="3" customWidth="1"/>
    <col min="13003" max="13003" width="11.42578125" style="3" customWidth="1"/>
    <col min="13004" max="13004" width="11" style="3" customWidth="1"/>
    <col min="13005" max="13007" width="12.42578125" style="3" customWidth="1"/>
    <col min="13008" max="13008" width="9.140625" style="3" customWidth="1"/>
    <col min="13009" max="13009" width="12.42578125" style="3" customWidth="1"/>
    <col min="13010" max="13036" width="9.140625" style="3" customWidth="1"/>
    <col min="13037" max="13037" width="3.7109375" style="3" customWidth="1"/>
    <col min="13038" max="13190" width="9.140625" style="3"/>
    <col min="13191" max="13191" width="3.85546875" style="3" customWidth="1"/>
    <col min="13192" max="13192" width="58.7109375" style="3" customWidth="1"/>
    <col min="13193" max="13206" width="9.140625" style="3" customWidth="1"/>
    <col min="13207" max="13208" width="11" style="3" customWidth="1"/>
    <col min="13209" max="13219" width="12.42578125" style="3" customWidth="1"/>
    <col min="13220" max="13220" width="11" style="3" customWidth="1"/>
    <col min="13221" max="13232" width="9.140625" style="3" customWidth="1"/>
    <col min="13233" max="13233" width="11" style="3" customWidth="1"/>
    <col min="13234" max="13245" width="9.140625" style="3" customWidth="1"/>
    <col min="13246" max="13246" width="11" style="3" customWidth="1"/>
    <col min="13247" max="13258" width="9.140625" style="3" customWidth="1"/>
    <col min="13259" max="13259" width="11.42578125" style="3" customWidth="1"/>
    <col min="13260" max="13260" width="11" style="3" customWidth="1"/>
    <col min="13261" max="13263" width="12.42578125" style="3" customWidth="1"/>
    <col min="13264" max="13264" width="9.140625" style="3" customWidth="1"/>
    <col min="13265" max="13265" width="12.42578125" style="3" customWidth="1"/>
    <col min="13266" max="13292" width="9.140625" style="3" customWidth="1"/>
    <col min="13293" max="13293" width="3.7109375" style="3" customWidth="1"/>
    <col min="13294" max="13446" width="9.140625" style="3"/>
    <col min="13447" max="13447" width="3.85546875" style="3" customWidth="1"/>
    <col min="13448" max="13448" width="58.7109375" style="3" customWidth="1"/>
    <col min="13449" max="13462" width="9.140625" style="3" customWidth="1"/>
    <col min="13463" max="13464" width="11" style="3" customWidth="1"/>
    <col min="13465" max="13475" width="12.42578125" style="3" customWidth="1"/>
    <col min="13476" max="13476" width="11" style="3" customWidth="1"/>
    <col min="13477" max="13488" width="9.140625" style="3" customWidth="1"/>
    <col min="13489" max="13489" width="11" style="3" customWidth="1"/>
    <col min="13490" max="13501" width="9.140625" style="3" customWidth="1"/>
    <col min="13502" max="13502" width="11" style="3" customWidth="1"/>
    <col min="13503" max="13514" width="9.140625" style="3" customWidth="1"/>
    <col min="13515" max="13515" width="11.42578125" style="3" customWidth="1"/>
    <col min="13516" max="13516" width="11" style="3" customWidth="1"/>
    <col min="13517" max="13519" width="12.42578125" style="3" customWidth="1"/>
    <col min="13520" max="13520" width="9.140625" style="3" customWidth="1"/>
    <col min="13521" max="13521" width="12.42578125" style="3" customWidth="1"/>
    <col min="13522" max="13548" width="9.140625" style="3" customWidth="1"/>
    <col min="13549" max="13549" width="3.7109375" style="3" customWidth="1"/>
    <col min="13550" max="13702" width="9.140625" style="3"/>
    <col min="13703" max="13703" width="3.85546875" style="3" customWidth="1"/>
    <col min="13704" max="13704" width="58.7109375" style="3" customWidth="1"/>
    <col min="13705" max="13718" width="9.140625" style="3" customWidth="1"/>
    <col min="13719" max="13720" width="11" style="3" customWidth="1"/>
    <col min="13721" max="13731" width="12.42578125" style="3" customWidth="1"/>
    <col min="13732" max="13732" width="11" style="3" customWidth="1"/>
    <col min="13733" max="13744" width="9.140625" style="3" customWidth="1"/>
    <col min="13745" max="13745" width="11" style="3" customWidth="1"/>
    <col min="13746" max="13757" width="9.140625" style="3" customWidth="1"/>
    <col min="13758" max="13758" width="11" style="3" customWidth="1"/>
    <col min="13759" max="13770" width="9.140625" style="3" customWidth="1"/>
    <col min="13771" max="13771" width="11.42578125" style="3" customWidth="1"/>
    <col min="13772" max="13772" width="11" style="3" customWidth="1"/>
    <col min="13773" max="13775" width="12.42578125" style="3" customWidth="1"/>
    <col min="13776" max="13776" width="9.140625" style="3" customWidth="1"/>
    <col min="13777" max="13777" width="12.42578125" style="3" customWidth="1"/>
    <col min="13778" max="13804" width="9.140625" style="3" customWidth="1"/>
    <col min="13805" max="13805" width="3.7109375" style="3" customWidth="1"/>
    <col min="13806" max="13958" width="9.140625" style="3"/>
    <col min="13959" max="13959" width="3.85546875" style="3" customWidth="1"/>
    <col min="13960" max="13960" width="58.7109375" style="3" customWidth="1"/>
    <col min="13961" max="13974" width="9.140625" style="3" customWidth="1"/>
    <col min="13975" max="13976" width="11" style="3" customWidth="1"/>
    <col min="13977" max="13987" width="12.42578125" style="3" customWidth="1"/>
    <col min="13988" max="13988" width="11" style="3" customWidth="1"/>
    <col min="13989" max="14000" width="9.140625" style="3" customWidth="1"/>
    <col min="14001" max="14001" width="11" style="3" customWidth="1"/>
    <col min="14002" max="14013" width="9.140625" style="3" customWidth="1"/>
    <col min="14014" max="14014" width="11" style="3" customWidth="1"/>
    <col min="14015" max="14026" width="9.140625" style="3" customWidth="1"/>
    <col min="14027" max="14027" width="11.42578125" style="3" customWidth="1"/>
    <col min="14028" max="14028" width="11" style="3" customWidth="1"/>
    <col min="14029" max="14031" width="12.42578125" style="3" customWidth="1"/>
    <col min="14032" max="14032" width="9.140625" style="3" customWidth="1"/>
    <col min="14033" max="14033" width="12.42578125" style="3" customWidth="1"/>
    <col min="14034" max="14060" width="9.140625" style="3" customWidth="1"/>
    <col min="14061" max="14061" width="3.7109375" style="3" customWidth="1"/>
    <col min="14062" max="14214" width="9.140625" style="3"/>
    <col min="14215" max="14215" width="3.85546875" style="3" customWidth="1"/>
    <col min="14216" max="14216" width="58.7109375" style="3" customWidth="1"/>
    <col min="14217" max="14230" width="9.140625" style="3" customWidth="1"/>
    <col min="14231" max="14232" width="11" style="3" customWidth="1"/>
    <col min="14233" max="14243" width="12.42578125" style="3" customWidth="1"/>
    <col min="14244" max="14244" width="11" style="3" customWidth="1"/>
    <col min="14245" max="14256" width="9.140625" style="3" customWidth="1"/>
    <col min="14257" max="14257" width="11" style="3" customWidth="1"/>
    <col min="14258" max="14269" width="9.140625" style="3" customWidth="1"/>
    <col min="14270" max="14270" width="11" style="3" customWidth="1"/>
    <col min="14271" max="14282" width="9.140625" style="3" customWidth="1"/>
    <col min="14283" max="14283" width="11.42578125" style="3" customWidth="1"/>
    <col min="14284" max="14284" width="11" style="3" customWidth="1"/>
    <col min="14285" max="14287" width="12.42578125" style="3" customWidth="1"/>
    <col min="14288" max="14288" width="9.140625" style="3" customWidth="1"/>
    <col min="14289" max="14289" width="12.42578125" style="3" customWidth="1"/>
    <col min="14290" max="14316" width="9.140625" style="3" customWidth="1"/>
    <col min="14317" max="14317" width="3.7109375" style="3" customWidth="1"/>
    <col min="14318" max="14470" width="9.140625" style="3"/>
    <col min="14471" max="14471" width="3.85546875" style="3" customWidth="1"/>
    <col min="14472" max="14472" width="58.7109375" style="3" customWidth="1"/>
    <col min="14473" max="14486" width="9.140625" style="3" customWidth="1"/>
    <col min="14487" max="14488" width="11" style="3" customWidth="1"/>
    <col min="14489" max="14499" width="12.42578125" style="3" customWidth="1"/>
    <col min="14500" max="14500" width="11" style="3" customWidth="1"/>
    <col min="14501" max="14512" width="9.140625" style="3" customWidth="1"/>
    <col min="14513" max="14513" width="11" style="3" customWidth="1"/>
    <col min="14514" max="14525" width="9.140625" style="3" customWidth="1"/>
    <col min="14526" max="14526" width="11" style="3" customWidth="1"/>
    <col min="14527" max="14538" width="9.140625" style="3" customWidth="1"/>
    <col min="14539" max="14539" width="11.42578125" style="3" customWidth="1"/>
    <col min="14540" max="14540" width="11" style="3" customWidth="1"/>
    <col min="14541" max="14543" width="12.42578125" style="3" customWidth="1"/>
    <col min="14544" max="14544" width="9.140625" style="3" customWidth="1"/>
    <col min="14545" max="14545" width="12.42578125" style="3" customWidth="1"/>
    <col min="14546" max="14572" width="9.140625" style="3" customWidth="1"/>
    <col min="14573" max="14573" width="3.7109375" style="3" customWidth="1"/>
    <col min="14574" max="14726" width="9.140625" style="3"/>
    <col min="14727" max="14727" width="3.85546875" style="3" customWidth="1"/>
    <col min="14728" max="14728" width="58.7109375" style="3" customWidth="1"/>
    <col min="14729" max="14742" width="9.140625" style="3" customWidth="1"/>
    <col min="14743" max="14744" width="11" style="3" customWidth="1"/>
    <col min="14745" max="14755" width="12.42578125" style="3" customWidth="1"/>
    <col min="14756" max="14756" width="11" style="3" customWidth="1"/>
    <col min="14757" max="14768" width="9.140625" style="3" customWidth="1"/>
    <col min="14769" max="14769" width="11" style="3" customWidth="1"/>
    <col min="14770" max="14781" width="9.140625" style="3" customWidth="1"/>
    <col min="14782" max="14782" width="11" style="3" customWidth="1"/>
    <col min="14783" max="14794" width="9.140625" style="3" customWidth="1"/>
    <col min="14795" max="14795" width="11.42578125" style="3" customWidth="1"/>
    <col min="14796" max="14796" width="11" style="3" customWidth="1"/>
    <col min="14797" max="14799" width="12.42578125" style="3" customWidth="1"/>
    <col min="14800" max="14800" width="9.140625" style="3" customWidth="1"/>
    <col min="14801" max="14801" width="12.42578125" style="3" customWidth="1"/>
    <col min="14802" max="14828" width="9.140625" style="3" customWidth="1"/>
    <col min="14829" max="14829" width="3.7109375" style="3" customWidth="1"/>
    <col min="14830" max="14982" width="9.140625" style="3"/>
    <col min="14983" max="14983" width="3.85546875" style="3" customWidth="1"/>
    <col min="14984" max="14984" width="58.7109375" style="3" customWidth="1"/>
    <col min="14985" max="14998" width="9.140625" style="3" customWidth="1"/>
    <col min="14999" max="15000" width="11" style="3" customWidth="1"/>
    <col min="15001" max="15011" width="12.42578125" style="3" customWidth="1"/>
    <col min="15012" max="15012" width="11" style="3" customWidth="1"/>
    <col min="15013" max="15024" width="9.140625" style="3" customWidth="1"/>
    <col min="15025" max="15025" width="11" style="3" customWidth="1"/>
    <col min="15026" max="15037" width="9.140625" style="3" customWidth="1"/>
    <col min="15038" max="15038" width="11" style="3" customWidth="1"/>
    <col min="15039" max="15050" width="9.140625" style="3" customWidth="1"/>
    <col min="15051" max="15051" width="11.42578125" style="3" customWidth="1"/>
    <col min="15052" max="15052" width="11" style="3" customWidth="1"/>
    <col min="15053" max="15055" width="12.42578125" style="3" customWidth="1"/>
    <col min="15056" max="15056" width="9.140625" style="3" customWidth="1"/>
    <col min="15057" max="15057" width="12.42578125" style="3" customWidth="1"/>
    <col min="15058" max="15084" width="9.140625" style="3" customWidth="1"/>
    <col min="15085" max="15085" width="3.7109375" style="3" customWidth="1"/>
    <col min="15086" max="15238" width="9.140625" style="3"/>
    <col min="15239" max="15239" width="3.85546875" style="3" customWidth="1"/>
    <col min="15240" max="15240" width="58.7109375" style="3" customWidth="1"/>
    <col min="15241" max="15254" width="9.140625" style="3" customWidth="1"/>
    <col min="15255" max="15256" width="11" style="3" customWidth="1"/>
    <col min="15257" max="15267" width="12.42578125" style="3" customWidth="1"/>
    <col min="15268" max="15268" width="11" style="3" customWidth="1"/>
    <col min="15269" max="15280" width="9.140625" style="3" customWidth="1"/>
    <col min="15281" max="15281" width="11" style="3" customWidth="1"/>
    <col min="15282" max="15293" width="9.140625" style="3" customWidth="1"/>
    <col min="15294" max="15294" width="11" style="3" customWidth="1"/>
    <col min="15295" max="15306" width="9.140625" style="3" customWidth="1"/>
    <col min="15307" max="15307" width="11.42578125" style="3" customWidth="1"/>
    <col min="15308" max="15308" width="11" style="3" customWidth="1"/>
    <col min="15309" max="15311" width="12.42578125" style="3" customWidth="1"/>
    <col min="15312" max="15312" width="9.140625" style="3" customWidth="1"/>
    <col min="15313" max="15313" width="12.42578125" style="3" customWidth="1"/>
    <col min="15314" max="15340" width="9.140625" style="3" customWidth="1"/>
    <col min="15341" max="15341" width="3.7109375" style="3" customWidth="1"/>
    <col min="15342" max="15494" width="9.140625" style="3"/>
    <col min="15495" max="15495" width="3.85546875" style="3" customWidth="1"/>
    <col min="15496" max="15496" width="58.7109375" style="3" customWidth="1"/>
    <col min="15497" max="15510" width="9.140625" style="3" customWidth="1"/>
    <col min="15511" max="15512" width="11" style="3" customWidth="1"/>
    <col min="15513" max="15523" width="12.42578125" style="3" customWidth="1"/>
    <col min="15524" max="15524" width="11" style="3" customWidth="1"/>
    <col min="15525" max="15536" width="9.140625" style="3" customWidth="1"/>
    <col min="15537" max="15537" width="11" style="3" customWidth="1"/>
    <col min="15538" max="15549" width="9.140625" style="3" customWidth="1"/>
    <col min="15550" max="15550" width="11" style="3" customWidth="1"/>
    <col min="15551" max="15562" width="9.140625" style="3" customWidth="1"/>
    <col min="15563" max="15563" width="11.42578125" style="3" customWidth="1"/>
    <col min="15564" max="15564" width="11" style="3" customWidth="1"/>
    <col min="15565" max="15567" width="12.42578125" style="3" customWidth="1"/>
    <col min="15568" max="15568" width="9.140625" style="3" customWidth="1"/>
    <col min="15569" max="15569" width="12.42578125" style="3" customWidth="1"/>
    <col min="15570" max="15596" width="9.140625" style="3" customWidth="1"/>
    <col min="15597" max="15597" width="3.7109375" style="3" customWidth="1"/>
    <col min="15598" max="15750" width="9.140625" style="3"/>
    <col min="15751" max="15751" width="3.85546875" style="3" customWidth="1"/>
    <col min="15752" max="15752" width="58.7109375" style="3" customWidth="1"/>
    <col min="15753" max="15766" width="9.140625" style="3" customWidth="1"/>
    <col min="15767" max="15768" width="11" style="3" customWidth="1"/>
    <col min="15769" max="15779" width="12.42578125" style="3" customWidth="1"/>
    <col min="15780" max="15780" width="11" style="3" customWidth="1"/>
    <col min="15781" max="15792" width="9.140625" style="3" customWidth="1"/>
    <col min="15793" max="15793" width="11" style="3" customWidth="1"/>
    <col min="15794" max="15805" width="9.140625" style="3" customWidth="1"/>
    <col min="15806" max="15806" width="11" style="3" customWidth="1"/>
    <col min="15807" max="15818" width="9.140625" style="3" customWidth="1"/>
    <col min="15819" max="15819" width="11.42578125" style="3" customWidth="1"/>
    <col min="15820" max="15820" width="11" style="3" customWidth="1"/>
    <col min="15821" max="15823" width="12.42578125" style="3" customWidth="1"/>
    <col min="15824" max="15824" width="9.140625" style="3" customWidth="1"/>
    <col min="15825" max="15825" width="12.42578125" style="3" customWidth="1"/>
    <col min="15826" max="15852" width="9.140625" style="3" customWidth="1"/>
    <col min="15853" max="15853" width="3.7109375" style="3" customWidth="1"/>
    <col min="15854" max="16006" width="9.140625" style="3"/>
    <col min="16007" max="16007" width="3.85546875" style="3" customWidth="1"/>
    <col min="16008" max="16008" width="58.7109375" style="3" customWidth="1"/>
    <col min="16009" max="16022" width="9.140625" style="3" customWidth="1"/>
    <col min="16023" max="16024" width="11" style="3" customWidth="1"/>
    <col min="16025" max="16035" width="12.42578125" style="3" customWidth="1"/>
    <col min="16036" max="16036" width="11" style="3" customWidth="1"/>
    <col min="16037" max="16048" width="9.140625" style="3" customWidth="1"/>
    <col min="16049" max="16049" width="11" style="3" customWidth="1"/>
    <col min="16050" max="16061" width="9.140625" style="3" customWidth="1"/>
    <col min="16062" max="16062" width="11" style="3" customWidth="1"/>
    <col min="16063" max="16074" width="9.140625" style="3" customWidth="1"/>
    <col min="16075" max="16075" width="11.42578125" style="3" customWidth="1"/>
    <col min="16076" max="16076" width="11" style="3" customWidth="1"/>
    <col min="16077" max="16079" width="12.42578125" style="3" customWidth="1"/>
    <col min="16080" max="16080" width="9.140625" style="3" customWidth="1"/>
    <col min="16081" max="16081" width="12.42578125" style="3" customWidth="1"/>
    <col min="16082" max="16108" width="9.140625" style="3" customWidth="1"/>
    <col min="16109" max="16109" width="3.7109375" style="3" customWidth="1"/>
    <col min="16110" max="16384" width="9.140625" style="3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</row>
    <row r="2" spans="1:34" x14ac:dyDescent="0.25">
      <c r="A2" s="1"/>
      <c r="B2" s="20" t="str">
        <f>Assumptions!B2</f>
        <v>Cost Center: Information Technology</v>
      </c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"/>
    </row>
    <row r="3" spans="1:34" x14ac:dyDescent="0.25">
      <c r="A3" s="1"/>
      <c r="B3" s="22" t="str">
        <f>Assumptions!B3</f>
        <v>Budget Owner: Edison Mateo</v>
      </c>
      <c r="C3" s="2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2"/>
    </row>
    <row r="4" spans="1:34" ht="15.75" thickBot="1" x14ac:dyDescent="0.3">
      <c r="A4" s="5"/>
      <c r="B4" s="6"/>
      <c r="C4" s="6"/>
      <c r="D4" s="6" t="s">
        <v>313</v>
      </c>
      <c r="E4" s="162" t="s">
        <v>314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6" t="s">
        <v>65</v>
      </c>
      <c r="R4" s="162" t="s">
        <v>315</v>
      </c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3" t="s">
        <v>104</v>
      </c>
      <c r="AE4" s="163"/>
      <c r="AF4" s="163"/>
      <c r="AG4" s="163"/>
      <c r="AH4" s="2"/>
    </row>
    <row r="5" spans="1:34" ht="15.75" thickBot="1" x14ac:dyDescent="0.3">
      <c r="A5" s="7"/>
      <c r="B5" s="4" t="s">
        <v>316</v>
      </c>
      <c r="C5" s="4"/>
      <c r="D5" s="36">
        <f>Assumptions!C5</f>
        <v>2021</v>
      </c>
      <c r="E5" s="28">
        <v>44227</v>
      </c>
      <c r="F5" s="28">
        <f>EOMONTH(E5,1)</f>
        <v>44255</v>
      </c>
      <c r="G5" s="28">
        <f t="shared" ref="G5:P5" si="0">EOMONTH(F5,1)</f>
        <v>44286</v>
      </c>
      <c r="H5" s="28">
        <f t="shared" si="0"/>
        <v>44316</v>
      </c>
      <c r="I5" s="28">
        <f t="shared" si="0"/>
        <v>44347</v>
      </c>
      <c r="J5" s="28">
        <f t="shared" si="0"/>
        <v>44377</v>
      </c>
      <c r="K5" s="28">
        <f t="shared" si="0"/>
        <v>44408</v>
      </c>
      <c r="L5" s="28">
        <f t="shared" si="0"/>
        <v>44439</v>
      </c>
      <c r="M5" s="28">
        <f t="shared" si="0"/>
        <v>44469</v>
      </c>
      <c r="N5" s="28">
        <f t="shared" si="0"/>
        <v>44500</v>
      </c>
      <c r="O5" s="28">
        <f t="shared" si="0"/>
        <v>44530</v>
      </c>
      <c r="P5" s="28">
        <f t="shared" si="0"/>
        <v>44561</v>
      </c>
      <c r="Q5" s="36">
        <f>D5+1</f>
        <v>2022</v>
      </c>
      <c r="R5" s="28">
        <f>EOMONTH(P5,1)</f>
        <v>44592</v>
      </c>
      <c r="S5" s="28">
        <f t="shared" ref="S5:AC5" si="1">EOMONTH(R5,1)</f>
        <v>44620</v>
      </c>
      <c r="T5" s="28">
        <f t="shared" si="1"/>
        <v>44651</v>
      </c>
      <c r="U5" s="28">
        <f t="shared" si="1"/>
        <v>44681</v>
      </c>
      <c r="V5" s="28">
        <f t="shared" si="1"/>
        <v>44712</v>
      </c>
      <c r="W5" s="28">
        <f t="shared" si="1"/>
        <v>44742</v>
      </c>
      <c r="X5" s="28">
        <f t="shared" si="1"/>
        <v>44773</v>
      </c>
      <c r="Y5" s="28">
        <f t="shared" si="1"/>
        <v>44804</v>
      </c>
      <c r="Z5" s="28">
        <f t="shared" si="1"/>
        <v>44834</v>
      </c>
      <c r="AA5" s="28">
        <f t="shared" si="1"/>
        <v>44865</v>
      </c>
      <c r="AB5" s="28">
        <f t="shared" si="1"/>
        <v>44895</v>
      </c>
      <c r="AC5" s="28">
        <f t="shared" si="1"/>
        <v>44926</v>
      </c>
      <c r="AD5" s="36">
        <f>Q5+1</f>
        <v>2023</v>
      </c>
      <c r="AE5" s="36">
        <f>AD5+1</f>
        <v>2024</v>
      </c>
      <c r="AF5" s="36">
        <f t="shared" ref="AF5:AG5" si="2">AE5+1</f>
        <v>2025</v>
      </c>
      <c r="AG5" s="36">
        <f t="shared" si="2"/>
        <v>2026</v>
      </c>
      <c r="AH5" s="2"/>
    </row>
    <row r="6" spans="1:34" outlineLevel="1" x14ac:dyDescent="0.25">
      <c r="A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"/>
    </row>
    <row r="7" spans="1:34" outlineLevel="1" x14ac:dyDescent="0.25">
      <c r="A7" s="2"/>
      <c r="B7" s="8"/>
      <c r="C7" s="8" t="s">
        <v>317</v>
      </c>
      <c r="D7" s="9">
        <f>SUM(E7:P7)</f>
        <v>0</v>
      </c>
      <c r="E7" s="9">
        <f>SUMIF('Inputs-Core'!$C$7:$C$55,Summary!$C7,'Inputs-Core'!K$7:K$55)</f>
        <v>0</v>
      </c>
      <c r="F7" s="9">
        <f>SUMIF('Inputs-Core'!$C$7:$C$55,Summary!$C7,'Inputs-Core'!L$7:L$55)</f>
        <v>0</v>
      </c>
      <c r="G7" s="9">
        <f>SUMIF('Inputs-Core'!$C$7:$C$55,Summary!$C7,'Inputs-Core'!M$7:M$55)</f>
        <v>0</v>
      </c>
      <c r="H7" s="9">
        <f>SUMIF('Inputs-Core'!$C$7:$C$55,Summary!$C7,'Inputs-Core'!N$7:N$55)</f>
        <v>0</v>
      </c>
      <c r="I7" s="9">
        <f>SUMIF('Inputs-Core'!$C$7:$C$55,Summary!$C7,'Inputs-Core'!O$7:O$55)</f>
        <v>0</v>
      </c>
      <c r="J7" s="9">
        <f>SUMIF('Inputs-Core'!$C$7:$C$55,Summary!$C7,'Inputs-Core'!P$7:P$55)</f>
        <v>0</v>
      </c>
      <c r="K7" s="9">
        <f>SUMIF('Inputs-Core'!$C$7:$C$55,Summary!$C7,'Inputs-Core'!Q$7:Q$55)</f>
        <v>0</v>
      </c>
      <c r="L7" s="9">
        <f>SUMIF('Inputs-Core'!$C$7:$C$55,Summary!$C7,'Inputs-Core'!R$7:R$55)</f>
        <v>0</v>
      </c>
      <c r="M7" s="9">
        <f>SUMIF('Inputs-Core'!$C$7:$C$55,Summary!$C7,'Inputs-Core'!S$7:S$55)</f>
        <v>0</v>
      </c>
      <c r="N7" s="9">
        <f>SUMIF('Inputs-Core'!$C$7:$C$55,Summary!$C7,'Inputs-Core'!T$7:T$55)</f>
        <v>0</v>
      </c>
      <c r="O7" s="9">
        <f>SUMIF('Inputs-Core'!$C$7:$C$55,Summary!$C7,'Inputs-Core'!U$7:U$55)</f>
        <v>0</v>
      </c>
      <c r="P7" s="9">
        <f>SUMIF('Inputs-Core'!$C$7:$C$55,Summary!$C7,'Inputs-Core'!V$7:V$55)</f>
        <v>0</v>
      </c>
      <c r="Q7" s="9">
        <f>SUM(R7:AC7)</f>
        <v>0</v>
      </c>
      <c r="R7" s="9">
        <f>SUMIF('Inputs-Core'!$C$7:$C$55,Summary!$C7,'Inputs-Core'!W$7:W$55)</f>
        <v>0</v>
      </c>
      <c r="S7" s="9">
        <f>SUMIF('Inputs-Core'!$C$7:$C$55,Summary!$C7,'Inputs-Core'!X$7:X$55)</f>
        <v>0</v>
      </c>
      <c r="T7" s="9">
        <f>SUMIF('Inputs-Core'!$C$7:$C$55,Summary!$C7,'Inputs-Core'!Y$7:Y$55)</f>
        <v>0</v>
      </c>
      <c r="U7" s="9">
        <f>SUMIF('Inputs-Core'!$C$7:$C$55,Summary!$C7,'Inputs-Core'!Z$7:Z$55)</f>
        <v>0</v>
      </c>
      <c r="V7" s="9">
        <f>SUMIF('Inputs-Core'!$C$7:$C$55,Summary!$C7,'Inputs-Core'!AA$7:AA$55)</f>
        <v>0</v>
      </c>
      <c r="W7" s="9">
        <f>SUMIF('Inputs-Core'!$C$7:$C$55,Summary!$C7,'Inputs-Core'!AB$7:AB$55)</f>
        <v>0</v>
      </c>
      <c r="X7" s="9">
        <f>SUMIF('Inputs-Core'!$C$7:$C$55,Summary!$C7,'Inputs-Core'!AC$7:AC$55)</f>
        <v>0</v>
      </c>
      <c r="Y7" s="9">
        <f>SUMIF('Inputs-Core'!$C$7:$C$55,Summary!$C7,'Inputs-Core'!AD$7:AD$55)</f>
        <v>0</v>
      </c>
      <c r="Z7" s="9">
        <f>SUMIF('Inputs-Core'!$C$7:$C$55,Summary!$C7,'Inputs-Core'!AE$7:AE$55)</f>
        <v>0</v>
      </c>
      <c r="AA7" s="9">
        <f>SUMIF('Inputs-Core'!$C$7:$C$55,Summary!$C7,'Inputs-Core'!AF$7:AF$55)</f>
        <v>0</v>
      </c>
      <c r="AB7" s="9">
        <f>SUMIF('Inputs-Core'!$C$7:$C$55,Summary!$C7,'Inputs-Core'!AG$7:AG$55)</f>
        <v>0</v>
      </c>
      <c r="AC7" s="9">
        <f>SUMIF('Inputs-Core'!$C$7:$C$55,Summary!$C7,'Inputs-Core'!AH$7:AH$55)</f>
        <v>0</v>
      </c>
      <c r="AD7" s="9">
        <f>SUMIF('Inputs-Core'!$C$7:$C$55,Summary!$C7,'Inputs-Core'!F$7:F$55)</f>
        <v>0</v>
      </c>
      <c r="AE7" s="9">
        <f>SUMIF('Inputs-Core'!$C$7:$C$55,Summary!$C7,'Inputs-Core'!G$7:G$55)</f>
        <v>0</v>
      </c>
      <c r="AF7" s="9">
        <f>SUMIF('Inputs-Core'!$C$7:$C$55,Summary!$C7,'Inputs-Core'!H$7:H$55)</f>
        <v>0</v>
      </c>
      <c r="AG7" s="9">
        <f>SUMIF('Inputs-Core'!$C$7:$C$55,Summary!$C7,'Inputs-Core'!I$7:I$55)</f>
        <v>0</v>
      </c>
      <c r="AH7" s="2"/>
    </row>
    <row r="8" spans="1:34" outlineLevel="1" x14ac:dyDescent="0.25">
      <c r="A8" s="2"/>
      <c r="B8" s="8"/>
      <c r="C8" s="8" t="s">
        <v>318</v>
      </c>
      <c r="D8" s="9">
        <f t="shared" ref="D8:D71" si="3">SUM(E8:P8)</f>
        <v>0</v>
      </c>
      <c r="E8" s="9">
        <f>SUMIF('Inputs-Core'!$C$7:$C$55,Summary!$C8,'Inputs-Core'!K$7:K$55)</f>
        <v>0</v>
      </c>
      <c r="F8" s="9">
        <f>SUMIF('Inputs-Core'!$C$7:$C$55,Summary!$C8,'Inputs-Core'!L$7:L$55)</f>
        <v>0</v>
      </c>
      <c r="G8" s="9">
        <f>SUMIF('Inputs-Core'!$C$7:$C$55,Summary!$C8,'Inputs-Core'!M$7:M$55)</f>
        <v>0</v>
      </c>
      <c r="H8" s="9">
        <f>SUMIF('Inputs-Core'!$C$7:$C$55,Summary!$C8,'Inputs-Core'!N$7:N$55)</f>
        <v>0</v>
      </c>
      <c r="I8" s="9">
        <f>SUMIF('Inputs-Core'!$C$7:$C$55,Summary!$C8,'Inputs-Core'!O$7:O$55)</f>
        <v>0</v>
      </c>
      <c r="J8" s="9">
        <f>SUMIF('Inputs-Core'!$C$7:$C$55,Summary!$C8,'Inputs-Core'!P$7:P$55)</f>
        <v>0</v>
      </c>
      <c r="K8" s="9">
        <f>SUMIF('Inputs-Core'!$C$7:$C$55,Summary!$C8,'Inputs-Core'!Q$7:Q$55)</f>
        <v>0</v>
      </c>
      <c r="L8" s="9">
        <f>SUMIF('Inputs-Core'!$C$7:$C$55,Summary!$C8,'Inputs-Core'!R$7:R$55)</f>
        <v>0</v>
      </c>
      <c r="M8" s="9">
        <f>SUMIF('Inputs-Core'!$C$7:$C$55,Summary!$C8,'Inputs-Core'!S$7:S$55)</f>
        <v>0</v>
      </c>
      <c r="N8" s="9">
        <f>SUMIF('Inputs-Core'!$C$7:$C$55,Summary!$C8,'Inputs-Core'!T$7:T$55)</f>
        <v>0</v>
      </c>
      <c r="O8" s="9">
        <f>SUMIF('Inputs-Core'!$C$7:$C$55,Summary!$C8,'Inputs-Core'!U$7:U$55)</f>
        <v>0</v>
      </c>
      <c r="P8" s="9">
        <f>SUMIF('Inputs-Core'!$C$7:$C$55,Summary!$C8,'Inputs-Core'!V$7:V$55)</f>
        <v>0</v>
      </c>
      <c r="Q8" s="9">
        <f t="shared" ref="Q8:Q71" si="4">SUM(R8:AC8)</f>
        <v>0</v>
      </c>
      <c r="R8" s="9">
        <f>SUMIF('Inputs-Core'!$C$7:$C$55,Summary!$C8,'Inputs-Core'!W$7:W$55)</f>
        <v>0</v>
      </c>
      <c r="S8" s="9">
        <f>SUMIF('Inputs-Core'!$C$7:$C$55,Summary!$C8,'Inputs-Core'!X$7:X$55)</f>
        <v>0</v>
      </c>
      <c r="T8" s="9">
        <f>SUMIF('Inputs-Core'!$C$7:$C$55,Summary!$C8,'Inputs-Core'!Y$7:Y$55)</f>
        <v>0</v>
      </c>
      <c r="U8" s="9">
        <f>SUMIF('Inputs-Core'!$C$7:$C$55,Summary!$C8,'Inputs-Core'!Z$7:Z$55)</f>
        <v>0</v>
      </c>
      <c r="V8" s="9">
        <f>SUMIF('Inputs-Core'!$C$7:$C$55,Summary!$C8,'Inputs-Core'!AA$7:AA$55)</f>
        <v>0</v>
      </c>
      <c r="W8" s="9">
        <f>SUMIF('Inputs-Core'!$C$7:$C$55,Summary!$C8,'Inputs-Core'!AB$7:AB$55)</f>
        <v>0</v>
      </c>
      <c r="X8" s="9">
        <f>SUMIF('Inputs-Core'!$C$7:$C$55,Summary!$C8,'Inputs-Core'!AC$7:AC$55)</f>
        <v>0</v>
      </c>
      <c r="Y8" s="9">
        <f>SUMIF('Inputs-Core'!$C$7:$C$55,Summary!$C8,'Inputs-Core'!AD$7:AD$55)</f>
        <v>0</v>
      </c>
      <c r="Z8" s="9">
        <f>SUMIF('Inputs-Core'!$C$7:$C$55,Summary!$C8,'Inputs-Core'!AE$7:AE$55)</f>
        <v>0</v>
      </c>
      <c r="AA8" s="9">
        <f>SUMIF('Inputs-Core'!$C$7:$C$55,Summary!$C8,'Inputs-Core'!AF$7:AF$55)</f>
        <v>0</v>
      </c>
      <c r="AB8" s="9">
        <f>SUMIF('Inputs-Core'!$C$7:$C$55,Summary!$C8,'Inputs-Core'!AG$7:AG$55)</f>
        <v>0</v>
      </c>
      <c r="AC8" s="9">
        <f>SUMIF('Inputs-Core'!$C$7:$C$55,Summary!$C8,'Inputs-Core'!AH$7:AH$55)</f>
        <v>0</v>
      </c>
      <c r="AD8" s="9">
        <f>SUMIF('Inputs-Core'!$C$7:$C$55,Summary!$C8,'Inputs-Core'!F$7:F$55)</f>
        <v>0</v>
      </c>
      <c r="AE8" s="9">
        <f>SUMIF('Inputs-Core'!$C$7:$C$55,Summary!$C8,'Inputs-Core'!G$7:G$55)</f>
        <v>0</v>
      </c>
      <c r="AF8" s="9">
        <f>SUMIF('Inputs-Core'!$C$7:$C$55,Summary!$C8,'Inputs-Core'!H$7:H$55)</f>
        <v>0</v>
      </c>
      <c r="AG8" s="9">
        <f>SUMIF('Inputs-Core'!$C$7:$C$55,Summary!$C8,'Inputs-Core'!I$7:I$55)</f>
        <v>0</v>
      </c>
      <c r="AH8" s="2"/>
    </row>
    <row r="9" spans="1:34" outlineLevel="1" x14ac:dyDescent="0.25">
      <c r="A9" s="2"/>
      <c r="B9" s="8"/>
      <c r="C9" s="8" t="s">
        <v>319</v>
      </c>
      <c r="D9" s="9">
        <f t="shared" si="3"/>
        <v>0</v>
      </c>
      <c r="E9" s="9">
        <f>SUMIF('Inputs-Core'!$C$7:$C$55,Summary!$C9,'Inputs-Core'!K$7:K$55)</f>
        <v>0</v>
      </c>
      <c r="F9" s="9">
        <f>SUMIF('Inputs-Core'!$C$7:$C$55,Summary!$C9,'Inputs-Core'!L$7:L$55)</f>
        <v>0</v>
      </c>
      <c r="G9" s="9">
        <f>SUMIF('Inputs-Core'!$C$7:$C$55,Summary!$C9,'Inputs-Core'!M$7:M$55)</f>
        <v>0</v>
      </c>
      <c r="H9" s="9">
        <f>SUMIF('Inputs-Core'!$C$7:$C$55,Summary!$C9,'Inputs-Core'!N$7:N$55)</f>
        <v>0</v>
      </c>
      <c r="I9" s="9">
        <f>SUMIF('Inputs-Core'!$C$7:$C$55,Summary!$C9,'Inputs-Core'!O$7:O$55)</f>
        <v>0</v>
      </c>
      <c r="J9" s="9">
        <f>SUMIF('Inputs-Core'!$C$7:$C$55,Summary!$C9,'Inputs-Core'!P$7:P$55)</f>
        <v>0</v>
      </c>
      <c r="K9" s="9">
        <f>SUMIF('Inputs-Core'!$C$7:$C$55,Summary!$C9,'Inputs-Core'!Q$7:Q$55)</f>
        <v>0</v>
      </c>
      <c r="L9" s="9">
        <f>SUMIF('Inputs-Core'!$C$7:$C$55,Summary!$C9,'Inputs-Core'!R$7:R$55)</f>
        <v>0</v>
      </c>
      <c r="M9" s="9">
        <f>SUMIF('Inputs-Core'!$C$7:$C$55,Summary!$C9,'Inputs-Core'!S$7:S$55)</f>
        <v>0</v>
      </c>
      <c r="N9" s="9">
        <f>SUMIF('Inputs-Core'!$C$7:$C$55,Summary!$C9,'Inputs-Core'!T$7:T$55)</f>
        <v>0</v>
      </c>
      <c r="O9" s="9">
        <f>SUMIF('Inputs-Core'!$C$7:$C$55,Summary!$C9,'Inputs-Core'!U$7:U$55)</f>
        <v>0</v>
      </c>
      <c r="P9" s="9">
        <f>SUMIF('Inputs-Core'!$C$7:$C$55,Summary!$C9,'Inputs-Core'!V$7:V$55)</f>
        <v>0</v>
      </c>
      <c r="Q9" s="9">
        <f t="shared" si="4"/>
        <v>0</v>
      </c>
      <c r="R9" s="9">
        <f>SUMIF('Inputs-Core'!$C$7:$C$55,Summary!$C9,'Inputs-Core'!W$7:W$55)</f>
        <v>0</v>
      </c>
      <c r="S9" s="9">
        <f>SUMIF('Inputs-Core'!$C$7:$C$55,Summary!$C9,'Inputs-Core'!X$7:X$55)</f>
        <v>0</v>
      </c>
      <c r="T9" s="9">
        <f>SUMIF('Inputs-Core'!$C$7:$C$55,Summary!$C9,'Inputs-Core'!Y$7:Y$55)</f>
        <v>0</v>
      </c>
      <c r="U9" s="9">
        <f>SUMIF('Inputs-Core'!$C$7:$C$55,Summary!$C9,'Inputs-Core'!Z$7:Z$55)</f>
        <v>0</v>
      </c>
      <c r="V9" s="9">
        <f>SUMIF('Inputs-Core'!$C$7:$C$55,Summary!$C9,'Inputs-Core'!AA$7:AA$55)</f>
        <v>0</v>
      </c>
      <c r="W9" s="9">
        <f>SUMIF('Inputs-Core'!$C$7:$C$55,Summary!$C9,'Inputs-Core'!AB$7:AB$55)</f>
        <v>0</v>
      </c>
      <c r="X9" s="9">
        <f>SUMIF('Inputs-Core'!$C$7:$C$55,Summary!$C9,'Inputs-Core'!AC$7:AC$55)</f>
        <v>0</v>
      </c>
      <c r="Y9" s="9">
        <f>SUMIF('Inputs-Core'!$C$7:$C$55,Summary!$C9,'Inputs-Core'!AD$7:AD$55)</f>
        <v>0</v>
      </c>
      <c r="Z9" s="9">
        <f>SUMIF('Inputs-Core'!$C$7:$C$55,Summary!$C9,'Inputs-Core'!AE$7:AE$55)</f>
        <v>0</v>
      </c>
      <c r="AA9" s="9">
        <f>SUMIF('Inputs-Core'!$C$7:$C$55,Summary!$C9,'Inputs-Core'!AF$7:AF$55)</f>
        <v>0</v>
      </c>
      <c r="AB9" s="9">
        <f>SUMIF('Inputs-Core'!$C$7:$C$55,Summary!$C9,'Inputs-Core'!AG$7:AG$55)</f>
        <v>0</v>
      </c>
      <c r="AC9" s="9">
        <f>SUMIF('Inputs-Core'!$C$7:$C$55,Summary!$C9,'Inputs-Core'!AH$7:AH$55)</f>
        <v>0</v>
      </c>
      <c r="AD9" s="9">
        <f>SUMIF('Inputs-Core'!$C$7:$C$55,Summary!$C9,'Inputs-Core'!F$7:F$55)</f>
        <v>0</v>
      </c>
      <c r="AE9" s="9">
        <f>SUMIF('Inputs-Core'!$C$7:$C$55,Summary!$C9,'Inputs-Core'!G$7:G$55)</f>
        <v>0</v>
      </c>
      <c r="AF9" s="9">
        <f>SUMIF('Inputs-Core'!$C$7:$C$55,Summary!$C9,'Inputs-Core'!H$7:H$55)</f>
        <v>0</v>
      </c>
      <c r="AG9" s="9">
        <f>SUMIF('Inputs-Core'!$C$7:$C$55,Summary!$C9,'Inputs-Core'!I$7:I$55)</f>
        <v>0</v>
      </c>
      <c r="AH9" s="2"/>
    </row>
    <row r="10" spans="1:34" outlineLevel="1" x14ac:dyDescent="0.25">
      <c r="A10" s="2"/>
      <c r="B10" s="8"/>
      <c r="C10" s="8" t="s">
        <v>320</v>
      </c>
      <c r="D10" s="9">
        <f t="shared" si="3"/>
        <v>0</v>
      </c>
      <c r="E10" s="9">
        <f>SUMIF('Inputs-Core'!$C$7:$C$55,Summary!$C10,'Inputs-Core'!K$7:K$55)</f>
        <v>0</v>
      </c>
      <c r="F10" s="9">
        <f>SUMIF('Inputs-Core'!$C$7:$C$55,Summary!$C10,'Inputs-Core'!L$7:L$55)</f>
        <v>0</v>
      </c>
      <c r="G10" s="9">
        <f>SUMIF('Inputs-Core'!$C$7:$C$55,Summary!$C10,'Inputs-Core'!M$7:M$55)</f>
        <v>0</v>
      </c>
      <c r="H10" s="9">
        <f>SUMIF('Inputs-Core'!$C$7:$C$55,Summary!$C10,'Inputs-Core'!N$7:N$55)</f>
        <v>0</v>
      </c>
      <c r="I10" s="9">
        <f>SUMIF('Inputs-Core'!$C$7:$C$55,Summary!$C10,'Inputs-Core'!O$7:O$55)</f>
        <v>0</v>
      </c>
      <c r="J10" s="9">
        <f>SUMIF('Inputs-Core'!$C$7:$C$55,Summary!$C10,'Inputs-Core'!P$7:P$55)</f>
        <v>0</v>
      </c>
      <c r="K10" s="9">
        <f>SUMIF('Inputs-Core'!$C$7:$C$55,Summary!$C10,'Inputs-Core'!Q$7:Q$55)</f>
        <v>0</v>
      </c>
      <c r="L10" s="9">
        <f>SUMIF('Inputs-Core'!$C$7:$C$55,Summary!$C10,'Inputs-Core'!R$7:R$55)</f>
        <v>0</v>
      </c>
      <c r="M10" s="9">
        <f>SUMIF('Inputs-Core'!$C$7:$C$55,Summary!$C10,'Inputs-Core'!S$7:S$55)</f>
        <v>0</v>
      </c>
      <c r="N10" s="9">
        <f>SUMIF('Inputs-Core'!$C$7:$C$55,Summary!$C10,'Inputs-Core'!T$7:T$55)</f>
        <v>0</v>
      </c>
      <c r="O10" s="9">
        <f>SUMIF('Inputs-Core'!$C$7:$C$55,Summary!$C10,'Inputs-Core'!U$7:U$55)</f>
        <v>0</v>
      </c>
      <c r="P10" s="9">
        <f>SUMIF('Inputs-Core'!$C$7:$C$55,Summary!$C10,'Inputs-Core'!V$7:V$55)</f>
        <v>0</v>
      </c>
      <c r="Q10" s="9">
        <f t="shared" si="4"/>
        <v>0</v>
      </c>
      <c r="R10" s="9">
        <f>SUMIF('Inputs-Core'!$C$7:$C$55,Summary!$C10,'Inputs-Core'!W$7:W$55)</f>
        <v>0</v>
      </c>
      <c r="S10" s="9">
        <f>SUMIF('Inputs-Core'!$C$7:$C$55,Summary!$C10,'Inputs-Core'!X$7:X$55)</f>
        <v>0</v>
      </c>
      <c r="T10" s="9">
        <f>SUMIF('Inputs-Core'!$C$7:$C$55,Summary!$C10,'Inputs-Core'!Y$7:Y$55)</f>
        <v>0</v>
      </c>
      <c r="U10" s="9">
        <f>SUMIF('Inputs-Core'!$C$7:$C$55,Summary!$C10,'Inputs-Core'!Z$7:Z$55)</f>
        <v>0</v>
      </c>
      <c r="V10" s="9">
        <f>SUMIF('Inputs-Core'!$C$7:$C$55,Summary!$C10,'Inputs-Core'!AA$7:AA$55)</f>
        <v>0</v>
      </c>
      <c r="W10" s="9">
        <f>SUMIF('Inputs-Core'!$C$7:$C$55,Summary!$C10,'Inputs-Core'!AB$7:AB$55)</f>
        <v>0</v>
      </c>
      <c r="X10" s="9">
        <f>SUMIF('Inputs-Core'!$C$7:$C$55,Summary!$C10,'Inputs-Core'!AC$7:AC$55)</f>
        <v>0</v>
      </c>
      <c r="Y10" s="9">
        <f>SUMIF('Inputs-Core'!$C$7:$C$55,Summary!$C10,'Inputs-Core'!AD$7:AD$55)</f>
        <v>0</v>
      </c>
      <c r="Z10" s="9">
        <f>SUMIF('Inputs-Core'!$C$7:$C$55,Summary!$C10,'Inputs-Core'!AE$7:AE$55)</f>
        <v>0</v>
      </c>
      <c r="AA10" s="9">
        <f>SUMIF('Inputs-Core'!$C$7:$C$55,Summary!$C10,'Inputs-Core'!AF$7:AF$55)</f>
        <v>0</v>
      </c>
      <c r="AB10" s="9">
        <f>SUMIF('Inputs-Core'!$C$7:$C$55,Summary!$C10,'Inputs-Core'!AG$7:AG$55)</f>
        <v>0</v>
      </c>
      <c r="AC10" s="9">
        <f>SUMIF('Inputs-Core'!$C$7:$C$55,Summary!$C10,'Inputs-Core'!AH$7:AH$55)</f>
        <v>0</v>
      </c>
      <c r="AD10" s="9">
        <f>SUMIF('Inputs-Core'!$C$7:$C$55,Summary!$C10,'Inputs-Core'!F$7:F$55)</f>
        <v>0</v>
      </c>
      <c r="AE10" s="9">
        <f>SUMIF('Inputs-Core'!$C$7:$C$55,Summary!$C10,'Inputs-Core'!G$7:G$55)</f>
        <v>0</v>
      </c>
      <c r="AF10" s="9">
        <f>SUMIF('Inputs-Core'!$C$7:$C$55,Summary!$C10,'Inputs-Core'!H$7:H$55)</f>
        <v>0</v>
      </c>
      <c r="AG10" s="9">
        <f>SUMIF('Inputs-Core'!$C$7:$C$55,Summary!$C10,'Inputs-Core'!I$7:I$55)</f>
        <v>0</v>
      </c>
      <c r="AH10" s="2"/>
    </row>
    <row r="11" spans="1:34" outlineLevel="1" x14ac:dyDescent="0.25">
      <c r="A11" s="2"/>
      <c r="B11" s="8"/>
      <c r="C11" s="8" t="s">
        <v>321</v>
      </c>
      <c r="D11" s="9">
        <f t="shared" si="3"/>
        <v>0</v>
      </c>
      <c r="E11" s="9">
        <f>SUMIF('Inputs-Core'!$C$7:$C$55,Summary!$C11,'Inputs-Core'!K$7:K$55)</f>
        <v>0</v>
      </c>
      <c r="F11" s="9">
        <f>SUMIF('Inputs-Core'!$C$7:$C$55,Summary!$C11,'Inputs-Core'!L$7:L$55)</f>
        <v>0</v>
      </c>
      <c r="G11" s="9">
        <f>SUMIF('Inputs-Core'!$C$7:$C$55,Summary!$C11,'Inputs-Core'!M$7:M$55)</f>
        <v>0</v>
      </c>
      <c r="H11" s="9">
        <f>SUMIF('Inputs-Core'!$C$7:$C$55,Summary!$C11,'Inputs-Core'!N$7:N$55)</f>
        <v>0</v>
      </c>
      <c r="I11" s="9">
        <f>SUMIF('Inputs-Core'!$C$7:$C$55,Summary!$C11,'Inputs-Core'!O$7:O$55)</f>
        <v>0</v>
      </c>
      <c r="J11" s="9">
        <f>SUMIF('Inputs-Core'!$C$7:$C$55,Summary!$C11,'Inputs-Core'!P$7:P$55)</f>
        <v>0</v>
      </c>
      <c r="K11" s="9">
        <f>SUMIF('Inputs-Core'!$C$7:$C$55,Summary!$C11,'Inputs-Core'!Q$7:Q$55)</f>
        <v>0</v>
      </c>
      <c r="L11" s="9">
        <f>SUMIF('Inputs-Core'!$C$7:$C$55,Summary!$C11,'Inputs-Core'!R$7:R$55)</f>
        <v>0</v>
      </c>
      <c r="M11" s="9">
        <f>SUMIF('Inputs-Core'!$C$7:$C$55,Summary!$C11,'Inputs-Core'!S$7:S$55)</f>
        <v>0</v>
      </c>
      <c r="N11" s="9">
        <f>SUMIF('Inputs-Core'!$C$7:$C$55,Summary!$C11,'Inputs-Core'!T$7:T$55)</f>
        <v>0</v>
      </c>
      <c r="O11" s="9">
        <f>SUMIF('Inputs-Core'!$C$7:$C$55,Summary!$C11,'Inputs-Core'!U$7:U$55)</f>
        <v>0</v>
      </c>
      <c r="P11" s="9">
        <f>SUMIF('Inputs-Core'!$C$7:$C$55,Summary!$C11,'Inputs-Core'!V$7:V$55)</f>
        <v>0</v>
      </c>
      <c r="Q11" s="9">
        <f t="shared" si="4"/>
        <v>0</v>
      </c>
      <c r="R11" s="9">
        <f>SUMIF('Inputs-Core'!$C$7:$C$55,Summary!$C11,'Inputs-Core'!W$7:W$55)</f>
        <v>0</v>
      </c>
      <c r="S11" s="9">
        <f>SUMIF('Inputs-Core'!$C$7:$C$55,Summary!$C11,'Inputs-Core'!X$7:X$55)</f>
        <v>0</v>
      </c>
      <c r="T11" s="9">
        <f>SUMIF('Inputs-Core'!$C$7:$C$55,Summary!$C11,'Inputs-Core'!Y$7:Y$55)</f>
        <v>0</v>
      </c>
      <c r="U11" s="9">
        <f>SUMIF('Inputs-Core'!$C$7:$C$55,Summary!$C11,'Inputs-Core'!Z$7:Z$55)</f>
        <v>0</v>
      </c>
      <c r="V11" s="9">
        <f>SUMIF('Inputs-Core'!$C$7:$C$55,Summary!$C11,'Inputs-Core'!AA$7:AA$55)</f>
        <v>0</v>
      </c>
      <c r="W11" s="9">
        <f>SUMIF('Inputs-Core'!$C$7:$C$55,Summary!$C11,'Inputs-Core'!AB$7:AB$55)</f>
        <v>0</v>
      </c>
      <c r="X11" s="9">
        <f>SUMIF('Inputs-Core'!$C$7:$C$55,Summary!$C11,'Inputs-Core'!AC$7:AC$55)</f>
        <v>0</v>
      </c>
      <c r="Y11" s="9">
        <f>SUMIF('Inputs-Core'!$C$7:$C$55,Summary!$C11,'Inputs-Core'!AD$7:AD$55)</f>
        <v>0</v>
      </c>
      <c r="Z11" s="9">
        <f>SUMIF('Inputs-Core'!$C$7:$C$55,Summary!$C11,'Inputs-Core'!AE$7:AE$55)</f>
        <v>0</v>
      </c>
      <c r="AA11" s="9">
        <f>SUMIF('Inputs-Core'!$C$7:$C$55,Summary!$C11,'Inputs-Core'!AF$7:AF$55)</f>
        <v>0</v>
      </c>
      <c r="AB11" s="9">
        <f>SUMIF('Inputs-Core'!$C$7:$C$55,Summary!$C11,'Inputs-Core'!AG$7:AG$55)</f>
        <v>0</v>
      </c>
      <c r="AC11" s="9">
        <f>SUMIF('Inputs-Core'!$C$7:$C$55,Summary!$C11,'Inputs-Core'!AH$7:AH$55)</f>
        <v>0</v>
      </c>
      <c r="AD11" s="9">
        <f>SUMIF('Inputs-Core'!$C$7:$C$55,Summary!$C11,'Inputs-Core'!F$7:F$55)</f>
        <v>0</v>
      </c>
      <c r="AE11" s="9">
        <f>SUMIF('Inputs-Core'!$C$7:$C$55,Summary!$C11,'Inputs-Core'!G$7:G$55)</f>
        <v>0</v>
      </c>
      <c r="AF11" s="9">
        <f>SUMIF('Inputs-Core'!$C$7:$C$55,Summary!$C11,'Inputs-Core'!H$7:H$55)</f>
        <v>0</v>
      </c>
      <c r="AG11" s="9">
        <f>SUMIF('Inputs-Core'!$C$7:$C$55,Summary!$C11,'Inputs-Core'!I$7:I$55)</f>
        <v>0</v>
      </c>
      <c r="AH11" s="2"/>
    </row>
    <row r="12" spans="1:34" outlineLevel="1" x14ac:dyDescent="0.25">
      <c r="A12" s="2"/>
      <c r="B12" s="8"/>
      <c r="C12" s="8" t="s">
        <v>322</v>
      </c>
      <c r="D12" s="9">
        <f t="shared" si="3"/>
        <v>0</v>
      </c>
      <c r="E12" s="9">
        <f>SUMIF('Inputs-Core'!$C$7:$C$55,Summary!$C12,'Inputs-Core'!K$7:K$55)</f>
        <v>0</v>
      </c>
      <c r="F12" s="9">
        <f>SUMIF('Inputs-Core'!$C$7:$C$55,Summary!$C12,'Inputs-Core'!L$7:L$55)</f>
        <v>0</v>
      </c>
      <c r="G12" s="9">
        <f>SUMIF('Inputs-Core'!$C$7:$C$55,Summary!$C12,'Inputs-Core'!M$7:M$55)</f>
        <v>0</v>
      </c>
      <c r="H12" s="9">
        <f>SUMIF('Inputs-Core'!$C$7:$C$55,Summary!$C12,'Inputs-Core'!N$7:N$55)</f>
        <v>0</v>
      </c>
      <c r="I12" s="9">
        <f>SUMIF('Inputs-Core'!$C$7:$C$55,Summary!$C12,'Inputs-Core'!O$7:O$55)</f>
        <v>0</v>
      </c>
      <c r="J12" s="9">
        <f>SUMIF('Inputs-Core'!$C$7:$C$55,Summary!$C12,'Inputs-Core'!P$7:P$55)</f>
        <v>0</v>
      </c>
      <c r="K12" s="9">
        <f>SUMIF('Inputs-Core'!$C$7:$C$55,Summary!$C12,'Inputs-Core'!Q$7:Q$55)</f>
        <v>0</v>
      </c>
      <c r="L12" s="9">
        <f>SUMIF('Inputs-Core'!$C$7:$C$55,Summary!$C12,'Inputs-Core'!R$7:R$55)</f>
        <v>0</v>
      </c>
      <c r="M12" s="9">
        <f>SUMIF('Inputs-Core'!$C$7:$C$55,Summary!$C12,'Inputs-Core'!S$7:S$55)</f>
        <v>0</v>
      </c>
      <c r="N12" s="9">
        <f>SUMIF('Inputs-Core'!$C$7:$C$55,Summary!$C12,'Inputs-Core'!T$7:T$55)</f>
        <v>0</v>
      </c>
      <c r="O12" s="9">
        <f>SUMIF('Inputs-Core'!$C$7:$C$55,Summary!$C12,'Inputs-Core'!U$7:U$55)</f>
        <v>0</v>
      </c>
      <c r="P12" s="9">
        <f>SUMIF('Inputs-Core'!$C$7:$C$55,Summary!$C12,'Inputs-Core'!V$7:V$55)</f>
        <v>0</v>
      </c>
      <c r="Q12" s="9">
        <f t="shared" si="4"/>
        <v>0</v>
      </c>
      <c r="R12" s="9">
        <f>SUMIF('Inputs-Core'!$C$7:$C$55,Summary!$C12,'Inputs-Core'!W$7:W$55)</f>
        <v>0</v>
      </c>
      <c r="S12" s="9">
        <f>SUMIF('Inputs-Core'!$C$7:$C$55,Summary!$C12,'Inputs-Core'!X$7:X$55)</f>
        <v>0</v>
      </c>
      <c r="T12" s="9">
        <f>SUMIF('Inputs-Core'!$C$7:$C$55,Summary!$C12,'Inputs-Core'!Y$7:Y$55)</f>
        <v>0</v>
      </c>
      <c r="U12" s="9">
        <f>SUMIF('Inputs-Core'!$C$7:$C$55,Summary!$C12,'Inputs-Core'!Z$7:Z$55)</f>
        <v>0</v>
      </c>
      <c r="V12" s="9">
        <f>SUMIF('Inputs-Core'!$C$7:$C$55,Summary!$C12,'Inputs-Core'!AA$7:AA$55)</f>
        <v>0</v>
      </c>
      <c r="W12" s="9">
        <f>SUMIF('Inputs-Core'!$C$7:$C$55,Summary!$C12,'Inputs-Core'!AB$7:AB$55)</f>
        <v>0</v>
      </c>
      <c r="X12" s="9">
        <f>SUMIF('Inputs-Core'!$C$7:$C$55,Summary!$C12,'Inputs-Core'!AC$7:AC$55)</f>
        <v>0</v>
      </c>
      <c r="Y12" s="9">
        <f>SUMIF('Inputs-Core'!$C$7:$C$55,Summary!$C12,'Inputs-Core'!AD$7:AD$55)</f>
        <v>0</v>
      </c>
      <c r="Z12" s="9">
        <f>SUMIF('Inputs-Core'!$C$7:$C$55,Summary!$C12,'Inputs-Core'!AE$7:AE$55)</f>
        <v>0</v>
      </c>
      <c r="AA12" s="9">
        <f>SUMIF('Inputs-Core'!$C$7:$C$55,Summary!$C12,'Inputs-Core'!AF$7:AF$55)</f>
        <v>0</v>
      </c>
      <c r="AB12" s="9">
        <f>SUMIF('Inputs-Core'!$C$7:$C$55,Summary!$C12,'Inputs-Core'!AG$7:AG$55)</f>
        <v>0</v>
      </c>
      <c r="AC12" s="9">
        <f>SUMIF('Inputs-Core'!$C$7:$C$55,Summary!$C12,'Inputs-Core'!AH$7:AH$55)</f>
        <v>0</v>
      </c>
      <c r="AD12" s="9">
        <f>SUMIF('Inputs-Core'!$C$7:$C$55,Summary!$C12,'Inputs-Core'!F$7:F$55)</f>
        <v>0</v>
      </c>
      <c r="AE12" s="9">
        <f>SUMIF('Inputs-Core'!$C$7:$C$55,Summary!$C12,'Inputs-Core'!G$7:G$55)</f>
        <v>0</v>
      </c>
      <c r="AF12" s="9">
        <f>SUMIF('Inputs-Core'!$C$7:$C$55,Summary!$C12,'Inputs-Core'!H$7:H$55)</f>
        <v>0</v>
      </c>
      <c r="AG12" s="9">
        <f>SUMIF('Inputs-Core'!$C$7:$C$55,Summary!$C12,'Inputs-Core'!I$7:I$55)</f>
        <v>0</v>
      </c>
      <c r="AH12" s="2"/>
    </row>
    <row r="13" spans="1:34" outlineLevel="1" x14ac:dyDescent="0.25">
      <c r="A13" s="2"/>
      <c r="B13" s="8"/>
      <c r="C13" s="8" t="s">
        <v>323</v>
      </c>
      <c r="D13" s="9">
        <f t="shared" si="3"/>
        <v>0</v>
      </c>
      <c r="E13" s="9">
        <f>SUMIF('Inputs-Core'!$C$7:$C$55,Summary!$C13,'Inputs-Core'!K$7:K$55)</f>
        <v>0</v>
      </c>
      <c r="F13" s="9">
        <f>SUMIF('Inputs-Core'!$C$7:$C$55,Summary!$C13,'Inputs-Core'!L$7:L$55)</f>
        <v>0</v>
      </c>
      <c r="G13" s="9">
        <f>SUMIF('Inputs-Core'!$C$7:$C$55,Summary!$C13,'Inputs-Core'!M$7:M$55)</f>
        <v>0</v>
      </c>
      <c r="H13" s="9">
        <f>SUMIF('Inputs-Core'!$C$7:$C$55,Summary!$C13,'Inputs-Core'!N$7:N$55)</f>
        <v>0</v>
      </c>
      <c r="I13" s="9">
        <f>SUMIF('Inputs-Core'!$C$7:$C$55,Summary!$C13,'Inputs-Core'!O$7:O$55)</f>
        <v>0</v>
      </c>
      <c r="J13" s="9">
        <f>SUMIF('Inputs-Core'!$C$7:$C$55,Summary!$C13,'Inputs-Core'!P$7:P$55)</f>
        <v>0</v>
      </c>
      <c r="K13" s="9">
        <f>SUMIF('Inputs-Core'!$C$7:$C$55,Summary!$C13,'Inputs-Core'!Q$7:Q$55)</f>
        <v>0</v>
      </c>
      <c r="L13" s="9">
        <f>SUMIF('Inputs-Core'!$C$7:$C$55,Summary!$C13,'Inputs-Core'!R$7:R$55)</f>
        <v>0</v>
      </c>
      <c r="M13" s="9">
        <f>SUMIF('Inputs-Core'!$C$7:$C$55,Summary!$C13,'Inputs-Core'!S$7:S$55)</f>
        <v>0</v>
      </c>
      <c r="N13" s="9">
        <f>SUMIF('Inputs-Core'!$C$7:$C$55,Summary!$C13,'Inputs-Core'!T$7:T$55)</f>
        <v>0</v>
      </c>
      <c r="O13" s="9">
        <f>SUMIF('Inputs-Core'!$C$7:$C$55,Summary!$C13,'Inputs-Core'!U$7:U$55)</f>
        <v>0</v>
      </c>
      <c r="P13" s="9">
        <f>SUMIF('Inputs-Core'!$C$7:$C$55,Summary!$C13,'Inputs-Core'!V$7:V$55)</f>
        <v>0</v>
      </c>
      <c r="Q13" s="9">
        <f t="shared" si="4"/>
        <v>0</v>
      </c>
      <c r="R13" s="9">
        <f>SUMIF('Inputs-Core'!$C$7:$C$55,Summary!$C13,'Inputs-Core'!W$7:W$55)</f>
        <v>0</v>
      </c>
      <c r="S13" s="9">
        <f>SUMIF('Inputs-Core'!$C$7:$C$55,Summary!$C13,'Inputs-Core'!X$7:X$55)</f>
        <v>0</v>
      </c>
      <c r="T13" s="9">
        <f>SUMIF('Inputs-Core'!$C$7:$C$55,Summary!$C13,'Inputs-Core'!Y$7:Y$55)</f>
        <v>0</v>
      </c>
      <c r="U13" s="9">
        <f>SUMIF('Inputs-Core'!$C$7:$C$55,Summary!$C13,'Inputs-Core'!Z$7:Z$55)</f>
        <v>0</v>
      </c>
      <c r="V13" s="9">
        <f>SUMIF('Inputs-Core'!$C$7:$C$55,Summary!$C13,'Inputs-Core'!AA$7:AA$55)</f>
        <v>0</v>
      </c>
      <c r="W13" s="9">
        <f>SUMIF('Inputs-Core'!$C$7:$C$55,Summary!$C13,'Inputs-Core'!AB$7:AB$55)</f>
        <v>0</v>
      </c>
      <c r="X13" s="9">
        <f>SUMIF('Inputs-Core'!$C$7:$C$55,Summary!$C13,'Inputs-Core'!AC$7:AC$55)</f>
        <v>0</v>
      </c>
      <c r="Y13" s="9">
        <f>SUMIF('Inputs-Core'!$C$7:$C$55,Summary!$C13,'Inputs-Core'!AD$7:AD$55)</f>
        <v>0</v>
      </c>
      <c r="Z13" s="9">
        <f>SUMIF('Inputs-Core'!$C$7:$C$55,Summary!$C13,'Inputs-Core'!AE$7:AE$55)</f>
        <v>0</v>
      </c>
      <c r="AA13" s="9">
        <f>SUMIF('Inputs-Core'!$C$7:$C$55,Summary!$C13,'Inputs-Core'!AF$7:AF$55)</f>
        <v>0</v>
      </c>
      <c r="AB13" s="9">
        <f>SUMIF('Inputs-Core'!$C$7:$C$55,Summary!$C13,'Inputs-Core'!AG$7:AG$55)</f>
        <v>0</v>
      </c>
      <c r="AC13" s="9">
        <f>SUMIF('Inputs-Core'!$C$7:$C$55,Summary!$C13,'Inputs-Core'!AH$7:AH$55)</f>
        <v>0</v>
      </c>
      <c r="AD13" s="9">
        <f>SUMIF('Inputs-Core'!$C$7:$C$55,Summary!$C13,'Inputs-Core'!F$7:F$55)</f>
        <v>0</v>
      </c>
      <c r="AE13" s="9">
        <f>SUMIF('Inputs-Core'!$C$7:$C$55,Summary!$C13,'Inputs-Core'!G$7:G$55)</f>
        <v>0</v>
      </c>
      <c r="AF13" s="9">
        <f>SUMIF('Inputs-Core'!$C$7:$C$55,Summary!$C13,'Inputs-Core'!H$7:H$55)</f>
        <v>0</v>
      </c>
      <c r="AG13" s="9">
        <f>SUMIF('Inputs-Core'!$C$7:$C$55,Summary!$C13,'Inputs-Core'!I$7:I$55)</f>
        <v>0</v>
      </c>
      <c r="AH13" s="2"/>
    </row>
    <row r="14" spans="1:34" outlineLevel="1" x14ac:dyDescent="0.25">
      <c r="A14" s="2"/>
      <c r="B14" s="8"/>
      <c r="C14" s="8" t="s">
        <v>324</v>
      </c>
      <c r="D14" s="9">
        <f t="shared" si="3"/>
        <v>0</v>
      </c>
      <c r="E14" s="9">
        <f>SUMIF('Inputs-Core'!$C$7:$C$55,Summary!$C14,'Inputs-Core'!K$7:K$55)</f>
        <v>0</v>
      </c>
      <c r="F14" s="9">
        <f>SUMIF('Inputs-Core'!$C$7:$C$55,Summary!$C14,'Inputs-Core'!L$7:L$55)</f>
        <v>0</v>
      </c>
      <c r="G14" s="9">
        <f>SUMIF('Inputs-Core'!$C$7:$C$55,Summary!$C14,'Inputs-Core'!M$7:M$55)</f>
        <v>0</v>
      </c>
      <c r="H14" s="9">
        <f>SUMIF('Inputs-Core'!$C$7:$C$55,Summary!$C14,'Inputs-Core'!N$7:N$55)</f>
        <v>0</v>
      </c>
      <c r="I14" s="9">
        <f>SUMIF('Inputs-Core'!$C$7:$C$55,Summary!$C14,'Inputs-Core'!O$7:O$55)</f>
        <v>0</v>
      </c>
      <c r="J14" s="9">
        <f>SUMIF('Inputs-Core'!$C$7:$C$55,Summary!$C14,'Inputs-Core'!P$7:P$55)</f>
        <v>0</v>
      </c>
      <c r="K14" s="9">
        <f>SUMIF('Inputs-Core'!$C$7:$C$55,Summary!$C14,'Inputs-Core'!Q$7:Q$55)</f>
        <v>0</v>
      </c>
      <c r="L14" s="9">
        <f>SUMIF('Inputs-Core'!$C$7:$C$55,Summary!$C14,'Inputs-Core'!R$7:R$55)</f>
        <v>0</v>
      </c>
      <c r="M14" s="9">
        <f>SUMIF('Inputs-Core'!$C$7:$C$55,Summary!$C14,'Inputs-Core'!S$7:S$55)</f>
        <v>0</v>
      </c>
      <c r="N14" s="9">
        <f>SUMIF('Inputs-Core'!$C$7:$C$55,Summary!$C14,'Inputs-Core'!T$7:T$55)</f>
        <v>0</v>
      </c>
      <c r="O14" s="9">
        <f>SUMIF('Inputs-Core'!$C$7:$C$55,Summary!$C14,'Inputs-Core'!U$7:U$55)</f>
        <v>0</v>
      </c>
      <c r="P14" s="9">
        <f>SUMIF('Inputs-Core'!$C$7:$C$55,Summary!$C14,'Inputs-Core'!V$7:V$55)</f>
        <v>0</v>
      </c>
      <c r="Q14" s="9">
        <f t="shared" si="4"/>
        <v>0</v>
      </c>
      <c r="R14" s="9">
        <f>SUMIF('Inputs-Core'!$C$7:$C$55,Summary!$C14,'Inputs-Core'!W$7:W$55)</f>
        <v>0</v>
      </c>
      <c r="S14" s="9">
        <f>SUMIF('Inputs-Core'!$C$7:$C$55,Summary!$C14,'Inputs-Core'!X$7:X$55)</f>
        <v>0</v>
      </c>
      <c r="T14" s="9">
        <f>SUMIF('Inputs-Core'!$C$7:$C$55,Summary!$C14,'Inputs-Core'!Y$7:Y$55)</f>
        <v>0</v>
      </c>
      <c r="U14" s="9">
        <f>SUMIF('Inputs-Core'!$C$7:$C$55,Summary!$C14,'Inputs-Core'!Z$7:Z$55)</f>
        <v>0</v>
      </c>
      <c r="V14" s="9">
        <f>SUMIF('Inputs-Core'!$C$7:$C$55,Summary!$C14,'Inputs-Core'!AA$7:AA$55)</f>
        <v>0</v>
      </c>
      <c r="W14" s="9">
        <f>SUMIF('Inputs-Core'!$C$7:$C$55,Summary!$C14,'Inputs-Core'!AB$7:AB$55)</f>
        <v>0</v>
      </c>
      <c r="X14" s="9">
        <f>SUMIF('Inputs-Core'!$C$7:$C$55,Summary!$C14,'Inputs-Core'!AC$7:AC$55)</f>
        <v>0</v>
      </c>
      <c r="Y14" s="9">
        <f>SUMIF('Inputs-Core'!$C$7:$C$55,Summary!$C14,'Inputs-Core'!AD$7:AD$55)</f>
        <v>0</v>
      </c>
      <c r="Z14" s="9">
        <f>SUMIF('Inputs-Core'!$C$7:$C$55,Summary!$C14,'Inputs-Core'!AE$7:AE$55)</f>
        <v>0</v>
      </c>
      <c r="AA14" s="9">
        <f>SUMIF('Inputs-Core'!$C$7:$C$55,Summary!$C14,'Inputs-Core'!AF$7:AF$55)</f>
        <v>0</v>
      </c>
      <c r="AB14" s="9">
        <f>SUMIF('Inputs-Core'!$C$7:$C$55,Summary!$C14,'Inputs-Core'!AG$7:AG$55)</f>
        <v>0</v>
      </c>
      <c r="AC14" s="9">
        <f>SUMIF('Inputs-Core'!$C$7:$C$55,Summary!$C14,'Inputs-Core'!AH$7:AH$55)</f>
        <v>0</v>
      </c>
      <c r="AD14" s="9">
        <f>SUMIF('Inputs-Core'!$C$7:$C$55,Summary!$C14,'Inputs-Core'!F$7:F$55)</f>
        <v>0</v>
      </c>
      <c r="AE14" s="9">
        <f>SUMIF('Inputs-Core'!$C$7:$C$55,Summary!$C14,'Inputs-Core'!G$7:G$55)</f>
        <v>0</v>
      </c>
      <c r="AF14" s="9">
        <f>SUMIF('Inputs-Core'!$C$7:$C$55,Summary!$C14,'Inputs-Core'!H$7:H$55)</f>
        <v>0</v>
      </c>
      <c r="AG14" s="9">
        <f>SUMIF('Inputs-Core'!$C$7:$C$55,Summary!$C14,'Inputs-Core'!I$7:I$55)</f>
        <v>0</v>
      </c>
      <c r="AH14" s="2"/>
    </row>
    <row r="15" spans="1:34" outlineLevel="1" x14ac:dyDescent="0.25">
      <c r="A15" s="2"/>
      <c r="B15" s="8"/>
      <c r="C15" s="8" t="s">
        <v>325</v>
      </c>
      <c r="D15" s="9">
        <f t="shared" si="3"/>
        <v>0</v>
      </c>
      <c r="E15" s="9">
        <f>SUMIF('Inputs-Core'!$C$7:$C$55,Summary!$C15,'Inputs-Core'!K$7:K$55)</f>
        <v>0</v>
      </c>
      <c r="F15" s="9">
        <f>SUMIF('Inputs-Core'!$C$7:$C$55,Summary!$C15,'Inputs-Core'!L$7:L$55)</f>
        <v>0</v>
      </c>
      <c r="G15" s="9">
        <f>SUMIF('Inputs-Core'!$C$7:$C$55,Summary!$C15,'Inputs-Core'!M$7:M$55)</f>
        <v>0</v>
      </c>
      <c r="H15" s="9">
        <f>SUMIF('Inputs-Core'!$C$7:$C$55,Summary!$C15,'Inputs-Core'!N$7:N$55)</f>
        <v>0</v>
      </c>
      <c r="I15" s="9">
        <f>SUMIF('Inputs-Core'!$C$7:$C$55,Summary!$C15,'Inputs-Core'!O$7:O$55)</f>
        <v>0</v>
      </c>
      <c r="J15" s="9">
        <f>SUMIF('Inputs-Core'!$C$7:$C$55,Summary!$C15,'Inputs-Core'!P$7:P$55)</f>
        <v>0</v>
      </c>
      <c r="K15" s="9">
        <f>SUMIF('Inputs-Core'!$C$7:$C$55,Summary!$C15,'Inputs-Core'!Q$7:Q$55)</f>
        <v>0</v>
      </c>
      <c r="L15" s="9">
        <f>SUMIF('Inputs-Core'!$C$7:$C$55,Summary!$C15,'Inputs-Core'!R$7:R$55)</f>
        <v>0</v>
      </c>
      <c r="M15" s="9">
        <f>SUMIF('Inputs-Core'!$C$7:$C$55,Summary!$C15,'Inputs-Core'!S$7:S$55)</f>
        <v>0</v>
      </c>
      <c r="N15" s="9">
        <f>SUMIF('Inputs-Core'!$C$7:$C$55,Summary!$C15,'Inputs-Core'!T$7:T$55)</f>
        <v>0</v>
      </c>
      <c r="O15" s="9">
        <f>SUMIF('Inputs-Core'!$C$7:$C$55,Summary!$C15,'Inputs-Core'!U$7:U$55)</f>
        <v>0</v>
      </c>
      <c r="P15" s="9">
        <f>SUMIF('Inputs-Core'!$C$7:$C$55,Summary!$C15,'Inputs-Core'!V$7:V$55)</f>
        <v>0</v>
      </c>
      <c r="Q15" s="9">
        <f t="shared" si="4"/>
        <v>0</v>
      </c>
      <c r="R15" s="9">
        <f>SUMIF('Inputs-Core'!$C$7:$C$55,Summary!$C15,'Inputs-Core'!W$7:W$55)</f>
        <v>0</v>
      </c>
      <c r="S15" s="9">
        <f>SUMIF('Inputs-Core'!$C$7:$C$55,Summary!$C15,'Inputs-Core'!X$7:X$55)</f>
        <v>0</v>
      </c>
      <c r="T15" s="9">
        <f>SUMIF('Inputs-Core'!$C$7:$C$55,Summary!$C15,'Inputs-Core'!Y$7:Y$55)</f>
        <v>0</v>
      </c>
      <c r="U15" s="9">
        <f>SUMIF('Inputs-Core'!$C$7:$C$55,Summary!$C15,'Inputs-Core'!Z$7:Z$55)</f>
        <v>0</v>
      </c>
      <c r="V15" s="9">
        <f>SUMIF('Inputs-Core'!$C$7:$C$55,Summary!$C15,'Inputs-Core'!AA$7:AA$55)</f>
        <v>0</v>
      </c>
      <c r="W15" s="9">
        <f>SUMIF('Inputs-Core'!$C$7:$C$55,Summary!$C15,'Inputs-Core'!AB$7:AB$55)</f>
        <v>0</v>
      </c>
      <c r="X15" s="9">
        <f>SUMIF('Inputs-Core'!$C$7:$C$55,Summary!$C15,'Inputs-Core'!AC$7:AC$55)</f>
        <v>0</v>
      </c>
      <c r="Y15" s="9">
        <f>SUMIF('Inputs-Core'!$C$7:$C$55,Summary!$C15,'Inputs-Core'!AD$7:AD$55)</f>
        <v>0</v>
      </c>
      <c r="Z15" s="9">
        <f>SUMIF('Inputs-Core'!$C$7:$C$55,Summary!$C15,'Inputs-Core'!AE$7:AE$55)</f>
        <v>0</v>
      </c>
      <c r="AA15" s="9">
        <f>SUMIF('Inputs-Core'!$C$7:$C$55,Summary!$C15,'Inputs-Core'!AF$7:AF$55)</f>
        <v>0</v>
      </c>
      <c r="AB15" s="9">
        <f>SUMIF('Inputs-Core'!$C$7:$C$55,Summary!$C15,'Inputs-Core'!AG$7:AG$55)</f>
        <v>0</v>
      </c>
      <c r="AC15" s="9">
        <f>SUMIF('Inputs-Core'!$C$7:$C$55,Summary!$C15,'Inputs-Core'!AH$7:AH$55)</f>
        <v>0</v>
      </c>
      <c r="AD15" s="9">
        <f>SUMIF('Inputs-Core'!$C$7:$C$55,Summary!$C15,'Inputs-Core'!F$7:F$55)</f>
        <v>0</v>
      </c>
      <c r="AE15" s="9">
        <f>SUMIF('Inputs-Core'!$C$7:$C$55,Summary!$C15,'Inputs-Core'!G$7:G$55)</f>
        <v>0</v>
      </c>
      <c r="AF15" s="9">
        <f>SUMIF('Inputs-Core'!$C$7:$C$55,Summary!$C15,'Inputs-Core'!H$7:H$55)</f>
        <v>0</v>
      </c>
      <c r="AG15" s="9">
        <f>SUMIF('Inputs-Core'!$C$7:$C$55,Summary!$C15,'Inputs-Core'!I$7:I$55)</f>
        <v>0</v>
      </c>
      <c r="AH15" s="2"/>
    </row>
    <row r="16" spans="1:34" outlineLevel="1" x14ac:dyDescent="0.25">
      <c r="A16" s="2"/>
      <c r="B16" s="8"/>
      <c r="C16" s="8" t="s">
        <v>326</v>
      </c>
      <c r="D16" s="9">
        <f t="shared" si="3"/>
        <v>0</v>
      </c>
      <c r="E16" s="9">
        <f>SUMIF('Inputs-Core'!$C$7:$C$55,Summary!$C16,'Inputs-Core'!K$7:K$55)</f>
        <v>0</v>
      </c>
      <c r="F16" s="9">
        <f>SUMIF('Inputs-Core'!$C$7:$C$55,Summary!$C16,'Inputs-Core'!L$7:L$55)</f>
        <v>0</v>
      </c>
      <c r="G16" s="9">
        <f>SUMIF('Inputs-Core'!$C$7:$C$55,Summary!$C16,'Inputs-Core'!M$7:M$55)</f>
        <v>0</v>
      </c>
      <c r="H16" s="9">
        <f>SUMIF('Inputs-Core'!$C$7:$C$55,Summary!$C16,'Inputs-Core'!N$7:N$55)</f>
        <v>0</v>
      </c>
      <c r="I16" s="9">
        <f>SUMIF('Inputs-Core'!$C$7:$C$55,Summary!$C16,'Inputs-Core'!O$7:O$55)</f>
        <v>0</v>
      </c>
      <c r="J16" s="9">
        <f>SUMIF('Inputs-Core'!$C$7:$C$55,Summary!$C16,'Inputs-Core'!P$7:P$55)</f>
        <v>0</v>
      </c>
      <c r="K16" s="9">
        <f>SUMIF('Inputs-Core'!$C$7:$C$55,Summary!$C16,'Inputs-Core'!Q$7:Q$55)</f>
        <v>0</v>
      </c>
      <c r="L16" s="9">
        <f>SUMIF('Inputs-Core'!$C$7:$C$55,Summary!$C16,'Inputs-Core'!R$7:R$55)</f>
        <v>0</v>
      </c>
      <c r="M16" s="9">
        <f>SUMIF('Inputs-Core'!$C$7:$C$55,Summary!$C16,'Inputs-Core'!S$7:S$55)</f>
        <v>0</v>
      </c>
      <c r="N16" s="9">
        <f>SUMIF('Inputs-Core'!$C$7:$C$55,Summary!$C16,'Inputs-Core'!T$7:T$55)</f>
        <v>0</v>
      </c>
      <c r="O16" s="9">
        <f>SUMIF('Inputs-Core'!$C$7:$C$55,Summary!$C16,'Inputs-Core'!U$7:U$55)</f>
        <v>0</v>
      </c>
      <c r="P16" s="9">
        <f>SUMIF('Inputs-Core'!$C$7:$C$55,Summary!$C16,'Inputs-Core'!V$7:V$55)</f>
        <v>0</v>
      </c>
      <c r="Q16" s="9">
        <f t="shared" si="4"/>
        <v>0</v>
      </c>
      <c r="R16" s="9">
        <f>SUMIF('Inputs-Core'!$C$7:$C$55,Summary!$C16,'Inputs-Core'!W$7:W$55)</f>
        <v>0</v>
      </c>
      <c r="S16" s="9">
        <f>SUMIF('Inputs-Core'!$C$7:$C$55,Summary!$C16,'Inputs-Core'!X$7:X$55)</f>
        <v>0</v>
      </c>
      <c r="T16" s="9">
        <f>SUMIF('Inputs-Core'!$C$7:$C$55,Summary!$C16,'Inputs-Core'!Y$7:Y$55)</f>
        <v>0</v>
      </c>
      <c r="U16" s="9">
        <f>SUMIF('Inputs-Core'!$C$7:$C$55,Summary!$C16,'Inputs-Core'!Z$7:Z$55)</f>
        <v>0</v>
      </c>
      <c r="V16" s="9">
        <f>SUMIF('Inputs-Core'!$C$7:$C$55,Summary!$C16,'Inputs-Core'!AA$7:AA$55)</f>
        <v>0</v>
      </c>
      <c r="W16" s="9">
        <f>SUMIF('Inputs-Core'!$C$7:$C$55,Summary!$C16,'Inputs-Core'!AB$7:AB$55)</f>
        <v>0</v>
      </c>
      <c r="X16" s="9">
        <f>SUMIF('Inputs-Core'!$C$7:$C$55,Summary!$C16,'Inputs-Core'!AC$7:AC$55)</f>
        <v>0</v>
      </c>
      <c r="Y16" s="9">
        <f>SUMIF('Inputs-Core'!$C$7:$C$55,Summary!$C16,'Inputs-Core'!AD$7:AD$55)</f>
        <v>0</v>
      </c>
      <c r="Z16" s="9">
        <f>SUMIF('Inputs-Core'!$C$7:$C$55,Summary!$C16,'Inputs-Core'!AE$7:AE$55)</f>
        <v>0</v>
      </c>
      <c r="AA16" s="9">
        <f>SUMIF('Inputs-Core'!$C$7:$C$55,Summary!$C16,'Inputs-Core'!AF$7:AF$55)</f>
        <v>0</v>
      </c>
      <c r="AB16" s="9">
        <f>SUMIF('Inputs-Core'!$C$7:$C$55,Summary!$C16,'Inputs-Core'!AG$7:AG$55)</f>
        <v>0</v>
      </c>
      <c r="AC16" s="9">
        <f>SUMIF('Inputs-Core'!$C$7:$C$55,Summary!$C16,'Inputs-Core'!AH$7:AH$55)</f>
        <v>0</v>
      </c>
      <c r="AD16" s="9">
        <f>SUMIF('Inputs-Core'!$C$7:$C$55,Summary!$C16,'Inputs-Core'!F$7:F$55)</f>
        <v>0</v>
      </c>
      <c r="AE16" s="9">
        <f>SUMIF('Inputs-Core'!$C$7:$C$55,Summary!$C16,'Inputs-Core'!G$7:G$55)</f>
        <v>0</v>
      </c>
      <c r="AF16" s="9">
        <f>SUMIF('Inputs-Core'!$C$7:$C$55,Summary!$C16,'Inputs-Core'!H$7:H$55)</f>
        <v>0</v>
      </c>
      <c r="AG16" s="9">
        <f>SUMIF('Inputs-Core'!$C$7:$C$55,Summary!$C16,'Inputs-Core'!I$7:I$55)</f>
        <v>0</v>
      </c>
      <c r="AH16" s="2"/>
    </row>
    <row r="17" spans="1:34" outlineLevel="1" x14ac:dyDescent="0.25">
      <c r="A17" s="2"/>
      <c r="B17" s="8"/>
      <c r="C17" s="8" t="s">
        <v>327</v>
      </c>
      <c r="D17" s="9">
        <f t="shared" si="3"/>
        <v>0</v>
      </c>
      <c r="E17" s="9">
        <f>SUMIF('Inputs-Core'!$C$7:$C$55,Summary!$C17,'Inputs-Core'!K$7:K$55)</f>
        <v>0</v>
      </c>
      <c r="F17" s="9">
        <f>SUMIF('Inputs-Core'!$C$7:$C$55,Summary!$C17,'Inputs-Core'!L$7:L$55)</f>
        <v>0</v>
      </c>
      <c r="G17" s="9">
        <f>SUMIF('Inputs-Core'!$C$7:$C$55,Summary!$C17,'Inputs-Core'!M$7:M$55)</f>
        <v>0</v>
      </c>
      <c r="H17" s="9">
        <f>SUMIF('Inputs-Core'!$C$7:$C$55,Summary!$C17,'Inputs-Core'!N$7:N$55)</f>
        <v>0</v>
      </c>
      <c r="I17" s="9">
        <f>SUMIF('Inputs-Core'!$C$7:$C$55,Summary!$C17,'Inputs-Core'!O$7:O$55)</f>
        <v>0</v>
      </c>
      <c r="J17" s="9">
        <f>SUMIF('Inputs-Core'!$C$7:$C$55,Summary!$C17,'Inputs-Core'!P$7:P$55)</f>
        <v>0</v>
      </c>
      <c r="K17" s="9">
        <f>SUMIF('Inputs-Core'!$C$7:$C$55,Summary!$C17,'Inputs-Core'!Q$7:Q$55)</f>
        <v>0</v>
      </c>
      <c r="L17" s="9">
        <f>SUMIF('Inputs-Core'!$C$7:$C$55,Summary!$C17,'Inputs-Core'!R$7:R$55)</f>
        <v>0</v>
      </c>
      <c r="M17" s="9">
        <f>SUMIF('Inputs-Core'!$C$7:$C$55,Summary!$C17,'Inputs-Core'!S$7:S$55)</f>
        <v>0</v>
      </c>
      <c r="N17" s="9">
        <f>SUMIF('Inputs-Core'!$C$7:$C$55,Summary!$C17,'Inputs-Core'!T$7:T$55)</f>
        <v>0</v>
      </c>
      <c r="O17" s="9">
        <f>SUMIF('Inputs-Core'!$C$7:$C$55,Summary!$C17,'Inputs-Core'!U$7:U$55)</f>
        <v>0</v>
      </c>
      <c r="P17" s="9">
        <f>SUMIF('Inputs-Core'!$C$7:$C$55,Summary!$C17,'Inputs-Core'!V$7:V$55)</f>
        <v>0</v>
      </c>
      <c r="Q17" s="9">
        <f t="shared" si="4"/>
        <v>0</v>
      </c>
      <c r="R17" s="9">
        <f>SUMIF('Inputs-Core'!$C$7:$C$55,Summary!$C17,'Inputs-Core'!W$7:W$55)</f>
        <v>0</v>
      </c>
      <c r="S17" s="9">
        <f>SUMIF('Inputs-Core'!$C$7:$C$55,Summary!$C17,'Inputs-Core'!X$7:X$55)</f>
        <v>0</v>
      </c>
      <c r="T17" s="9">
        <f>SUMIF('Inputs-Core'!$C$7:$C$55,Summary!$C17,'Inputs-Core'!Y$7:Y$55)</f>
        <v>0</v>
      </c>
      <c r="U17" s="9">
        <f>SUMIF('Inputs-Core'!$C$7:$C$55,Summary!$C17,'Inputs-Core'!Z$7:Z$55)</f>
        <v>0</v>
      </c>
      <c r="V17" s="9">
        <f>SUMIF('Inputs-Core'!$C$7:$C$55,Summary!$C17,'Inputs-Core'!AA$7:AA$55)</f>
        <v>0</v>
      </c>
      <c r="W17" s="9">
        <f>SUMIF('Inputs-Core'!$C$7:$C$55,Summary!$C17,'Inputs-Core'!AB$7:AB$55)</f>
        <v>0</v>
      </c>
      <c r="X17" s="9">
        <f>SUMIF('Inputs-Core'!$C$7:$C$55,Summary!$C17,'Inputs-Core'!AC$7:AC$55)</f>
        <v>0</v>
      </c>
      <c r="Y17" s="9">
        <f>SUMIF('Inputs-Core'!$C$7:$C$55,Summary!$C17,'Inputs-Core'!AD$7:AD$55)</f>
        <v>0</v>
      </c>
      <c r="Z17" s="9">
        <f>SUMIF('Inputs-Core'!$C$7:$C$55,Summary!$C17,'Inputs-Core'!AE$7:AE$55)</f>
        <v>0</v>
      </c>
      <c r="AA17" s="9">
        <f>SUMIF('Inputs-Core'!$C$7:$C$55,Summary!$C17,'Inputs-Core'!AF$7:AF$55)</f>
        <v>0</v>
      </c>
      <c r="AB17" s="9">
        <f>SUMIF('Inputs-Core'!$C$7:$C$55,Summary!$C17,'Inputs-Core'!AG$7:AG$55)</f>
        <v>0</v>
      </c>
      <c r="AC17" s="9">
        <f>SUMIF('Inputs-Core'!$C$7:$C$55,Summary!$C17,'Inputs-Core'!AH$7:AH$55)</f>
        <v>0</v>
      </c>
      <c r="AD17" s="9">
        <f>SUMIF('Inputs-Core'!$C$7:$C$55,Summary!$C17,'Inputs-Core'!F$7:F$55)</f>
        <v>0</v>
      </c>
      <c r="AE17" s="9">
        <f>SUMIF('Inputs-Core'!$C$7:$C$55,Summary!$C17,'Inputs-Core'!G$7:G$55)</f>
        <v>0</v>
      </c>
      <c r="AF17" s="9">
        <f>SUMIF('Inputs-Core'!$C$7:$C$55,Summary!$C17,'Inputs-Core'!H$7:H$55)</f>
        <v>0</v>
      </c>
      <c r="AG17" s="9">
        <f>SUMIF('Inputs-Core'!$C$7:$C$55,Summary!$C17,'Inputs-Core'!I$7:I$55)</f>
        <v>0</v>
      </c>
      <c r="AH17" s="2"/>
    </row>
    <row r="18" spans="1:34" outlineLevel="1" x14ac:dyDescent="0.25">
      <c r="A18" s="2"/>
      <c r="B18" s="8"/>
      <c r="C18" s="8" t="s">
        <v>328</v>
      </c>
      <c r="D18" s="9">
        <f t="shared" si="3"/>
        <v>0</v>
      </c>
      <c r="E18" s="9">
        <f>SUMIF('Inputs-Core'!$C$7:$C$55,Summary!$C18,'Inputs-Core'!K$7:K$55)</f>
        <v>0</v>
      </c>
      <c r="F18" s="9">
        <f>SUMIF('Inputs-Core'!$C$7:$C$55,Summary!$C18,'Inputs-Core'!L$7:L$55)</f>
        <v>0</v>
      </c>
      <c r="G18" s="9">
        <f>SUMIF('Inputs-Core'!$C$7:$C$55,Summary!$C18,'Inputs-Core'!M$7:M$55)</f>
        <v>0</v>
      </c>
      <c r="H18" s="9">
        <f>SUMIF('Inputs-Core'!$C$7:$C$55,Summary!$C18,'Inputs-Core'!N$7:N$55)</f>
        <v>0</v>
      </c>
      <c r="I18" s="9">
        <f>SUMIF('Inputs-Core'!$C$7:$C$55,Summary!$C18,'Inputs-Core'!O$7:O$55)</f>
        <v>0</v>
      </c>
      <c r="J18" s="9">
        <f>SUMIF('Inputs-Core'!$C$7:$C$55,Summary!$C18,'Inputs-Core'!P$7:P$55)</f>
        <v>0</v>
      </c>
      <c r="K18" s="9">
        <f>SUMIF('Inputs-Core'!$C$7:$C$55,Summary!$C18,'Inputs-Core'!Q$7:Q$55)</f>
        <v>0</v>
      </c>
      <c r="L18" s="9">
        <f>SUMIF('Inputs-Core'!$C$7:$C$55,Summary!$C18,'Inputs-Core'!R$7:R$55)</f>
        <v>0</v>
      </c>
      <c r="M18" s="9">
        <f>SUMIF('Inputs-Core'!$C$7:$C$55,Summary!$C18,'Inputs-Core'!S$7:S$55)</f>
        <v>0</v>
      </c>
      <c r="N18" s="9">
        <f>SUMIF('Inputs-Core'!$C$7:$C$55,Summary!$C18,'Inputs-Core'!T$7:T$55)</f>
        <v>0</v>
      </c>
      <c r="O18" s="9">
        <f>SUMIF('Inputs-Core'!$C$7:$C$55,Summary!$C18,'Inputs-Core'!U$7:U$55)</f>
        <v>0</v>
      </c>
      <c r="P18" s="9">
        <f>SUMIF('Inputs-Core'!$C$7:$C$55,Summary!$C18,'Inputs-Core'!V$7:V$55)</f>
        <v>0</v>
      </c>
      <c r="Q18" s="9">
        <f t="shared" si="4"/>
        <v>0</v>
      </c>
      <c r="R18" s="9">
        <f>SUMIF('Inputs-Core'!$C$7:$C$55,Summary!$C18,'Inputs-Core'!W$7:W$55)</f>
        <v>0</v>
      </c>
      <c r="S18" s="9">
        <f>SUMIF('Inputs-Core'!$C$7:$C$55,Summary!$C18,'Inputs-Core'!X$7:X$55)</f>
        <v>0</v>
      </c>
      <c r="T18" s="9">
        <f>SUMIF('Inputs-Core'!$C$7:$C$55,Summary!$C18,'Inputs-Core'!Y$7:Y$55)</f>
        <v>0</v>
      </c>
      <c r="U18" s="9">
        <f>SUMIF('Inputs-Core'!$C$7:$C$55,Summary!$C18,'Inputs-Core'!Z$7:Z$55)</f>
        <v>0</v>
      </c>
      <c r="V18" s="9">
        <f>SUMIF('Inputs-Core'!$C$7:$C$55,Summary!$C18,'Inputs-Core'!AA$7:AA$55)</f>
        <v>0</v>
      </c>
      <c r="W18" s="9">
        <f>SUMIF('Inputs-Core'!$C$7:$C$55,Summary!$C18,'Inputs-Core'!AB$7:AB$55)</f>
        <v>0</v>
      </c>
      <c r="X18" s="9">
        <f>SUMIF('Inputs-Core'!$C$7:$C$55,Summary!$C18,'Inputs-Core'!AC$7:AC$55)</f>
        <v>0</v>
      </c>
      <c r="Y18" s="9">
        <f>SUMIF('Inputs-Core'!$C$7:$C$55,Summary!$C18,'Inputs-Core'!AD$7:AD$55)</f>
        <v>0</v>
      </c>
      <c r="Z18" s="9">
        <f>SUMIF('Inputs-Core'!$C$7:$C$55,Summary!$C18,'Inputs-Core'!AE$7:AE$55)</f>
        <v>0</v>
      </c>
      <c r="AA18" s="9">
        <f>SUMIF('Inputs-Core'!$C$7:$C$55,Summary!$C18,'Inputs-Core'!AF$7:AF$55)</f>
        <v>0</v>
      </c>
      <c r="AB18" s="9">
        <f>SUMIF('Inputs-Core'!$C$7:$C$55,Summary!$C18,'Inputs-Core'!AG$7:AG$55)</f>
        <v>0</v>
      </c>
      <c r="AC18" s="9">
        <f>SUMIF('Inputs-Core'!$C$7:$C$55,Summary!$C18,'Inputs-Core'!AH$7:AH$55)</f>
        <v>0</v>
      </c>
      <c r="AD18" s="9">
        <f>SUMIF('Inputs-Core'!$C$7:$C$55,Summary!$C18,'Inputs-Core'!F$7:F$55)</f>
        <v>0</v>
      </c>
      <c r="AE18" s="9">
        <f>SUMIF('Inputs-Core'!$C$7:$C$55,Summary!$C18,'Inputs-Core'!G$7:G$55)</f>
        <v>0</v>
      </c>
      <c r="AF18" s="9">
        <f>SUMIF('Inputs-Core'!$C$7:$C$55,Summary!$C18,'Inputs-Core'!H$7:H$55)</f>
        <v>0</v>
      </c>
      <c r="AG18" s="9">
        <f>SUMIF('Inputs-Core'!$C$7:$C$55,Summary!$C18,'Inputs-Core'!I$7:I$55)</f>
        <v>0</v>
      </c>
      <c r="AH18" s="2"/>
    </row>
    <row r="19" spans="1:34" outlineLevel="1" x14ac:dyDescent="0.25">
      <c r="A19" s="2"/>
      <c r="B19" s="8"/>
      <c r="C19" s="8" t="s">
        <v>329</v>
      </c>
      <c r="D19" s="9">
        <f t="shared" si="3"/>
        <v>0</v>
      </c>
      <c r="E19" s="9">
        <f>SUMIF('Inputs-Core'!$C$7:$C$55,Summary!$C19,'Inputs-Core'!K$7:K$55)</f>
        <v>0</v>
      </c>
      <c r="F19" s="9">
        <f>SUMIF('Inputs-Core'!$C$7:$C$55,Summary!$C19,'Inputs-Core'!L$7:L$55)</f>
        <v>0</v>
      </c>
      <c r="G19" s="9">
        <f>SUMIF('Inputs-Core'!$C$7:$C$55,Summary!$C19,'Inputs-Core'!M$7:M$55)</f>
        <v>0</v>
      </c>
      <c r="H19" s="9">
        <f>SUMIF('Inputs-Core'!$C$7:$C$55,Summary!$C19,'Inputs-Core'!N$7:N$55)</f>
        <v>0</v>
      </c>
      <c r="I19" s="9">
        <f>SUMIF('Inputs-Core'!$C$7:$C$55,Summary!$C19,'Inputs-Core'!O$7:O$55)</f>
        <v>0</v>
      </c>
      <c r="J19" s="9">
        <f>SUMIF('Inputs-Core'!$C$7:$C$55,Summary!$C19,'Inputs-Core'!P$7:P$55)</f>
        <v>0</v>
      </c>
      <c r="K19" s="9">
        <f>SUMIF('Inputs-Core'!$C$7:$C$55,Summary!$C19,'Inputs-Core'!Q$7:Q$55)</f>
        <v>0</v>
      </c>
      <c r="L19" s="9">
        <f>SUMIF('Inputs-Core'!$C$7:$C$55,Summary!$C19,'Inputs-Core'!R$7:R$55)</f>
        <v>0</v>
      </c>
      <c r="M19" s="9">
        <f>SUMIF('Inputs-Core'!$C$7:$C$55,Summary!$C19,'Inputs-Core'!S$7:S$55)</f>
        <v>0</v>
      </c>
      <c r="N19" s="9">
        <f>SUMIF('Inputs-Core'!$C$7:$C$55,Summary!$C19,'Inputs-Core'!T$7:T$55)</f>
        <v>0</v>
      </c>
      <c r="O19" s="9">
        <f>SUMIF('Inputs-Core'!$C$7:$C$55,Summary!$C19,'Inputs-Core'!U$7:U$55)</f>
        <v>0</v>
      </c>
      <c r="P19" s="9">
        <f>SUMIF('Inputs-Core'!$C$7:$C$55,Summary!$C19,'Inputs-Core'!V$7:V$55)</f>
        <v>0</v>
      </c>
      <c r="Q19" s="9">
        <f t="shared" si="4"/>
        <v>0</v>
      </c>
      <c r="R19" s="9">
        <f>SUMIF('Inputs-Core'!$C$7:$C$55,Summary!$C19,'Inputs-Core'!W$7:W$55)</f>
        <v>0</v>
      </c>
      <c r="S19" s="9">
        <f>SUMIF('Inputs-Core'!$C$7:$C$55,Summary!$C19,'Inputs-Core'!X$7:X$55)</f>
        <v>0</v>
      </c>
      <c r="T19" s="9">
        <f>SUMIF('Inputs-Core'!$C$7:$C$55,Summary!$C19,'Inputs-Core'!Y$7:Y$55)</f>
        <v>0</v>
      </c>
      <c r="U19" s="9">
        <f>SUMIF('Inputs-Core'!$C$7:$C$55,Summary!$C19,'Inputs-Core'!Z$7:Z$55)</f>
        <v>0</v>
      </c>
      <c r="V19" s="9">
        <f>SUMIF('Inputs-Core'!$C$7:$C$55,Summary!$C19,'Inputs-Core'!AA$7:AA$55)</f>
        <v>0</v>
      </c>
      <c r="W19" s="9">
        <f>SUMIF('Inputs-Core'!$C$7:$C$55,Summary!$C19,'Inputs-Core'!AB$7:AB$55)</f>
        <v>0</v>
      </c>
      <c r="X19" s="9">
        <f>SUMIF('Inputs-Core'!$C$7:$C$55,Summary!$C19,'Inputs-Core'!AC$7:AC$55)</f>
        <v>0</v>
      </c>
      <c r="Y19" s="9">
        <f>SUMIF('Inputs-Core'!$C$7:$C$55,Summary!$C19,'Inputs-Core'!AD$7:AD$55)</f>
        <v>0</v>
      </c>
      <c r="Z19" s="9">
        <f>SUMIF('Inputs-Core'!$C$7:$C$55,Summary!$C19,'Inputs-Core'!AE$7:AE$55)</f>
        <v>0</v>
      </c>
      <c r="AA19" s="9">
        <f>SUMIF('Inputs-Core'!$C$7:$C$55,Summary!$C19,'Inputs-Core'!AF$7:AF$55)</f>
        <v>0</v>
      </c>
      <c r="AB19" s="9">
        <f>SUMIF('Inputs-Core'!$C$7:$C$55,Summary!$C19,'Inputs-Core'!AG$7:AG$55)</f>
        <v>0</v>
      </c>
      <c r="AC19" s="9">
        <f>SUMIF('Inputs-Core'!$C$7:$C$55,Summary!$C19,'Inputs-Core'!AH$7:AH$55)</f>
        <v>0</v>
      </c>
      <c r="AD19" s="9">
        <f>SUMIF('Inputs-Core'!$C$7:$C$55,Summary!$C19,'Inputs-Core'!F$7:F$55)</f>
        <v>0</v>
      </c>
      <c r="AE19" s="9">
        <f>SUMIF('Inputs-Core'!$C$7:$C$55,Summary!$C19,'Inputs-Core'!G$7:G$55)</f>
        <v>0</v>
      </c>
      <c r="AF19" s="9">
        <f>SUMIF('Inputs-Core'!$C$7:$C$55,Summary!$C19,'Inputs-Core'!H$7:H$55)</f>
        <v>0</v>
      </c>
      <c r="AG19" s="9">
        <f>SUMIF('Inputs-Core'!$C$7:$C$55,Summary!$C19,'Inputs-Core'!I$7:I$55)</f>
        <v>0</v>
      </c>
      <c r="AH19" s="2"/>
    </row>
    <row r="20" spans="1:34" outlineLevel="1" x14ac:dyDescent="0.25">
      <c r="A20" s="2"/>
      <c r="B20" s="8"/>
      <c r="C20" s="8" t="s">
        <v>330</v>
      </c>
      <c r="D20" s="9">
        <f t="shared" si="3"/>
        <v>0</v>
      </c>
      <c r="E20" s="9">
        <f>SUMIF('Inputs-Core'!$C$7:$C$55,Summary!$C20,'Inputs-Core'!K$7:K$55)</f>
        <v>0</v>
      </c>
      <c r="F20" s="9">
        <f>SUMIF('Inputs-Core'!$C$7:$C$55,Summary!$C20,'Inputs-Core'!L$7:L$55)</f>
        <v>0</v>
      </c>
      <c r="G20" s="9">
        <f>SUMIF('Inputs-Core'!$C$7:$C$55,Summary!$C20,'Inputs-Core'!M$7:M$55)</f>
        <v>0</v>
      </c>
      <c r="H20" s="9">
        <f>SUMIF('Inputs-Core'!$C$7:$C$55,Summary!$C20,'Inputs-Core'!N$7:N$55)</f>
        <v>0</v>
      </c>
      <c r="I20" s="9">
        <f>SUMIF('Inputs-Core'!$C$7:$C$55,Summary!$C20,'Inputs-Core'!O$7:O$55)</f>
        <v>0</v>
      </c>
      <c r="J20" s="9">
        <f>SUMIF('Inputs-Core'!$C$7:$C$55,Summary!$C20,'Inputs-Core'!P$7:P$55)</f>
        <v>0</v>
      </c>
      <c r="K20" s="9">
        <f>SUMIF('Inputs-Core'!$C$7:$C$55,Summary!$C20,'Inputs-Core'!Q$7:Q$55)</f>
        <v>0</v>
      </c>
      <c r="L20" s="9">
        <f>SUMIF('Inputs-Core'!$C$7:$C$55,Summary!$C20,'Inputs-Core'!R$7:R$55)</f>
        <v>0</v>
      </c>
      <c r="M20" s="9">
        <f>SUMIF('Inputs-Core'!$C$7:$C$55,Summary!$C20,'Inputs-Core'!S$7:S$55)</f>
        <v>0</v>
      </c>
      <c r="N20" s="9">
        <f>SUMIF('Inputs-Core'!$C$7:$C$55,Summary!$C20,'Inputs-Core'!T$7:T$55)</f>
        <v>0</v>
      </c>
      <c r="O20" s="9">
        <f>SUMIF('Inputs-Core'!$C$7:$C$55,Summary!$C20,'Inputs-Core'!U$7:U$55)</f>
        <v>0</v>
      </c>
      <c r="P20" s="9">
        <f>SUMIF('Inputs-Core'!$C$7:$C$55,Summary!$C20,'Inputs-Core'!V$7:V$55)</f>
        <v>0</v>
      </c>
      <c r="Q20" s="9">
        <f t="shared" si="4"/>
        <v>0</v>
      </c>
      <c r="R20" s="9">
        <f>SUMIF('Inputs-Core'!$C$7:$C$55,Summary!$C20,'Inputs-Core'!W$7:W$55)</f>
        <v>0</v>
      </c>
      <c r="S20" s="9">
        <f>SUMIF('Inputs-Core'!$C$7:$C$55,Summary!$C20,'Inputs-Core'!X$7:X$55)</f>
        <v>0</v>
      </c>
      <c r="T20" s="9">
        <f>SUMIF('Inputs-Core'!$C$7:$C$55,Summary!$C20,'Inputs-Core'!Y$7:Y$55)</f>
        <v>0</v>
      </c>
      <c r="U20" s="9">
        <f>SUMIF('Inputs-Core'!$C$7:$C$55,Summary!$C20,'Inputs-Core'!Z$7:Z$55)</f>
        <v>0</v>
      </c>
      <c r="V20" s="9">
        <f>SUMIF('Inputs-Core'!$C$7:$C$55,Summary!$C20,'Inputs-Core'!AA$7:AA$55)</f>
        <v>0</v>
      </c>
      <c r="W20" s="9">
        <f>SUMIF('Inputs-Core'!$C$7:$C$55,Summary!$C20,'Inputs-Core'!AB$7:AB$55)</f>
        <v>0</v>
      </c>
      <c r="X20" s="9">
        <f>SUMIF('Inputs-Core'!$C$7:$C$55,Summary!$C20,'Inputs-Core'!AC$7:AC$55)</f>
        <v>0</v>
      </c>
      <c r="Y20" s="9">
        <f>SUMIF('Inputs-Core'!$C$7:$C$55,Summary!$C20,'Inputs-Core'!AD$7:AD$55)</f>
        <v>0</v>
      </c>
      <c r="Z20" s="9">
        <f>SUMIF('Inputs-Core'!$C$7:$C$55,Summary!$C20,'Inputs-Core'!AE$7:AE$55)</f>
        <v>0</v>
      </c>
      <c r="AA20" s="9">
        <f>SUMIF('Inputs-Core'!$C$7:$C$55,Summary!$C20,'Inputs-Core'!AF$7:AF$55)</f>
        <v>0</v>
      </c>
      <c r="AB20" s="9">
        <f>SUMIF('Inputs-Core'!$C$7:$C$55,Summary!$C20,'Inputs-Core'!AG$7:AG$55)</f>
        <v>0</v>
      </c>
      <c r="AC20" s="9">
        <f>SUMIF('Inputs-Core'!$C$7:$C$55,Summary!$C20,'Inputs-Core'!AH$7:AH$55)</f>
        <v>0</v>
      </c>
      <c r="AD20" s="9">
        <f>SUMIF('Inputs-Core'!$C$7:$C$55,Summary!$C20,'Inputs-Core'!F$7:F$55)</f>
        <v>0</v>
      </c>
      <c r="AE20" s="9">
        <f>SUMIF('Inputs-Core'!$C$7:$C$55,Summary!$C20,'Inputs-Core'!G$7:G$55)</f>
        <v>0</v>
      </c>
      <c r="AF20" s="9">
        <f>SUMIF('Inputs-Core'!$C$7:$C$55,Summary!$C20,'Inputs-Core'!H$7:H$55)</f>
        <v>0</v>
      </c>
      <c r="AG20" s="9">
        <f>SUMIF('Inputs-Core'!$C$7:$C$55,Summary!$C20,'Inputs-Core'!I$7:I$55)</f>
        <v>0</v>
      </c>
      <c r="AH20" s="2"/>
    </row>
    <row r="21" spans="1:34" outlineLevel="1" x14ac:dyDescent="0.25">
      <c r="A21" s="2"/>
      <c r="B21" s="8"/>
      <c r="C21" s="8" t="s">
        <v>331</v>
      </c>
      <c r="D21" s="9">
        <f t="shared" si="3"/>
        <v>0</v>
      </c>
      <c r="E21" s="9">
        <f>SUMIF('Inputs-Core'!$C$7:$C$55,Summary!$C21,'Inputs-Core'!K$7:K$55)</f>
        <v>0</v>
      </c>
      <c r="F21" s="9">
        <f>SUMIF('Inputs-Core'!$C$7:$C$55,Summary!$C21,'Inputs-Core'!L$7:L$55)</f>
        <v>0</v>
      </c>
      <c r="G21" s="9">
        <f>SUMIF('Inputs-Core'!$C$7:$C$55,Summary!$C21,'Inputs-Core'!M$7:M$55)</f>
        <v>0</v>
      </c>
      <c r="H21" s="9">
        <f>SUMIF('Inputs-Core'!$C$7:$C$55,Summary!$C21,'Inputs-Core'!N$7:N$55)</f>
        <v>0</v>
      </c>
      <c r="I21" s="9">
        <f>SUMIF('Inputs-Core'!$C$7:$C$55,Summary!$C21,'Inputs-Core'!O$7:O$55)</f>
        <v>0</v>
      </c>
      <c r="J21" s="9">
        <f>SUMIF('Inputs-Core'!$C$7:$C$55,Summary!$C21,'Inputs-Core'!P$7:P$55)</f>
        <v>0</v>
      </c>
      <c r="K21" s="9">
        <f>SUMIF('Inputs-Core'!$C$7:$C$55,Summary!$C21,'Inputs-Core'!Q$7:Q$55)</f>
        <v>0</v>
      </c>
      <c r="L21" s="9">
        <f>SUMIF('Inputs-Core'!$C$7:$C$55,Summary!$C21,'Inputs-Core'!R$7:R$55)</f>
        <v>0</v>
      </c>
      <c r="M21" s="9">
        <f>SUMIF('Inputs-Core'!$C$7:$C$55,Summary!$C21,'Inputs-Core'!S$7:S$55)</f>
        <v>0</v>
      </c>
      <c r="N21" s="9">
        <f>SUMIF('Inputs-Core'!$C$7:$C$55,Summary!$C21,'Inputs-Core'!T$7:T$55)</f>
        <v>0</v>
      </c>
      <c r="O21" s="9">
        <f>SUMIF('Inputs-Core'!$C$7:$C$55,Summary!$C21,'Inputs-Core'!U$7:U$55)</f>
        <v>0</v>
      </c>
      <c r="P21" s="9">
        <f>SUMIF('Inputs-Core'!$C$7:$C$55,Summary!$C21,'Inputs-Core'!V$7:V$55)</f>
        <v>0</v>
      </c>
      <c r="Q21" s="9">
        <f t="shared" si="4"/>
        <v>0</v>
      </c>
      <c r="R21" s="9">
        <f>SUMIF('Inputs-Core'!$C$7:$C$55,Summary!$C21,'Inputs-Core'!W$7:W$55)</f>
        <v>0</v>
      </c>
      <c r="S21" s="9">
        <f>SUMIF('Inputs-Core'!$C$7:$C$55,Summary!$C21,'Inputs-Core'!X$7:X$55)</f>
        <v>0</v>
      </c>
      <c r="T21" s="9">
        <f>SUMIF('Inputs-Core'!$C$7:$C$55,Summary!$C21,'Inputs-Core'!Y$7:Y$55)</f>
        <v>0</v>
      </c>
      <c r="U21" s="9">
        <f>SUMIF('Inputs-Core'!$C$7:$C$55,Summary!$C21,'Inputs-Core'!Z$7:Z$55)</f>
        <v>0</v>
      </c>
      <c r="V21" s="9">
        <f>SUMIF('Inputs-Core'!$C$7:$C$55,Summary!$C21,'Inputs-Core'!AA$7:AA$55)</f>
        <v>0</v>
      </c>
      <c r="W21" s="9">
        <f>SUMIF('Inputs-Core'!$C$7:$C$55,Summary!$C21,'Inputs-Core'!AB$7:AB$55)</f>
        <v>0</v>
      </c>
      <c r="X21" s="9">
        <f>SUMIF('Inputs-Core'!$C$7:$C$55,Summary!$C21,'Inputs-Core'!AC$7:AC$55)</f>
        <v>0</v>
      </c>
      <c r="Y21" s="9">
        <f>SUMIF('Inputs-Core'!$C$7:$C$55,Summary!$C21,'Inputs-Core'!AD$7:AD$55)</f>
        <v>0</v>
      </c>
      <c r="Z21" s="9">
        <f>SUMIF('Inputs-Core'!$C$7:$C$55,Summary!$C21,'Inputs-Core'!AE$7:AE$55)</f>
        <v>0</v>
      </c>
      <c r="AA21" s="9">
        <f>SUMIF('Inputs-Core'!$C$7:$C$55,Summary!$C21,'Inputs-Core'!AF$7:AF$55)</f>
        <v>0</v>
      </c>
      <c r="AB21" s="9">
        <f>SUMIF('Inputs-Core'!$C$7:$C$55,Summary!$C21,'Inputs-Core'!AG$7:AG$55)</f>
        <v>0</v>
      </c>
      <c r="AC21" s="9">
        <f>SUMIF('Inputs-Core'!$C$7:$C$55,Summary!$C21,'Inputs-Core'!AH$7:AH$55)</f>
        <v>0</v>
      </c>
      <c r="AD21" s="9">
        <f>SUMIF('Inputs-Core'!$C$7:$C$55,Summary!$C21,'Inputs-Core'!F$7:F$55)</f>
        <v>0</v>
      </c>
      <c r="AE21" s="9">
        <f>SUMIF('Inputs-Core'!$C$7:$C$55,Summary!$C21,'Inputs-Core'!G$7:G$55)</f>
        <v>0</v>
      </c>
      <c r="AF21" s="9">
        <f>SUMIF('Inputs-Core'!$C$7:$C$55,Summary!$C21,'Inputs-Core'!H$7:H$55)</f>
        <v>0</v>
      </c>
      <c r="AG21" s="9">
        <f>SUMIF('Inputs-Core'!$C$7:$C$55,Summary!$C21,'Inputs-Core'!I$7:I$55)</f>
        <v>0</v>
      </c>
      <c r="AH21" s="2"/>
    </row>
    <row r="22" spans="1:34" outlineLevel="1" x14ac:dyDescent="0.25">
      <c r="A22" s="2"/>
      <c r="B22" s="8"/>
      <c r="C22" s="8" t="s">
        <v>332</v>
      </c>
      <c r="D22" s="9">
        <f t="shared" si="3"/>
        <v>0</v>
      </c>
      <c r="E22" s="9">
        <f>SUMIF('Inputs-Core'!$C$7:$C$55,Summary!$C22,'Inputs-Core'!K$7:K$55)</f>
        <v>0</v>
      </c>
      <c r="F22" s="9">
        <f>SUMIF('Inputs-Core'!$C$7:$C$55,Summary!$C22,'Inputs-Core'!L$7:L$55)</f>
        <v>0</v>
      </c>
      <c r="G22" s="9">
        <f>SUMIF('Inputs-Core'!$C$7:$C$55,Summary!$C22,'Inputs-Core'!M$7:M$55)</f>
        <v>0</v>
      </c>
      <c r="H22" s="9">
        <f>SUMIF('Inputs-Core'!$C$7:$C$55,Summary!$C22,'Inputs-Core'!N$7:N$55)</f>
        <v>0</v>
      </c>
      <c r="I22" s="9">
        <f>SUMIF('Inputs-Core'!$C$7:$C$55,Summary!$C22,'Inputs-Core'!O$7:O$55)</f>
        <v>0</v>
      </c>
      <c r="J22" s="9">
        <f>SUMIF('Inputs-Core'!$C$7:$C$55,Summary!$C22,'Inputs-Core'!P$7:P$55)</f>
        <v>0</v>
      </c>
      <c r="K22" s="9">
        <f>SUMIF('Inputs-Core'!$C$7:$C$55,Summary!$C22,'Inputs-Core'!Q$7:Q$55)</f>
        <v>0</v>
      </c>
      <c r="L22" s="9">
        <f>SUMIF('Inputs-Core'!$C$7:$C$55,Summary!$C22,'Inputs-Core'!R$7:R$55)</f>
        <v>0</v>
      </c>
      <c r="M22" s="9">
        <f>SUMIF('Inputs-Core'!$C$7:$C$55,Summary!$C22,'Inputs-Core'!S$7:S$55)</f>
        <v>0</v>
      </c>
      <c r="N22" s="9">
        <f>SUMIF('Inputs-Core'!$C$7:$C$55,Summary!$C22,'Inputs-Core'!T$7:T$55)</f>
        <v>0</v>
      </c>
      <c r="O22" s="9">
        <f>SUMIF('Inputs-Core'!$C$7:$C$55,Summary!$C22,'Inputs-Core'!U$7:U$55)</f>
        <v>0</v>
      </c>
      <c r="P22" s="9">
        <f>SUMIF('Inputs-Core'!$C$7:$C$55,Summary!$C22,'Inputs-Core'!V$7:V$55)</f>
        <v>0</v>
      </c>
      <c r="Q22" s="9">
        <f t="shared" si="4"/>
        <v>0</v>
      </c>
      <c r="R22" s="9">
        <f>SUMIF('Inputs-Core'!$C$7:$C$55,Summary!$C22,'Inputs-Core'!W$7:W$55)</f>
        <v>0</v>
      </c>
      <c r="S22" s="9">
        <f>SUMIF('Inputs-Core'!$C$7:$C$55,Summary!$C22,'Inputs-Core'!X$7:X$55)</f>
        <v>0</v>
      </c>
      <c r="T22" s="9">
        <f>SUMIF('Inputs-Core'!$C$7:$C$55,Summary!$C22,'Inputs-Core'!Y$7:Y$55)</f>
        <v>0</v>
      </c>
      <c r="U22" s="9">
        <f>SUMIF('Inputs-Core'!$C$7:$C$55,Summary!$C22,'Inputs-Core'!Z$7:Z$55)</f>
        <v>0</v>
      </c>
      <c r="V22" s="9">
        <f>SUMIF('Inputs-Core'!$C$7:$C$55,Summary!$C22,'Inputs-Core'!AA$7:AA$55)</f>
        <v>0</v>
      </c>
      <c r="W22" s="9">
        <f>SUMIF('Inputs-Core'!$C$7:$C$55,Summary!$C22,'Inputs-Core'!AB$7:AB$55)</f>
        <v>0</v>
      </c>
      <c r="X22" s="9">
        <f>SUMIF('Inputs-Core'!$C$7:$C$55,Summary!$C22,'Inputs-Core'!AC$7:AC$55)</f>
        <v>0</v>
      </c>
      <c r="Y22" s="9">
        <f>SUMIF('Inputs-Core'!$C$7:$C$55,Summary!$C22,'Inputs-Core'!AD$7:AD$55)</f>
        <v>0</v>
      </c>
      <c r="Z22" s="9">
        <f>SUMIF('Inputs-Core'!$C$7:$C$55,Summary!$C22,'Inputs-Core'!AE$7:AE$55)</f>
        <v>0</v>
      </c>
      <c r="AA22" s="9">
        <f>SUMIF('Inputs-Core'!$C$7:$C$55,Summary!$C22,'Inputs-Core'!AF$7:AF$55)</f>
        <v>0</v>
      </c>
      <c r="AB22" s="9">
        <f>SUMIF('Inputs-Core'!$C$7:$C$55,Summary!$C22,'Inputs-Core'!AG$7:AG$55)</f>
        <v>0</v>
      </c>
      <c r="AC22" s="9">
        <f>SUMIF('Inputs-Core'!$C$7:$C$55,Summary!$C22,'Inputs-Core'!AH$7:AH$55)</f>
        <v>0</v>
      </c>
      <c r="AD22" s="9">
        <f>SUMIF('Inputs-Core'!$C$7:$C$55,Summary!$C22,'Inputs-Core'!F$7:F$55)</f>
        <v>0</v>
      </c>
      <c r="AE22" s="9">
        <f>SUMIF('Inputs-Core'!$C$7:$C$55,Summary!$C22,'Inputs-Core'!G$7:G$55)</f>
        <v>0</v>
      </c>
      <c r="AF22" s="9">
        <f>SUMIF('Inputs-Core'!$C$7:$C$55,Summary!$C22,'Inputs-Core'!H$7:H$55)</f>
        <v>0</v>
      </c>
      <c r="AG22" s="9">
        <f>SUMIF('Inputs-Core'!$C$7:$C$55,Summary!$C22,'Inputs-Core'!I$7:I$55)</f>
        <v>0</v>
      </c>
      <c r="AH22" s="2"/>
    </row>
    <row r="23" spans="1:34" outlineLevel="1" x14ac:dyDescent="0.25">
      <c r="A23" s="2"/>
      <c r="B23" s="8"/>
      <c r="C23" s="8" t="s">
        <v>333</v>
      </c>
      <c r="D23" s="9">
        <f t="shared" si="3"/>
        <v>0</v>
      </c>
      <c r="E23" s="9">
        <f>SUMIF('Inputs-Core'!$C$7:$C$55,Summary!$C23,'Inputs-Core'!K$7:K$55)</f>
        <v>0</v>
      </c>
      <c r="F23" s="9">
        <f>SUMIF('Inputs-Core'!$C$7:$C$55,Summary!$C23,'Inputs-Core'!L$7:L$55)</f>
        <v>0</v>
      </c>
      <c r="G23" s="9">
        <f>SUMIF('Inputs-Core'!$C$7:$C$55,Summary!$C23,'Inputs-Core'!M$7:M$55)</f>
        <v>0</v>
      </c>
      <c r="H23" s="9">
        <f>SUMIF('Inputs-Core'!$C$7:$C$55,Summary!$C23,'Inputs-Core'!N$7:N$55)</f>
        <v>0</v>
      </c>
      <c r="I23" s="9">
        <f>SUMIF('Inputs-Core'!$C$7:$C$55,Summary!$C23,'Inputs-Core'!O$7:O$55)</f>
        <v>0</v>
      </c>
      <c r="J23" s="9">
        <f>SUMIF('Inputs-Core'!$C$7:$C$55,Summary!$C23,'Inputs-Core'!P$7:P$55)</f>
        <v>0</v>
      </c>
      <c r="K23" s="9">
        <f>SUMIF('Inputs-Core'!$C$7:$C$55,Summary!$C23,'Inputs-Core'!Q$7:Q$55)</f>
        <v>0</v>
      </c>
      <c r="L23" s="9">
        <f>SUMIF('Inputs-Core'!$C$7:$C$55,Summary!$C23,'Inputs-Core'!R$7:R$55)</f>
        <v>0</v>
      </c>
      <c r="M23" s="9">
        <f>SUMIF('Inputs-Core'!$C$7:$C$55,Summary!$C23,'Inputs-Core'!S$7:S$55)</f>
        <v>0</v>
      </c>
      <c r="N23" s="9">
        <f>SUMIF('Inputs-Core'!$C$7:$C$55,Summary!$C23,'Inputs-Core'!T$7:T$55)</f>
        <v>0</v>
      </c>
      <c r="O23" s="9">
        <f>SUMIF('Inputs-Core'!$C$7:$C$55,Summary!$C23,'Inputs-Core'!U$7:U$55)</f>
        <v>0</v>
      </c>
      <c r="P23" s="9">
        <f>SUMIF('Inputs-Core'!$C$7:$C$55,Summary!$C23,'Inputs-Core'!V$7:V$55)</f>
        <v>0</v>
      </c>
      <c r="Q23" s="9">
        <f t="shared" si="4"/>
        <v>0</v>
      </c>
      <c r="R23" s="9">
        <f>SUMIF('Inputs-Core'!$C$7:$C$55,Summary!$C23,'Inputs-Core'!W$7:W$55)</f>
        <v>0</v>
      </c>
      <c r="S23" s="9">
        <f>SUMIF('Inputs-Core'!$C$7:$C$55,Summary!$C23,'Inputs-Core'!X$7:X$55)</f>
        <v>0</v>
      </c>
      <c r="T23" s="9">
        <f>SUMIF('Inputs-Core'!$C$7:$C$55,Summary!$C23,'Inputs-Core'!Y$7:Y$55)</f>
        <v>0</v>
      </c>
      <c r="U23" s="9">
        <f>SUMIF('Inputs-Core'!$C$7:$C$55,Summary!$C23,'Inputs-Core'!Z$7:Z$55)</f>
        <v>0</v>
      </c>
      <c r="V23" s="9">
        <f>SUMIF('Inputs-Core'!$C$7:$C$55,Summary!$C23,'Inputs-Core'!AA$7:AA$55)</f>
        <v>0</v>
      </c>
      <c r="W23" s="9">
        <f>SUMIF('Inputs-Core'!$C$7:$C$55,Summary!$C23,'Inputs-Core'!AB$7:AB$55)</f>
        <v>0</v>
      </c>
      <c r="X23" s="9">
        <f>SUMIF('Inputs-Core'!$C$7:$C$55,Summary!$C23,'Inputs-Core'!AC$7:AC$55)</f>
        <v>0</v>
      </c>
      <c r="Y23" s="9">
        <f>SUMIF('Inputs-Core'!$C$7:$C$55,Summary!$C23,'Inputs-Core'!AD$7:AD$55)</f>
        <v>0</v>
      </c>
      <c r="Z23" s="9">
        <f>SUMIF('Inputs-Core'!$C$7:$C$55,Summary!$C23,'Inputs-Core'!AE$7:AE$55)</f>
        <v>0</v>
      </c>
      <c r="AA23" s="9">
        <f>SUMIF('Inputs-Core'!$C$7:$C$55,Summary!$C23,'Inputs-Core'!AF$7:AF$55)</f>
        <v>0</v>
      </c>
      <c r="AB23" s="9">
        <f>SUMIF('Inputs-Core'!$C$7:$C$55,Summary!$C23,'Inputs-Core'!AG$7:AG$55)</f>
        <v>0</v>
      </c>
      <c r="AC23" s="9">
        <f>SUMIF('Inputs-Core'!$C$7:$C$55,Summary!$C23,'Inputs-Core'!AH$7:AH$55)</f>
        <v>0</v>
      </c>
      <c r="AD23" s="9">
        <f>SUMIF('Inputs-Core'!$C$7:$C$55,Summary!$C23,'Inputs-Core'!F$7:F$55)</f>
        <v>0</v>
      </c>
      <c r="AE23" s="9">
        <f>SUMIF('Inputs-Core'!$C$7:$C$55,Summary!$C23,'Inputs-Core'!G$7:G$55)</f>
        <v>0</v>
      </c>
      <c r="AF23" s="9">
        <f>SUMIF('Inputs-Core'!$C$7:$C$55,Summary!$C23,'Inputs-Core'!H$7:H$55)</f>
        <v>0</v>
      </c>
      <c r="AG23" s="9">
        <f>SUMIF('Inputs-Core'!$C$7:$C$55,Summary!$C23,'Inputs-Core'!I$7:I$55)</f>
        <v>0</v>
      </c>
      <c r="AH23" s="2"/>
    </row>
    <row r="24" spans="1:34" outlineLevel="1" x14ac:dyDescent="0.25">
      <c r="A24" s="2"/>
      <c r="B24" s="8"/>
      <c r="C24" s="8" t="s">
        <v>334</v>
      </c>
      <c r="D24" s="9">
        <f t="shared" si="3"/>
        <v>0</v>
      </c>
      <c r="E24" s="9">
        <f>SUMIF('Inputs-Core'!$C$7:$C$55,Summary!$C24,'Inputs-Core'!K$7:K$55)</f>
        <v>0</v>
      </c>
      <c r="F24" s="9">
        <f>SUMIF('Inputs-Core'!$C$7:$C$55,Summary!$C24,'Inputs-Core'!L$7:L$55)</f>
        <v>0</v>
      </c>
      <c r="G24" s="9">
        <f>SUMIF('Inputs-Core'!$C$7:$C$55,Summary!$C24,'Inputs-Core'!M$7:M$55)</f>
        <v>0</v>
      </c>
      <c r="H24" s="9">
        <f>SUMIF('Inputs-Core'!$C$7:$C$55,Summary!$C24,'Inputs-Core'!N$7:N$55)</f>
        <v>0</v>
      </c>
      <c r="I24" s="9">
        <f>SUMIF('Inputs-Core'!$C$7:$C$55,Summary!$C24,'Inputs-Core'!O$7:O$55)</f>
        <v>0</v>
      </c>
      <c r="J24" s="9">
        <f>SUMIF('Inputs-Core'!$C$7:$C$55,Summary!$C24,'Inputs-Core'!P$7:P$55)</f>
        <v>0</v>
      </c>
      <c r="K24" s="9">
        <f>SUMIF('Inputs-Core'!$C$7:$C$55,Summary!$C24,'Inputs-Core'!Q$7:Q$55)</f>
        <v>0</v>
      </c>
      <c r="L24" s="9">
        <f>SUMIF('Inputs-Core'!$C$7:$C$55,Summary!$C24,'Inputs-Core'!R$7:R$55)</f>
        <v>0</v>
      </c>
      <c r="M24" s="9">
        <f>SUMIF('Inputs-Core'!$C$7:$C$55,Summary!$C24,'Inputs-Core'!S$7:S$55)</f>
        <v>0</v>
      </c>
      <c r="N24" s="9">
        <f>SUMIF('Inputs-Core'!$C$7:$C$55,Summary!$C24,'Inputs-Core'!T$7:T$55)</f>
        <v>0</v>
      </c>
      <c r="O24" s="9">
        <f>SUMIF('Inputs-Core'!$C$7:$C$55,Summary!$C24,'Inputs-Core'!U$7:U$55)</f>
        <v>0</v>
      </c>
      <c r="P24" s="9">
        <f>SUMIF('Inputs-Core'!$C$7:$C$55,Summary!$C24,'Inputs-Core'!V$7:V$55)</f>
        <v>0</v>
      </c>
      <c r="Q24" s="9">
        <f t="shared" si="4"/>
        <v>0</v>
      </c>
      <c r="R24" s="9">
        <f>SUMIF('Inputs-Core'!$C$7:$C$55,Summary!$C24,'Inputs-Core'!W$7:W$55)</f>
        <v>0</v>
      </c>
      <c r="S24" s="9">
        <f>SUMIF('Inputs-Core'!$C$7:$C$55,Summary!$C24,'Inputs-Core'!X$7:X$55)</f>
        <v>0</v>
      </c>
      <c r="T24" s="9">
        <f>SUMIF('Inputs-Core'!$C$7:$C$55,Summary!$C24,'Inputs-Core'!Y$7:Y$55)</f>
        <v>0</v>
      </c>
      <c r="U24" s="9">
        <f>SUMIF('Inputs-Core'!$C$7:$C$55,Summary!$C24,'Inputs-Core'!Z$7:Z$55)</f>
        <v>0</v>
      </c>
      <c r="V24" s="9">
        <f>SUMIF('Inputs-Core'!$C$7:$C$55,Summary!$C24,'Inputs-Core'!AA$7:AA$55)</f>
        <v>0</v>
      </c>
      <c r="W24" s="9">
        <f>SUMIF('Inputs-Core'!$C$7:$C$55,Summary!$C24,'Inputs-Core'!AB$7:AB$55)</f>
        <v>0</v>
      </c>
      <c r="X24" s="9">
        <f>SUMIF('Inputs-Core'!$C$7:$C$55,Summary!$C24,'Inputs-Core'!AC$7:AC$55)</f>
        <v>0</v>
      </c>
      <c r="Y24" s="9">
        <f>SUMIF('Inputs-Core'!$C$7:$C$55,Summary!$C24,'Inputs-Core'!AD$7:AD$55)</f>
        <v>0</v>
      </c>
      <c r="Z24" s="9">
        <f>SUMIF('Inputs-Core'!$C$7:$C$55,Summary!$C24,'Inputs-Core'!AE$7:AE$55)</f>
        <v>0</v>
      </c>
      <c r="AA24" s="9">
        <f>SUMIF('Inputs-Core'!$C$7:$C$55,Summary!$C24,'Inputs-Core'!AF$7:AF$55)</f>
        <v>0</v>
      </c>
      <c r="AB24" s="9">
        <f>SUMIF('Inputs-Core'!$C$7:$C$55,Summary!$C24,'Inputs-Core'!AG$7:AG$55)</f>
        <v>0</v>
      </c>
      <c r="AC24" s="9">
        <f>SUMIF('Inputs-Core'!$C$7:$C$55,Summary!$C24,'Inputs-Core'!AH$7:AH$55)</f>
        <v>0</v>
      </c>
      <c r="AD24" s="9">
        <f>SUMIF('Inputs-Core'!$C$7:$C$55,Summary!$C24,'Inputs-Core'!F$7:F$55)</f>
        <v>0</v>
      </c>
      <c r="AE24" s="9">
        <f>SUMIF('Inputs-Core'!$C$7:$C$55,Summary!$C24,'Inputs-Core'!G$7:G$55)</f>
        <v>0</v>
      </c>
      <c r="AF24" s="9">
        <f>SUMIF('Inputs-Core'!$C$7:$C$55,Summary!$C24,'Inputs-Core'!H$7:H$55)</f>
        <v>0</v>
      </c>
      <c r="AG24" s="9">
        <f>SUMIF('Inputs-Core'!$C$7:$C$55,Summary!$C24,'Inputs-Core'!I$7:I$55)</f>
        <v>0</v>
      </c>
      <c r="AH24" s="2"/>
    </row>
    <row r="25" spans="1:34" outlineLevel="1" x14ac:dyDescent="0.25">
      <c r="A25" s="2"/>
      <c r="B25" s="8"/>
      <c r="C25" s="8" t="s">
        <v>335</v>
      </c>
      <c r="D25" s="9">
        <f t="shared" si="3"/>
        <v>0</v>
      </c>
      <c r="E25" s="9">
        <f>SUMIF('Inputs-Core'!$C$7:$C$55,Summary!$C25,'Inputs-Core'!K$7:K$55)</f>
        <v>0</v>
      </c>
      <c r="F25" s="9">
        <f>SUMIF('Inputs-Core'!$C$7:$C$55,Summary!$C25,'Inputs-Core'!L$7:L$55)</f>
        <v>0</v>
      </c>
      <c r="G25" s="9">
        <f>SUMIF('Inputs-Core'!$C$7:$C$55,Summary!$C25,'Inputs-Core'!M$7:M$55)</f>
        <v>0</v>
      </c>
      <c r="H25" s="9">
        <f>SUMIF('Inputs-Core'!$C$7:$C$55,Summary!$C25,'Inputs-Core'!N$7:N$55)</f>
        <v>0</v>
      </c>
      <c r="I25" s="9">
        <f>SUMIF('Inputs-Core'!$C$7:$C$55,Summary!$C25,'Inputs-Core'!O$7:O$55)</f>
        <v>0</v>
      </c>
      <c r="J25" s="9">
        <f>SUMIF('Inputs-Core'!$C$7:$C$55,Summary!$C25,'Inputs-Core'!P$7:P$55)</f>
        <v>0</v>
      </c>
      <c r="K25" s="9">
        <f>SUMIF('Inputs-Core'!$C$7:$C$55,Summary!$C25,'Inputs-Core'!Q$7:Q$55)</f>
        <v>0</v>
      </c>
      <c r="L25" s="9">
        <f>SUMIF('Inputs-Core'!$C$7:$C$55,Summary!$C25,'Inputs-Core'!R$7:R$55)</f>
        <v>0</v>
      </c>
      <c r="M25" s="9">
        <f>SUMIF('Inputs-Core'!$C$7:$C$55,Summary!$C25,'Inputs-Core'!S$7:S$55)</f>
        <v>0</v>
      </c>
      <c r="N25" s="9">
        <f>SUMIF('Inputs-Core'!$C$7:$C$55,Summary!$C25,'Inputs-Core'!T$7:T$55)</f>
        <v>0</v>
      </c>
      <c r="O25" s="9">
        <f>SUMIF('Inputs-Core'!$C$7:$C$55,Summary!$C25,'Inputs-Core'!U$7:U$55)</f>
        <v>0</v>
      </c>
      <c r="P25" s="9">
        <f>SUMIF('Inputs-Core'!$C$7:$C$55,Summary!$C25,'Inputs-Core'!V$7:V$55)</f>
        <v>0</v>
      </c>
      <c r="Q25" s="9">
        <f t="shared" si="4"/>
        <v>0</v>
      </c>
      <c r="R25" s="9">
        <f>SUMIF('Inputs-Core'!$C$7:$C$55,Summary!$C25,'Inputs-Core'!W$7:W$55)</f>
        <v>0</v>
      </c>
      <c r="S25" s="9">
        <f>SUMIF('Inputs-Core'!$C$7:$C$55,Summary!$C25,'Inputs-Core'!X$7:X$55)</f>
        <v>0</v>
      </c>
      <c r="T25" s="9">
        <f>SUMIF('Inputs-Core'!$C$7:$C$55,Summary!$C25,'Inputs-Core'!Y$7:Y$55)</f>
        <v>0</v>
      </c>
      <c r="U25" s="9">
        <f>SUMIF('Inputs-Core'!$C$7:$C$55,Summary!$C25,'Inputs-Core'!Z$7:Z$55)</f>
        <v>0</v>
      </c>
      <c r="V25" s="9">
        <f>SUMIF('Inputs-Core'!$C$7:$C$55,Summary!$C25,'Inputs-Core'!AA$7:AA$55)</f>
        <v>0</v>
      </c>
      <c r="W25" s="9">
        <f>SUMIF('Inputs-Core'!$C$7:$C$55,Summary!$C25,'Inputs-Core'!AB$7:AB$55)</f>
        <v>0</v>
      </c>
      <c r="X25" s="9">
        <f>SUMIF('Inputs-Core'!$C$7:$C$55,Summary!$C25,'Inputs-Core'!AC$7:AC$55)</f>
        <v>0</v>
      </c>
      <c r="Y25" s="9">
        <f>SUMIF('Inputs-Core'!$C$7:$C$55,Summary!$C25,'Inputs-Core'!AD$7:AD$55)</f>
        <v>0</v>
      </c>
      <c r="Z25" s="9">
        <f>SUMIF('Inputs-Core'!$C$7:$C$55,Summary!$C25,'Inputs-Core'!AE$7:AE$55)</f>
        <v>0</v>
      </c>
      <c r="AA25" s="9">
        <f>SUMIF('Inputs-Core'!$C$7:$C$55,Summary!$C25,'Inputs-Core'!AF$7:AF$55)</f>
        <v>0</v>
      </c>
      <c r="AB25" s="9">
        <f>SUMIF('Inputs-Core'!$C$7:$C$55,Summary!$C25,'Inputs-Core'!AG$7:AG$55)</f>
        <v>0</v>
      </c>
      <c r="AC25" s="9">
        <f>SUMIF('Inputs-Core'!$C$7:$C$55,Summary!$C25,'Inputs-Core'!AH$7:AH$55)</f>
        <v>0</v>
      </c>
      <c r="AD25" s="9">
        <f>SUMIF('Inputs-Core'!$C$7:$C$55,Summary!$C25,'Inputs-Core'!F$7:F$55)</f>
        <v>0</v>
      </c>
      <c r="AE25" s="9">
        <f>SUMIF('Inputs-Core'!$C$7:$C$55,Summary!$C25,'Inputs-Core'!G$7:G$55)</f>
        <v>0</v>
      </c>
      <c r="AF25" s="9">
        <f>SUMIF('Inputs-Core'!$C$7:$C$55,Summary!$C25,'Inputs-Core'!H$7:H$55)</f>
        <v>0</v>
      </c>
      <c r="AG25" s="9">
        <f>SUMIF('Inputs-Core'!$C$7:$C$55,Summary!$C25,'Inputs-Core'!I$7:I$55)</f>
        <v>0</v>
      </c>
      <c r="AH25" s="2"/>
    </row>
    <row r="26" spans="1:34" outlineLevel="1" x14ac:dyDescent="0.25">
      <c r="A26" s="2"/>
      <c r="B26" s="8"/>
      <c r="C26" s="8" t="s">
        <v>336</v>
      </c>
      <c r="D26" s="9">
        <f t="shared" si="3"/>
        <v>0</v>
      </c>
      <c r="E26" s="9">
        <f>SUMIF('Inputs-Core'!$C$7:$C$55,Summary!$C26,'Inputs-Core'!K$7:K$55)</f>
        <v>0</v>
      </c>
      <c r="F26" s="9">
        <f>SUMIF('Inputs-Core'!$C$7:$C$55,Summary!$C26,'Inputs-Core'!L$7:L$55)</f>
        <v>0</v>
      </c>
      <c r="G26" s="9">
        <f>SUMIF('Inputs-Core'!$C$7:$C$55,Summary!$C26,'Inputs-Core'!M$7:M$55)</f>
        <v>0</v>
      </c>
      <c r="H26" s="9">
        <f>SUMIF('Inputs-Core'!$C$7:$C$55,Summary!$C26,'Inputs-Core'!N$7:N$55)</f>
        <v>0</v>
      </c>
      <c r="I26" s="9">
        <f>SUMIF('Inputs-Core'!$C$7:$C$55,Summary!$C26,'Inputs-Core'!O$7:O$55)</f>
        <v>0</v>
      </c>
      <c r="J26" s="9">
        <f>SUMIF('Inputs-Core'!$C$7:$C$55,Summary!$C26,'Inputs-Core'!P$7:P$55)</f>
        <v>0</v>
      </c>
      <c r="K26" s="9">
        <f>SUMIF('Inputs-Core'!$C$7:$C$55,Summary!$C26,'Inputs-Core'!Q$7:Q$55)</f>
        <v>0</v>
      </c>
      <c r="L26" s="9">
        <f>SUMIF('Inputs-Core'!$C$7:$C$55,Summary!$C26,'Inputs-Core'!R$7:R$55)</f>
        <v>0</v>
      </c>
      <c r="M26" s="9">
        <f>SUMIF('Inputs-Core'!$C$7:$C$55,Summary!$C26,'Inputs-Core'!S$7:S$55)</f>
        <v>0</v>
      </c>
      <c r="N26" s="9">
        <f>SUMIF('Inputs-Core'!$C$7:$C$55,Summary!$C26,'Inputs-Core'!T$7:T$55)</f>
        <v>0</v>
      </c>
      <c r="O26" s="9">
        <f>SUMIF('Inputs-Core'!$C$7:$C$55,Summary!$C26,'Inputs-Core'!U$7:U$55)</f>
        <v>0</v>
      </c>
      <c r="P26" s="9">
        <f>SUMIF('Inputs-Core'!$C$7:$C$55,Summary!$C26,'Inputs-Core'!V$7:V$55)</f>
        <v>0</v>
      </c>
      <c r="Q26" s="9">
        <f t="shared" si="4"/>
        <v>0</v>
      </c>
      <c r="R26" s="9">
        <f>SUMIF('Inputs-Core'!$C$7:$C$55,Summary!$C26,'Inputs-Core'!W$7:W$55)</f>
        <v>0</v>
      </c>
      <c r="S26" s="9">
        <f>SUMIF('Inputs-Core'!$C$7:$C$55,Summary!$C26,'Inputs-Core'!X$7:X$55)</f>
        <v>0</v>
      </c>
      <c r="T26" s="9">
        <f>SUMIF('Inputs-Core'!$C$7:$C$55,Summary!$C26,'Inputs-Core'!Y$7:Y$55)</f>
        <v>0</v>
      </c>
      <c r="U26" s="9">
        <f>SUMIF('Inputs-Core'!$C$7:$C$55,Summary!$C26,'Inputs-Core'!Z$7:Z$55)</f>
        <v>0</v>
      </c>
      <c r="V26" s="9">
        <f>SUMIF('Inputs-Core'!$C$7:$C$55,Summary!$C26,'Inputs-Core'!AA$7:AA$55)</f>
        <v>0</v>
      </c>
      <c r="W26" s="9">
        <f>SUMIF('Inputs-Core'!$C$7:$C$55,Summary!$C26,'Inputs-Core'!AB$7:AB$55)</f>
        <v>0</v>
      </c>
      <c r="X26" s="9">
        <f>SUMIF('Inputs-Core'!$C$7:$C$55,Summary!$C26,'Inputs-Core'!AC$7:AC$55)</f>
        <v>0</v>
      </c>
      <c r="Y26" s="9">
        <f>SUMIF('Inputs-Core'!$C$7:$C$55,Summary!$C26,'Inputs-Core'!AD$7:AD$55)</f>
        <v>0</v>
      </c>
      <c r="Z26" s="9">
        <f>SUMIF('Inputs-Core'!$C$7:$C$55,Summary!$C26,'Inputs-Core'!AE$7:AE$55)</f>
        <v>0</v>
      </c>
      <c r="AA26" s="9">
        <f>SUMIF('Inputs-Core'!$C$7:$C$55,Summary!$C26,'Inputs-Core'!AF$7:AF$55)</f>
        <v>0</v>
      </c>
      <c r="AB26" s="9">
        <f>SUMIF('Inputs-Core'!$C$7:$C$55,Summary!$C26,'Inputs-Core'!AG$7:AG$55)</f>
        <v>0</v>
      </c>
      <c r="AC26" s="9">
        <f>SUMIF('Inputs-Core'!$C$7:$C$55,Summary!$C26,'Inputs-Core'!AH$7:AH$55)</f>
        <v>0</v>
      </c>
      <c r="AD26" s="9">
        <f>SUMIF('Inputs-Core'!$C$7:$C$55,Summary!$C26,'Inputs-Core'!F$7:F$55)</f>
        <v>0</v>
      </c>
      <c r="AE26" s="9">
        <f>SUMIF('Inputs-Core'!$C$7:$C$55,Summary!$C26,'Inputs-Core'!G$7:G$55)</f>
        <v>0</v>
      </c>
      <c r="AF26" s="9">
        <f>SUMIF('Inputs-Core'!$C$7:$C$55,Summary!$C26,'Inputs-Core'!H$7:H$55)</f>
        <v>0</v>
      </c>
      <c r="AG26" s="9">
        <f>SUMIF('Inputs-Core'!$C$7:$C$55,Summary!$C26,'Inputs-Core'!I$7:I$55)</f>
        <v>0</v>
      </c>
      <c r="AH26" s="2"/>
    </row>
    <row r="27" spans="1:34" outlineLevel="1" x14ac:dyDescent="0.25">
      <c r="A27" s="2"/>
      <c r="B27" s="8"/>
      <c r="C27" s="8" t="s">
        <v>337</v>
      </c>
      <c r="D27" s="9">
        <f t="shared" si="3"/>
        <v>0</v>
      </c>
      <c r="E27" s="9">
        <f>SUMIF('Inputs-Core'!$C$7:$C$55,Summary!$C27,'Inputs-Core'!K$7:K$55)</f>
        <v>0</v>
      </c>
      <c r="F27" s="9">
        <f>SUMIF('Inputs-Core'!$C$7:$C$55,Summary!$C27,'Inputs-Core'!L$7:L$55)</f>
        <v>0</v>
      </c>
      <c r="G27" s="9">
        <f>SUMIF('Inputs-Core'!$C$7:$C$55,Summary!$C27,'Inputs-Core'!M$7:M$55)</f>
        <v>0</v>
      </c>
      <c r="H27" s="9">
        <f>SUMIF('Inputs-Core'!$C$7:$C$55,Summary!$C27,'Inputs-Core'!N$7:N$55)</f>
        <v>0</v>
      </c>
      <c r="I27" s="9">
        <f>SUMIF('Inputs-Core'!$C$7:$C$55,Summary!$C27,'Inputs-Core'!O$7:O$55)</f>
        <v>0</v>
      </c>
      <c r="J27" s="9">
        <f>SUMIF('Inputs-Core'!$C$7:$C$55,Summary!$C27,'Inputs-Core'!P$7:P$55)</f>
        <v>0</v>
      </c>
      <c r="K27" s="9">
        <f>SUMIF('Inputs-Core'!$C$7:$C$55,Summary!$C27,'Inputs-Core'!Q$7:Q$55)</f>
        <v>0</v>
      </c>
      <c r="L27" s="9">
        <f>SUMIF('Inputs-Core'!$C$7:$C$55,Summary!$C27,'Inputs-Core'!R$7:R$55)</f>
        <v>0</v>
      </c>
      <c r="M27" s="9">
        <f>SUMIF('Inputs-Core'!$C$7:$C$55,Summary!$C27,'Inputs-Core'!S$7:S$55)</f>
        <v>0</v>
      </c>
      <c r="N27" s="9">
        <f>SUMIF('Inputs-Core'!$C$7:$C$55,Summary!$C27,'Inputs-Core'!T$7:T$55)</f>
        <v>0</v>
      </c>
      <c r="O27" s="9">
        <f>SUMIF('Inputs-Core'!$C$7:$C$55,Summary!$C27,'Inputs-Core'!U$7:U$55)</f>
        <v>0</v>
      </c>
      <c r="P27" s="9">
        <f>SUMIF('Inputs-Core'!$C$7:$C$55,Summary!$C27,'Inputs-Core'!V$7:V$55)</f>
        <v>0</v>
      </c>
      <c r="Q27" s="9">
        <f t="shared" si="4"/>
        <v>0</v>
      </c>
      <c r="R27" s="9">
        <f>SUMIF('Inputs-Core'!$C$7:$C$55,Summary!$C27,'Inputs-Core'!W$7:W$55)</f>
        <v>0</v>
      </c>
      <c r="S27" s="9">
        <f>SUMIF('Inputs-Core'!$C$7:$C$55,Summary!$C27,'Inputs-Core'!X$7:X$55)</f>
        <v>0</v>
      </c>
      <c r="T27" s="9">
        <f>SUMIF('Inputs-Core'!$C$7:$C$55,Summary!$C27,'Inputs-Core'!Y$7:Y$55)</f>
        <v>0</v>
      </c>
      <c r="U27" s="9">
        <f>SUMIF('Inputs-Core'!$C$7:$C$55,Summary!$C27,'Inputs-Core'!Z$7:Z$55)</f>
        <v>0</v>
      </c>
      <c r="V27" s="9">
        <f>SUMIF('Inputs-Core'!$C$7:$C$55,Summary!$C27,'Inputs-Core'!AA$7:AA$55)</f>
        <v>0</v>
      </c>
      <c r="W27" s="9">
        <f>SUMIF('Inputs-Core'!$C$7:$C$55,Summary!$C27,'Inputs-Core'!AB$7:AB$55)</f>
        <v>0</v>
      </c>
      <c r="X27" s="9">
        <f>SUMIF('Inputs-Core'!$C$7:$C$55,Summary!$C27,'Inputs-Core'!AC$7:AC$55)</f>
        <v>0</v>
      </c>
      <c r="Y27" s="9">
        <f>SUMIF('Inputs-Core'!$C$7:$C$55,Summary!$C27,'Inputs-Core'!AD$7:AD$55)</f>
        <v>0</v>
      </c>
      <c r="Z27" s="9">
        <f>SUMIF('Inputs-Core'!$C$7:$C$55,Summary!$C27,'Inputs-Core'!AE$7:AE$55)</f>
        <v>0</v>
      </c>
      <c r="AA27" s="9">
        <f>SUMIF('Inputs-Core'!$C$7:$C$55,Summary!$C27,'Inputs-Core'!AF$7:AF$55)</f>
        <v>0</v>
      </c>
      <c r="AB27" s="9">
        <f>SUMIF('Inputs-Core'!$C$7:$C$55,Summary!$C27,'Inputs-Core'!AG$7:AG$55)</f>
        <v>0</v>
      </c>
      <c r="AC27" s="9">
        <f>SUMIF('Inputs-Core'!$C$7:$C$55,Summary!$C27,'Inputs-Core'!AH$7:AH$55)</f>
        <v>0</v>
      </c>
      <c r="AD27" s="9">
        <f>SUMIF('Inputs-Core'!$C$7:$C$55,Summary!$C27,'Inputs-Core'!F$7:F$55)</f>
        <v>0</v>
      </c>
      <c r="AE27" s="9">
        <f>SUMIF('Inputs-Core'!$C$7:$C$55,Summary!$C27,'Inputs-Core'!G$7:G$55)</f>
        <v>0</v>
      </c>
      <c r="AF27" s="9">
        <f>SUMIF('Inputs-Core'!$C$7:$C$55,Summary!$C27,'Inputs-Core'!H$7:H$55)</f>
        <v>0</v>
      </c>
      <c r="AG27" s="9">
        <f>SUMIF('Inputs-Core'!$C$7:$C$55,Summary!$C27,'Inputs-Core'!I$7:I$55)</f>
        <v>0</v>
      </c>
      <c r="AH27" s="2"/>
    </row>
    <row r="28" spans="1:34" outlineLevel="1" x14ac:dyDescent="0.25">
      <c r="A28" s="2"/>
      <c r="B28" s="8"/>
      <c r="C28" s="8" t="s">
        <v>338</v>
      </c>
      <c r="D28" s="9">
        <f t="shared" si="3"/>
        <v>0</v>
      </c>
      <c r="E28" s="9">
        <f>SUMIF('Inputs-Core'!$C$7:$C$55,Summary!$C28,'Inputs-Core'!K$7:K$55)</f>
        <v>0</v>
      </c>
      <c r="F28" s="9">
        <f>SUMIF('Inputs-Core'!$C$7:$C$55,Summary!$C28,'Inputs-Core'!L$7:L$55)</f>
        <v>0</v>
      </c>
      <c r="G28" s="9">
        <f>SUMIF('Inputs-Core'!$C$7:$C$55,Summary!$C28,'Inputs-Core'!M$7:M$55)</f>
        <v>0</v>
      </c>
      <c r="H28" s="9">
        <f>SUMIF('Inputs-Core'!$C$7:$C$55,Summary!$C28,'Inputs-Core'!N$7:N$55)</f>
        <v>0</v>
      </c>
      <c r="I28" s="9">
        <f>SUMIF('Inputs-Core'!$C$7:$C$55,Summary!$C28,'Inputs-Core'!O$7:O$55)</f>
        <v>0</v>
      </c>
      <c r="J28" s="9">
        <f>SUMIF('Inputs-Core'!$C$7:$C$55,Summary!$C28,'Inputs-Core'!P$7:P$55)</f>
        <v>0</v>
      </c>
      <c r="K28" s="9">
        <f>SUMIF('Inputs-Core'!$C$7:$C$55,Summary!$C28,'Inputs-Core'!Q$7:Q$55)</f>
        <v>0</v>
      </c>
      <c r="L28" s="9">
        <f>SUMIF('Inputs-Core'!$C$7:$C$55,Summary!$C28,'Inputs-Core'!R$7:R$55)</f>
        <v>0</v>
      </c>
      <c r="M28" s="9">
        <f>SUMIF('Inputs-Core'!$C$7:$C$55,Summary!$C28,'Inputs-Core'!S$7:S$55)</f>
        <v>0</v>
      </c>
      <c r="N28" s="9">
        <f>SUMIF('Inputs-Core'!$C$7:$C$55,Summary!$C28,'Inputs-Core'!T$7:T$55)</f>
        <v>0</v>
      </c>
      <c r="O28" s="9">
        <f>SUMIF('Inputs-Core'!$C$7:$C$55,Summary!$C28,'Inputs-Core'!U$7:U$55)</f>
        <v>0</v>
      </c>
      <c r="P28" s="9">
        <f>SUMIF('Inputs-Core'!$C$7:$C$55,Summary!$C28,'Inputs-Core'!V$7:V$55)</f>
        <v>0</v>
      </c>
      <c r="Q28" s="9">
        <f t="shared" si="4"/>
        <v>0</v>
      </c>
      <c r="R28" s="9">
        <f>SUMIF('Inputs-Core'!$C$7:$C$55,Summary!$C28,'Inputs-Core'!W$7:W$55)</f>
        <v>0</v>
      </c>
      <c r="S28" s="9">
        <f>SUMIF('Inputs-Core'!$C$7:$C$55,Summary!$C28,'Inputs-Core'!X$7:X$55)</f>
        <v>0</v>
      </c>
      <c r="T28" s="9">
        <f>SUMIF('Inputs-Core'!$C$7:$C$55,Summary!$C28,'Inputs-Core'!Y$7:Y$55)</f>
        <v>0</v>
      </c>
      <c r="U28" s="9">
        <f>SUMIF('Inputs-Core'!$C$7:$C$55,Summary!$C28,'Inputs-Core'!Z$7:Z$55)</f>
        <v>0</v>
      </c>
      <c r="V28" s="9">
        <f>SUMIF('Inputs-Core'!$C$7:$C$55,Summary!$C28,'Inputs-Core'!AA$7:AA$55)</f>
        <v>0</v>
      </c>
      <c r="W28" s="9">
        <f>SUMIF('Inputs-Core'!$C$7:$C$55,Summary!$C28,'Inputs-Core'!AB$7:AB$55)</f>
        <v>0</v>
      </c>
      <c r="X28" s="9">
        <f>SUMIF('Inputs-Core'!$C$7:$C$55,Summary!$C28,'Inputs-Core'!AC$7:AC$55)</f>
        <v>0</v>
      </c>
      <c r="Y28" s="9">
        <f>SUMIF('Inputs-Core'!$C$7:$C$55,Summary!$C28,'Inputs-Core'!AD$7:AD$55)</f>
        <v>0</v>
      </c>
      <c r="Z28" s="9">
        <f>SUMIF('Inputs-Core'!$C$7:$C$55,Summary!$C28,'Inputs-Core'!AE$7:AE$55)</f>
        <v>0</v>
      </c>
      <c r="AA28" s="9">
        <f>SUMIF('Inputs-Core'!$C$7:$C$55,Summary!$C28,'Inputs-Core'!AF$7:AF$55)</f>
        <v>0</v>
      </c>
      <c r="AB28" s="9">
        <f>SUMIF('Inputs-Core'!$C$7:$C$55,Summary!$C28,'Inputs-Core'!AG$7:AG$55)</f>
        <v>0</v>
      </c>
      <c r="AC28" s="9">
        <f>SUMIF('Inputs-Core'!$C$7:$C$55,Summary!$C28,'Inputs-Core'!AH$7:AH$55)</f>
        <v>0</v>
      </c>
      <c r="AD28" s="9">
        <f>SUMIF('Inputs-Core'!$C$7:$C$55,Summary!$C28,'Inputs-Core'!F$7:F$55)</f>
        <v>0</v>
      </c>
      <c r="AE28" s="9">
        <f>SUMIF('Inputs-Core'!$C$7:$C$55,Summary!$C28,'Inputs-Core'!G$7:G$55)</f>
        <v>0</v>
      </c>
      <c r="AF28" s="9">
        <f>SUMIF('Inputs-Core'!$C$7:$C$55,Summary!$C28,'Inputs-Core'!H$7:H$55)</f>
        <v>0</v>
      </c>
      <c r="AG28" s="9">
        <f>SUMIF('Inputs-Core'!$C$7:$C$55,Summary!$C28,'Inputs-Core'!I$7:I$55)</f>
        <v>0</v>
      </c>
      <c r="AH28" s="2"/>
    </row>
    <row r="29" spans="1:34" outlineLevel="1" x14ac:dyDescent="0.25">
      <c r="A29" s="2"/>
      <c r="B29" s="8"/>
      <c r="C29" s="8" t="s">
        <v>339</v>
      </c>
      <c r="D29" s="9">
        <f t="shared" si="3"/>
        <v>0</v>
      </c>
      <c r="E29" s="9">
        <f>SUMIF('Inputs-Core'!$C$7:$C$55,Summary!$C29,'Inputs-Core'!K$7:K$55)</f>
        <v>0</v>
      </c>
      <c r="F29" s="9">
        <f>SUMIF('Inputs-Core'!$C$7:$C$55,Summary!$C29,'Inputs-Core'!L$7:L$55)</f>
        <v>0</v>
      </c>
      <c r="G29" s="9">
        <f>SUMIF('Inputs-Core'!$C$7:$C$55,Summary!$C29,'Inputs-Core'!M$7:M$55)</f>
        <v>0</v>
      </c>
      <c r="H29" s="9">
        <f>SUMIF('Inputs-Core'!$C$7:$C$55,Summary!$C29,'Inputs-Core'!N$7:N$55)</f>
        <v>0</v>
      </c>
      <c r="I29" s="9">
        <f>SUMIF('Inputs-Core'!$C$7:$C$55,Summary!$C29,'Inputs-Core'!O$7:O$55)</f>
        <v>0</v>
      </c>
      <c r="J29" s="9">
        <f>SUMIF('Inputs-Core'!$C$7:$C$55,Summary!$C29,'Inputs-Core'!P$7:P$55)</f>
        <v>0</v>
      </c>
      <c r="K29" s="9">
        <f>SUMIF('Inputs-Core'!$C$7:$C$55,Summary!$C29,'Inputs-Core'!Q$7:Q$55)</f>
        <v>0</v>
      </c>
      <c r="L29" s="9">
        <f>SUMIF('Inputs-Core'!$C$7:$C$55,Summary!$C29,'Inputs-Core'!R$7:R$55)</f>
        <v>0</v>
      </c>
      <c r="M29" s="9">
        <f>SUMIF('Inputs-Core'!$C$7:$C$55,Summary!$C29,'Inputs-Core'!S$7:S$55)</f>
        <v>0</v>
      </c>
      <c r="N29" s="9">
        <f>SUMIF('Inputs-Core'!$C$7:$C$55,Summary!$C29,'Inputs-Core'!T$7:T$55)</f>
        <v>0</v>
      </c>
      <c r="O29" s="9">
        <f>SUMIF('Inputs-Core'!$C$7:$C$55,Summary!$C29,'Inputs-Core'!U$7:U$55)</f>
        <v>0</v>
      </c>
      <c r="P29" s="9">
        <f>SUMIF('Inputs-Core'!$C$7:$C$55,Summary!$C29,'Inputs-Core'!V$7:V$55)</f>
        <v>0</v>
      </c>
      <c r="Q29" s="9">
        <f t="shared" si="4"/>
        <v>0</v>
      </c>
      <c r="R29" s="9">
        <f>SUMIF('Inputs-Core'!$C$7:$C$55,Summary!$C29,'Inputs-Core'!W$7:W$55)</f>
        <v>0</v>
      </c>
      <c r="S29" s="9">
        <f>SUMIF('Inputs-Core'!$C$7:$C$55,Summary!$C29,'Inputs-Core'!X$7:X$55)</f>
        <v>0</v>
      </c>
      <c r="T29" s="9">
        <f>SUMIF('Inputs-Core'!$C$7:$C$55,Summary!$C29,'Inputs-Core'!Y$7:Y$55)</f>
        <v>0</v>
      </c>
      <c r="U29" s="9">
        <f>SUMIF('Inputs-Core'!$C$7:$C$55,Summary!$C29,'Inputs-Core'!Z$7:Z$55)</f>
        <v>0</v>
      </c>
      <c r="V29" s="9">
        <f>SUMIF('Inputs-Core'!$C$7:$C$55,Summary!$C29,'Inputs-Core'!AA$7:AA$55)</f>
        <v>0</v>
      </c>
      <c r="W29" s="9">
        <f>SUMIF('Inputs-Core'!$C$7:$C$55,Summary!$C29,'Inputs-Core'!AB$7:AB$55)</f>
        <v>0</v>
      </c>
      <c r="X29" s="9">
        <f>SUMIF('Inputs-Core'!$C$7:$C$55,Summary!$C29,'Inputs-Core'!AC$7:AC$55)</f>
        <v>0</v>
      </c>
      <c r="Y29" s="9">
        <f>SUMIF('Inputs-Core'!$C$7:$C$55,Summary!$C29,'Inputs-Core'!AD$7:AD$55)</f>
        <v>0</v>
      </c>
      <c r="Z29" s="9">
        <f>SUMIF('Inputs-Core'!$C$7:$C$55,Summary!$C29,'Inputs-Core'!AE$7:AE$55)</f>
        <v>0</v>
      </c>
      <c r="AA29" s="9">
        <f>SUMIF('Inputs-Core'!$C$7:$C$55,Summary!$C29,'Inputs-Core'!AF$7:AF$55)</f>
        <v>0</v>
      </c>
      <c r="AB29" s="9">
        <f>SUMIF('Inputs-Core'!$C$7:$C$55,Summary!$C29,'Inputs-Core'!AG$7:AG$55)</f>
        <v>0</v>
      </c>
      <c r="AC29" s="9">
        <f>SUMIF('Inputs-Core'!$C$7:$C$55,Summary!$C29,'Inputs-Core'!AH$7:AH$55)</f>
        <v>0</v>
      </c>
      <c r="AD29" s="9">
        <f>SUMIF('Inputs-Core'!$C$7:$C$55,Summary!$C29,'Inputs-Core'!F$7:F$55)</f>
        <v>0</v>
      </c>
      <c r="AE29" s="9">
        <f>SUMIF('Inputs-Core'!$C$7:$C$55,Summary!$C29,'Inputs-Core'!G$7:G$55)</f>
        <v>0</v>
      </c>
      <c r="AF29" s="9">
        <f>SUMIF('Inputs-Core'!$C$7:$C$55,Summary!$C29,'Inputs-Core'!H$7:H$55)</f>
        <v>0</v>
      </c>
      <c r="AG29" s="9">
        <f>SUMIF('Inputs-Core'!$C$7:$C$55,Summary!$C29,'Inputs-Core'!I$7:I$55)</f>
        <v>0</v>
      </c>
      <c r="AH29" s="2"/>
    </row>
    <row r="30" spans="1:34" outlineLevel="1" x14ac:dyDescent="0.25">
      <c r="A30" s="2"/>
      <c r="B30" s="8"/>
      <c r="C30" s="8" t="s">
        <v>340</v>
      </c>
      <c r="D30" s="9">
        <f t="shared" si="3"/>
        <v>0</v>
      </c>
      <c r="E30" s="9">
        <f>SUMIF('Inputs-Core'!$C$7:$C$55,Summary!$C30,'Inputs-Core'!K$7:K$55)</f>
        <v>0</v>
      </c>
      <c r="F30" s="9">
        <f>SUMIF('Inputs-Core'!$C$7:$C$55,Summary!$C30,'Inputs-Core'!L$7:L$55)</f>
        <v>0</v>
      </c>
      <c r="G30" s="9">
        <f>SUMIF('Inputs-Core'!$C$7:$C$55,Summary!$C30,'Inputs-Core'!M$7:M$55)</f>
        <v>0</v>
      </c>
      <c r="H30" s="9">
        <f>SUMIF('Inputs-Core'!$C$7:$C$55,Summary!$C30,'Inputs-Core'!N$7:N$55)</f>
        <v>0</v>
      </c>
      <c r="I30" s="9">
        <f>SUMIF('Inputs-Core'!$C$7:$C$55,Summary!$C30,'Inputs-Core'!O$7:O$55)</f>
        <v>0</v>
      </c>
      <c r="J30" s="9">
        <f>SUMIF('Inputs-Core'!$C$7:$C$55,Summary!$C30,'Inputs-Core'!P$7:P$55)</f>
        <v>0</v>
      </c>
      <c r="K30" s="9">
        <f>SUMIF('Inputs-Core'!$C$7:$C$55,Summary!$C30,'Inputs-Core'!Q$7:Q$55)</f>
        <v>0</v>
      </c>
      <c r="L30" s="9">
        <f>SUMIF('Inputs-Core'!$C$7:$C$55,Summary!$C30,'Inputs-Core'!R$7:R$55)</f>
        <v>0</v>
      </c>
      <c r="M30" s="9">
        <f>SUMIF('Inputs-Core'!$C$7:$C$55,Summary!$C30,'Inputs-Core'!S$7:S$55)</f>
        <v>0</v>
      </c>
      <c r="N30" s="9">
        <f>SUMIF('Inputs-Core'!$C$7:$C$55,Summary!$C30,'Inputs-Core'!T$7:T$55)</f>
        <v>0</v>
      </c>
      <c r="O30" s="9">
        <f>SUMIF('Inputs-Core'!$C$7:$C$55,Summary!$C30,'Inputs-Core'!U$7:U$55)</f>
        <v>0</v>
      </c>
      <c r="P30" s="9">
        <f>SUMIF('Inputs-Core'!$C$7:$C$55,Summary!$C30,'Inputs-Core'!V$7:V$55)</f>
        <v>0</v>
      </c>
      <c r="Q30" s="9">
        <f t="shared" si="4"/>
        <v>0</v>
      </c>
      <c r="R30" s="9">
        <f>SUMIF('Inputs-Core'!$C$7:$C$55,Summary!$C30,'Inputs-Core'!W$7:W$55)</f>
        <v>0</v>
      </c>
      <c r="S30" s="9">
        <f>SUMIF('Inputs-Core'!$C$7:$C$55,Summary!$C30,'Inputs-Core'!X$7:X$55)</f>
        <v>0</v>
      </c>
      <c r="T30" s="9">
        <f>SUMIF('Inputs-Core'!$C$7:$C$55,Summary!$C30,'Inputs-Core'!Y$7:Y$55)</f>
        <v>0</v>
      </c>
      <c r="U30" s="9">
        <f>SUMIF('Inputs-Core'!$C$7:$C$55,Summary!$C30,'Inputs-Core'!Z$7:Z$55)</f>
        <v>0</v>
      </c>
      <c r="V30" s="9">
        <f>SUMIF('Inputs-Core'!$C$7:$C$55,Summary!$C30,'Inputs-Core'!AA$7:AA$55)</f>
        <v>0</v>
      </c>
      <c r="W30" s="9">
        <f>SUMIF('Inputs-Core'!$C$7:$C$55,Summary!$C30,'Inputs-Core'!AB$7:AB$55)</f>
        <v>0</v>
      </c>
      <c r="X30" s="9">
        <f>SUMIF('Inputs-Core'!$C$7:$C$55,Summary!$C30,'Inputs-Core'!AC$7:AC$55)</f>
        <v>0</v>
      </c>
      <c r="Y30" s="9">
        <f>SUMIF('Inputs-Core'!$C$7:$C$55,Summary!$C30,'Inputs-Core'!AD$7:AD$55)</f>
        <v>0</v>
      </c>
      <c r="Z30" s="9">
        <f>SUMIF('Inputs-Core'!$C$7:$C$55,Summary!$C30,'Inputs-Core'!AE$7:AE$55)</f>
        <v>0</v>
      </c>
      <c r="AA30" s="9">
        <f>SUMIF('Inputs-Core'!$C$7:$C$55,Summary!$C30,'Inputs-Core'!AF$7:AF$55)</f>
        <v>0</v>
      </c>
      <c r="AB30" s="9">
        <f>SUMIF('Inputs-Core'!$C$7:$C$55,Summary!$C30,'Inputs-Core'!AG$7:AG$55)</f>
        <v>0</v>
      </c>
      <c r="AC30" s="9">
        <f>SUMIF('Inputs-Core'!$C$7:$C$55,Summary!$C30,'Inputs-Core'!AH$7:AH$55)</f>
        <v>0</v>
      </c>
      <c r="AD30" s="9">
        <f>SUMIF('Inputs-Core'!$C$7:$C$55,Summary!$C30,'Inputs-Core'!F$7:F$55)</f>
        <v>0</v>
      </c>
      <c r="AE30" s="9">
        <f>SUMIF('Inputs-Core'!$C$7:$C$55,Summary!$C30,'Inputs-Core'!G$7:G$55)</f>
        <v>0</v>
      </c>
      <c r="AF30" s="9">
        <f>SUMIF('Inputs-Core'!$C$7:$C$55,Summary!$C30,'Inputs-Core'!H$7:H$55)</f>
        <v>0</v>
      </c>
      <c r="AG30" s="9">
        <f>SUMIF('Inputs-Core'!$C$7:$C$55,Summary!$C30,'Inputs-Core'!I$7:I$55)</f>
        <v>0</v>
      </c>
      <c r="AH30" s="2"/>
    </row>
    <row r="31" spans="1:34" outlineLevel="1" x14ac:dyDescent="0.25">
      <c r="A31" s="2"/>
      <c r="B31" s="8"/>
      <c r="C31" s="8" t="s">
        <v>341</v>
      </c>
      <c r="D31" s="9">
        <f t="shared" si="3"/>
        <v>0</v>
      </c>
      <c r="E31" s="9">
        <f>SUMIF('Inputs-Core'!$C$7:$C$55,Summary!$C31,'Inputs-Core'!K$7:K$55)</f>
        <v>0</v>
      </c>
      <c r="F31" s="9">
        <f>SUMIF('Inputs-Core'!$C$7:$C$55,Summary!$C31,'Inputs-Core'!L$7:L$55)</f>
        <v>0</v>
      </c>
      <c r="G31" s="9">
        <f>SUMIF('Inputs-Core'!$C$7:$C$55,Summary!$C31,'Inputs-Core'!M$7:M$55)</f>
        <v>0</v>
      </c>
      <c r="H31" s="9">
        <f>SUMIF('Inputs-Core'!$C$7:$C$55,Summary!$C31,'Inputs-Core'!N$7:N$55)</f>
        <v>0</v>
      </c>
      <c r="I31" s="9">
        <f>SUMIF('Inputs-Core'!$C$7:$C$55,Summary!$C31,'Inputs-Core'!O$7:O$55)</f>
        <v>0</v>
      </c>
      <c r="J31" s="9">
        <f>SUMIF('Inputs-Core'!$C$7:$C$55,Summary!$C31,'Inputs-Core'!P$7:P$55)</f>
        <v>0</v>
      </c>
      <c r="K31" s="9">
        <f>SUMIF('Inputs-Core'!$C$7:$C$55,Summary!$C31,'Inputs-Core'!Q$7:Q$55)</f>
        <v>0</v>
      </c>
      <c r="L31" s="9">
        <f>SUMIF('Inputs-Core'!$C$7:$C$55,Summary!$C31,'Inputs-Core'!R$7:R$55)</f>
        <v>0</v>
      </c>
      <c r="M31" s="9">
        <f>SUMIF('Inputs-Core'!$C$7:$C$55,Summary!$C31,'Inputs-Core'!S$7:S$55)</f>
        <v>0</v>
      </c>
      <c r="N31" s="9">
        <f>SUMIF('Inputs-Core'!$C$7:$C$55,Summary!$C31,'Inputs-Core'!T$7:T$55)</f>
        <v>0</v>
      </c>
      <c r="O31" s="9">
        <f>SUMIF('Inputs-Core'!$C$7:$C$55,Summary!$C31,'Inputs-Core'!U$7:U$55)</f>
        <v>0</v>
      </c>
      <c r="P31" s="9">
        <f>SUMIF('Inputs-Core'!$C$7:$C$55,Summary!$C31,'Inputs-Core'!V$7:V$55)</f>
        <v>0</v>
      </c>
      <c r="Q31" s="9">
        <f t="shared" si="4"/>
        <v>0</v>
      </c>
      <c r="R31" s="9">
        <f>SUMIF('Inputs-Core'!$C$7:$C$55,Summary!$C31,'Inputs-Core'!W$7:W$55)</f>
        <v>0</v>
      </c>
      <c r="S31" s="9">
        <f>SUMIF('Inputs-Core'!$C$7:$C$55,Summary!$C31,'Inputs-Core'!X$7:X$55)</f>
        <v>0</v>
      </c>
      <c r="T31" s="9">
        <f>SUMIF('Inputs-Core'!$C$7:$C$55,Summary!$C31,'Inputs-Core'!Y$7:Y$55)</f>
        <v>0</v>
      </c>
      <c r="U31" s="9">
        <f>SUMIF('Inputs-Core'!$C$7:$C$55,Summary!$C31,'Inputs-Core'!Z$7:Z$55)</f>
        <v>0</v>
      </c>
      <c r="V31" s="9">
        <f>SUMIF('Inputs-Core'!$C$7:$C$55,Summary!$C31,'Inputs-Core'!AA$7:AA$55)</f>
        <v>0</v>
      </c>
      <c r="W31" s="9">
        <f>SUMIF('Inputs-Core'!$C$7:$C$55,Summary!$C31,'Inputs-Core'!AB$7:AB$55)</f>
        <v>0</v>
      </c>
      <c r="X31" s="9">
        <f>SUMIF('Inputs-Core'!$C$7:$C$55,Summary!$C31,'Inputs-Core'!AC$7:AC$55)</f>
        <v>0</v>
      </c>
      <c r="Y31" s="9">
        <f>SUMIF('Inputs-Core'!$C$7:$C$55,Summary!$C31,'Inputs-Core'!AD$7:AD$55)</f>
        <v>0</v>
      </c>
      <c r="Z31" s="9">
        <f>SUMIF('Inputs-Core'!$C$7:$C$55,Summary!$C31,'Inputs-Core'!AE$7:AE$55)</f>
        <v>0</v>
      </c>
      <c r="AA31" s="9">
        <f>SUMIF('Inputs-Core'!$C$7:$C$55,Summary!$C31,'Inputs-Core'!AF$7:AF$55)</f>
        <v>0</v>
      </c>
      <c r="AB31" s="9">
        <f>SUMIF('Inputs-Core'!$C$7:$C$55,Summary!$C31,'Inputs-Core'!AG$7:AG$55)</f>
        <v>0</v>
      </c>
      <c r="AC31" s="9">
        <f>SUMIF('Inputs-Core'!$C$7:$C$55,Summary!$C31,'Inputs-Core'!AH$7:AH$55)</f>
        <v>0</v>
      </c>
      <c r="AD31" s="9">
        <f>SUMIF('Inputs-Core'!$C$7:$C$55,Summary!$C31,'Inputs-Core'!F$7:F$55)</f>
        <v>0</v>
      </c>
      <c r="AE31" s="9">
        <f>SUMIF('Inputs-Core'!$C$7:$C$55,Summary!$C31,'Inputs-Core'!G$7:G$55)</f>
        <v>0</v>
      </c>
      <c r="AF31" s="9">
        <f>SUMIF('Inputs-Core'!$C$7:$C$55,Summary!$C31,'Inputs-Core'!H$7:H$55)</f>
        <v>0</v>
      </c>
      <c r="AG31" s="9">
        <f>SUMIF('Inputs-Core'!$C$7:$C$55,Summary!$C31,'Inputs-Core'!I$7:I$55)</f>
        <v>0</v>
      </c>
      <c r="AH31" s="2"/>
    </row>
    <row r="32" spans="1:34" outlineLevel="1" x14ac:dyDescent="0.25">
      <c r="A32" s="2"/>
      <c r="B32" s="8"/>
      <c r="C32" s="8" t="s">
        <v>342</v>
      </c>
      <c r="D32" s="9">
        <f t="shared" si="3"/>
        <v>0</v>
      </c>
      <c r="E32" s="9">
        <f>SUMIF('Inputs-Core'!$C$7:$C$55,Summary!$C32,'Inputs-Core'!K$7:K$55)</f>
        <v>0</v>
      </c>
      <c r="F32" s="9">
        <f>SUMIF('Inputs-Core'!$C$7:$C$55,Summary!$C32,'Inputs-Core'!L$7:L$55)</f>
        <v>0</v>
      </c>
      <c r="G32" s="9">
        <f>SUMIF('Inputs-Core'!$C$7:$C$55,Summary!$C32,'Inputs-Core'!M$7:M$55)</f>
        <v>0</v>
      </c>
      <c r="H32" s="9">
        <f>SUMIF('Inputs-Core'!$C$7:$C$55,Summary!$C32,'Inputs-Core'!N$7:N$55)</f>
        <v>0</v>
      </c>
      <c r="I32" s="9">
        <f>SUMIF('Inputs-Core'!$C$7:$C$55,Summary!$C32,'Inputs-Core'!O$7:O$55)</f>
        <v>0</v>
      </c>
      <c r="J32" s="9">
        <f>SUMIF('Inputs-Core'!$C$7:$C$55,Summary!$C32,'Inputs-Core'!P$7:P$55)</f>
        <v>0</v>
      </c>
      <c r="K32" s="9">
        <f>SUMIF('Inputs-Core'!$C$7:$C$55,Summary!$C32,'Inputs-Core'!Q$7:Q$55)</f>
        <v>0</v>
      </c>
      <c r="L32" s="9">
        <f>SUMIF('Inputs-Core'!$C$7:$C$55,Summary!$C32,'Inputs-Core'!R$7:R$55)</f>
        <v>0</v>
      </c>
      <c r="M32" s="9">
        <f>SUMIF('Inputs-Core'!$C$7:$C$55,Summary!$C32,'Inputs-Core'!S$7:S$55)</f>
        <v>0</v>
      </c>
      <c r="N32" s="9">
        <f>SUMIF('Inputs-Core'!$C$7:$C$55,Summary!$C32,'Inputs-Core'!T$7:T$55)</f>
        <v>0</v>
      </c>
      <c r="O32" s="9">
        <f>SUMIF('Inputs-Core'!$C$7:$C$55,Summary!$C32,'Inputs-Core'!U$7:U$55)</f>
        <v>0</v>
      </c>
      <c r="P32" s="9">
        <f>SUMIF('Inputs-Core'!$C$7:$C$55,Summary!$C32,'Inputs-Core'!V$7:V$55)</f>
        <v>0</v>
      </c>
      <c r="Q32" s="9">
        <f t="shared" si="4"/>
        <v>0</v>
      </c>
      <c r="R32" s="9">
        <f>SUMIF('Inputs-Core'!$C$7:$C$55,Summary!$C32,'Inputs-Core'!W$7:W$55)</f>
        <v>0</v>
      </c>
      <c r="S32" s="9">
        <f>SUMIF('Inputs-Core'!$C$7:$C$55,Summary!$C32,'Inputs-Core'!X$7:X$55)</f>
        <v>0</v>
      </c>
      <c r="T32" s="9">
        <f>SUMIF('Inputs-Core'!$C$7:$C$55,Summary!$C32,'Inputs-Core'!Y$7:Y$55)</f>
        <v>0</v>
      </c>
      <c r="U32" s="9">
        <f>SUMIF('Inputs-Core'!$C$7:$C$55,Summary!$C32,'Inputs-Core'!Z$7:Z$55)</f>
        <v>0</v>
      </c>
      <c r="V32" s="9">
        <f>SUMIF('Inputs-Core'!$C$7:$C$55,Summary!$C32,'Inputs-Core'!AA$7:AA$55)</f>
        <v>0</v>
      </c>
      <c r="W32" s="9">
        <f>SUMIF('Inputs-Core'!$C$7:$C$55,Summary!$C32,'Inputs-Core'!AB$7:AB$55)</f>
        <v>0</v>
      </c>
      <c r="X32" s="9">
        <f>SUMIF('Inputs-Core'!$C$7:$C$55,Summary!$C32,'Inputs-Core'!AC$7:AC$55)</f>
        <v>0</v>
      </c>
      <c r="Y32" s="9">
        <f>SUMIF('Inputs-Core'!$C$7:$C$55,Summary!$C32,'Inputs-Core'!AD$7:AD$55)</f>
        <v>0</v>
      </c>
      <c r="Z32" s="9">
        <f>SUMIF('Inputs-Core'!$C$7:$C$55,Summary!$C32,'Inputs-Core'!AE$7:AE$55)</f>
        <v>0</v>
      </c>
      <c r="AA32" s="9">
        <f>SUMIF('Inputs-Core'!$C$7:$C$55,Summary!$C32,'Inputs-Core'!AF$7:AF$55)</f>
        <v>0</v>
      </c>
      <c r="AB32" s="9">
        <f>SUMIF('Inputs-Core'!$C$7:$C$55,Summary!$C32,'Inputs-Core'!AG$7:AG$55)</f>
        <v>0</v>
      </c>
      <c r="AC32" s="9">
        <f>SUMIF('Inputs-Core'!$C$7:$C$55,Summary!$C32,'Inputs-Core'!AH$7:AH$55)</f>
        <v>0</v>
      </c>
      <c r="AD32" s="9">
        <f>SUMIF('Inputs-Core'!$C$7:$C$55,Summary!$C32,'Inputs-Core'!F$7:F$55)</f>
        <v>0</v>
      </c>
      <c r="AE32" s="9">
        <f>SUMIF('Inputs-Core'!$C$7:$C$55,Summary!$C32,'Inputs-Core'!G$7:G$55)</f>
        <v>0</v>
      </c>
      <c r="AF32" s="9">
        <f>SUMIF('Inputs-Core'!$C$7:$C$55,Summary!$C32,'Inputs-Core'!H$7:H$55)</f>
        <v>0</v>
      </c>
      <c r="AG32" s="9">
        <f>SUMIF('Inputs-Core'!$C$7:$C$55,Summary!$C32,'Inputs-Core'!I$7:I$55)</f>
        <v>0</v>
      </c>
      <c r="AH32" s="2"/>
    </row>
    <row r="33" spans="1:34" outlineLevel="1" x14ac:dyDescent="0.25">
      <c r="A33" s="2"/>
      <c r="B33" s="8"/>
      <c r="C33" s="8" t="s">
        <v>343</v>
      </c>
      <c r="D33" s="9">
        <f t="shared" si="3"/>
        <v>0</v>
      </c>
      <c r="E33" s="9">
        <f>SUMIF('Inputs-Core'!$C$7:$C$55,Summary!$C33,'Inputs-Core'!K$7:K$55)</f>
        <v>0</v>
      </c>
      <c r="F33" s="9">
        <f>SUMIF('Inputs-Core'!$C$7:$C$55,Summary!$C33,'Inputs-Core'!L$7:L$55)</f>
        <v>0</v>
      </c>
      <c r="G33" s="9">
        <f>SUMIF('Inputs-Core'!$C$7:$C$55,Summary!$C33,'Inputs-Core'!M$7:M$55)</f>
        <v>0</v>
      </c>
      <c r="H33" s="9">
        <f>SUMIF('Inputs-Core'!$C$7:$C$55,Summary!$C33,'Inputs-Core'!N$7:N$55)</f>
        <v>0</v>
      </c>
      <c r="I33" s="9">
        <f>SUMIF('Inputs-Core'!$C$7:$C$55,Summary!$C33,'Inputs-Core'!O$7:O$55)</f>
        <v>0</v>
      </c>
      <c r="J33" s="9">
        <f>SUMIF('Inputs-Core'!$C$7:$C$55,Summary!$C33,'Inputs-Core'!P$7:P$55)</f>
        <v>0</v>
      </c>
      <c r="K33" s="9">
        <f>SUMIF('Inputs-Core'!$C$7:$C$55,Summary!$C33,'Inputs-Core'!Q$7:Q$55)</f>
        <v>0</v>
      </c>
      <c r="L33" s="9">
        <f>SUMIF('Inputs-Core'!$C$7:$C$55,Summary!$C33,'Inputs-Core'!R$7:R$55)</f>
        <v>0</v>
      </c>
      <c r="M33" s="9">
        <f>SUMIF('Inputs-Core'!$C$7:$C$55,Summary!$C33,'Inputs-Core'!S$7:S$55)</f>
        <v>0</v>
      </c>
      <c r="N33" s="9">
        <f>SUMIF('Inputs-Core'!$C$7:$C$55,Summary!$C33,'Inputs-Core'!T$7:T$55)</f>
        <v>0</v>
      </c>
      <c r="O33" s="9">
        <f>SUMIF('Inputs-Core'!$C$7:$C$55,Summary!$C33,'Inputs-Core'!U$7:U$55)</f>
        <v>0</v>
      </c>
      <c r="P33" s="9">
        <f>SUMIF('Inputs-Core'!$C$7:$C$55,Summary!$C33,'Inputs-Core'!V$7:V$55)</f>
        <v>0</v>
      </c>
      <c r="Q33" s="9">
        <f t="shared" si="4"/>
        <v>0</v>
      </c>
      <c r="R33" s="9">
        <f>SUMIF('Inputs-Core'!$C$7:$C$55,Summary!$C33,'Inputs-Core'!W$7:W$55)</f>
        <v>0</v>
      </c>
      <c r="S33" s="9">
        <f>SUMIF('Inputs-Core'!$C$7:$C$55,Summary!$C33,'Inputs-Core'!X$7:X$55)</f>
        <v>0</v>
      </c>
      <c r="T33" s="9">
        <f>SUMIF('Inputs-Core'!$C$7:$C$55,Summary!$C33,'Inputs-Core'!Y$7:Y$55)</f>
        <v>0</v>
      </c>
      <c r="U33" s="9">
        <f>SUMIF('Inputs-Core'!$C$7:$C$55,Summary!$C33,'Inputs-Core'!Z$7:Z$55)</f>
        <v>0</v>
      </c>
      <c r="V33" s="9">
        <f>SUMIF('Inputs-Core'!$C$7:$C$55,Summary!$C33,'Inputs-Core'!AA$7:AA$55)</f>
        <v>0</v>
      </c>
      <c r="W33" s="9">
        <f>SUMIF('Inputs-Core'!$C$7:$C$55,Summary!$C33,'Inputs-Core'!AB$7:AB$55)</f>
        <v>0</v>
      </c>
      <c r="X33" s="9">
        <f>SUMIF('Inputs-Core'!$C$7:$C$55,Summary!$C33,'Inputs-Core'!AC$7:AC$55)</f>
        <v>0</v>
      </c>
      <c r="Y33" s="9">
        <f>SUMIF('Inputs-Core'!$C$7:$C$55,Summary!$C33,'Inputs-Core'!AD$7:AD$55)</f>
        <v>0</v>
      </c>
      <c r="Z33" s="9">
        <f>SUMIF('Inputs-Core'!$C$7:$C$55,Summary!$C33,'Inputs-Core'!AE$7:AE$55)</f>
        <v>0</v>
      </c>
      <c r="AA33" s="9">
        <f>SUMIF('Inputs-Core'!$C$7:$C$55,Summary!$C33,'Inputs-Core'!AF$7:AF$55)</f>
        <v>0</v>
      </c>
      <c r="AB33" s="9">
        <f>SUMIF('Inputs-Core'!$C$7:$C$55,Summary!$C33,'Inputs-Core'!AG$7:AG$55)</f>
        <v>0</v>
      </c>
      <c r="AC33" s="9">
        <f>SUMIF('Inputs-Core'!$C$7:$C$55,Summary!$C33,'Inputs-Core'!AH$7:AH$55)</f>
        <v>0</v>
      </c>
      <c r="AD33" s="9">
        <f>SUMIF('Inputs-Core'!$C$7:$C$55,Summary!$C33,'Inputs-Core'!F$7:F$55)</f>
        <v>0</v>
      </c>
      <c r="AE33" s="9">
        <f>SUMIF('Inputs-Core'!$C$7:$C$55,Summary!$C33,'Inputs-Core'!G$7:G$55)</f>
        <v>0</v>
      </c>
      <c r="AF33" s="9">
        <f>SUMIF('Inputs-Core'!$C$7:$C$55,Summary!$C33,'Inputs-Core'!H$7:H$55)</f>
        <v>0</v>
      </c>
      <c r="AG33" s="9">
        <f>SUMIF('Inputs-Core'!$C$7:$C$55,Summary!$C33,'Inputs-Core'!I$7:I$55)</f>
        <v>0</v>
      </c>
      <c r="AH33" s="2"/>
    </row>
    <row r="34" spans="1:34" outlineLevel="1" x14ac:dyDescent="0.25">
      <c r="A34" s="2"/>
      <c r="B34" s="8"/>
      <c r="C34" s="8" t="s">
        <v>344</v>
      </c>
      <c r="D34" s="9">
        <f t="shared" si="3"/>
        <v>0</v>
      </c>
      <c r="E34" s="9">
        <f>SUMIF('Inputs-Core'!$C$7:$C$55,Summary!$C34,'Inputs-Core'!K$7:K$55)</f>
        <v>0</v>
      </c>
      <c r="F34" s="9">
        <f>SUMIF('Inputs-Core'!$C$7:$C$55,Summary!$C34,'Inputs-Core'!L$7:L$55)</f>
        <v>0</v>
      </c>
      <c r="G34" s="9">
        <f>SUMIF('Inputs-Core'!$C$7:$C$55,Summary!$C34,'Inputs-Core'!M$7:M$55)</f>
        <v>0</v>
      </c>
      <c r="H34" s="9">
        <f>SUMIF('Inputs-Core'!$C$7:$C$55,Summary!$C34,'Inputs-Core'!N$7:N$55)</f>
        <v>0</v>
      </c>
      <c r="I34" s="9">
        <f>SUMIF('Inputs-Core'!$C$7:$C$55,Summary!$C34,'Inputs-Core'!O$7:O$55)</f>
        <v>0</v>
      </c>
      <c r="J34" s="9">
        <f>SUMIF('Inputs-Core'!$C$7:$C$55,Summary!$C34,'Inputs-Core'!P$7:P$55)</f>
        <v>0</v>
      </c>
      <c r="K34" s="9">
        <f>SUMIF('Inputs-Core'!$C$7:$C$55,Summary!$C34,'Inputs-Core'!Q$7:Q$55)</f>
        <v>0</v>
      </c>
      <c r="L34" s="9">
        <f>SUMIF('Inputs-Core'!$C$7:$C$55,Summary!$C34,'Inputs-Core'!R$7:R$55)</f>
        <v>0</v>
      </c>
      <c r="M34" s="9">
        <f>SUMIF('Inputs-Core'!$C$7:$C$55,Summary!$C34,'Inputs-Core'!S$7:S$55)</f>
        <v>0</v>
      </c>
      <c r="N34" s="9">
        <f>SUMIF('Inputs-Core'!$C$7:$C$55,Summary!$C34,'Inputs-Core'!T$7:T$55)</f>
        <v>0</v>
      </c>
      <c r="O34" s="9">
        <f>SUMIF('Inputs-Core'!$C$7:$C$55,Summary!$C34,'Inputs-Core'!U$7:U$55)</f>
        <v>0</v>
      </c>
      <c r="P34" s="9">
        <f>SUMIF('Inputs-Core'!$C$7:$C$55,Summary!$C34,'Inputs-Core'!V$7:V$55)</f>
        <v>0</v>
      </c>
      <c r="Q34" s="9">
        <f t="shared" si="4"/>
        <v>0</v>
      </c>
      <c r="R34" s="9">
        <f>SUMIF('Inputs-Core'!$C$7:$C$55,Summary!$C34,'Inputs-Core'!W$7:W$55)</f>
        <v>0</v>
      </c>
      <c r="S34" s="9">
        <f>SUMIF('Inputs-Core'!$C$7:$C$55,Summary!$C34,'Inputs-Core'!X$7:X$55)</f>
        <v>0</v>
      </c>
      <c r="T34" s="9">
        <f>SUMIF('Inputs-Core'!$C$7:$C$55,Summary!$C34,'Inputs-Core'!Y$7:Y$55)</f>
        <v>0</v>
      </c>
      <c r="U34" s="9">
        <f>SUMIF('Inputs-Core'!$C$7:$C$55,Summary!$C34,'Inputs-Core'!Z$7:Z$55)</f>
        <v>0</v>
      </c>
      <c r="V34" s="9">
        <f>SUMIF('Inputs-Core'!$C$7:$C$55,Summary!$C34,'Inputs-Core'!AA$7:AA$55)</f>
        <v>0</v>
      </c>
      <c r="W34" s="9">
        <f>SUMIF('Inputs-Core'!$C$7:$C$55,Summary!$C34,'Inputs-Core'!AB$7:AB$55)</f>
        <v>0</v>
      </c>
      <c r="X34" s="9">
        <f>SUMIF('Inputs-Core'!$C$7:$C$55,Summary!$C34,'Inputs-Core'!AC$7:AC$55)</f>
        <v>0</v>
      </c>
      <c r="Y34" s="9">
        <f>SUMIF('Inputs-Core'!$C$7:$C$55,Summary!$C34,'Inputs-Core'!AD$7:AD$55)</f>
        <v>0</v>
      </c>
      <c r="Z34" s="9">
        <f>SUMIF('Inputs-Core'!$C$7:$C$55,Summary!$C34,'Inputs-Core'!AE$7:AE$55)</f>
        <v>0</v>
      </c>
      <c r="AA34" s="9">
        <f>SUMIF('Inputs-Core'!$C$7:$C$55,Summary!$C34,'Inputs-Core'!AF$7:AF$55)</f>
        <v>0</v>
      </c>
      <c r="AB34" s="9">
        <f>SUMIF('Inputs-Core'!$C$7:$C$55,Summary!$C34,'Inputs-Core'!AG$7:AG$55)</f>
        <v>0</v>
      </c>
      <c r="AC34" s="9">
        <f>SUMIF('Inputs-Core'!$C$7:$C$55,Summary!$C34,'Inputs-Core'!AH$7:AH$55)</f>
        <v>0</v>
      </c>
      <c r="AD34" s="9">
        <f>SUMIF('Inputs-Core'!$C$7:$C$55,Summary!$C34,'Inputs-Core'!F$7:F$55)</f>
        <v>0</v>
      </c>
      <c r="AE34" s="9">
        <f>SUMIF('Inputs-Core'!$C$7:$C$55,Summary!$C34,'Inputs-Core'!G$7:G$55)</f>
        <v>0</v>
      </c>
      <c r="AF34" s="9">
        <f>SUMIF('Inputs-Core'!$C$7:$C$55,Summary!$C34,'Inputs-Core'!H$7:H$55)</f>
        <v>0</v>
      </c>
      <c r="AG34" s="9">
        <f>SUMIF('Inputs-Core'!$C$7:$C$55,Summary!$C34,'Inputs-Core'!I$7:I$55)</f>
        <v>0</v>
      </c>
      <c r="AH34" s="2"/>
    </row>
    <row r="35" spans="1:34" outlineLevel="1" x14ac:dyDescent="0.25">
      <c r="A35" s="2"/>
      <c r="B35" s="8"/>
      <c r="C35" s="8" t="s">
        <v>345</v>
      </c>
      <c r="D35" s="9">
        <f t="shared" si="3"/>
        <v>0</v>
      </c>
      <c r="E35" s="9">
        <f>SUMIF('Inputs-Core'!$C$7:$C$55,Summary!$C35,'Inputs-Core'!K$7:K$55)</f>
        <v>0</v>
      </c>
      <c r="F35" s="9">
        <f>SUMIF('Inputs-Core'!$C$7:$C$55,Summary!$C35,'Inputs-Core'!L$7:L$55)</f>
        <v>0</v>
      </c>
      <c r="G35" s="9">
        <f>SUMIF('Inputs-Core'!$C$7:$C$55,Summary!$C35,'Inputs-Core'!M$7:M$55)</f>
        <v>0</v>
      </c>
      <c r="H35" s="9">
        <f>SUMIF('Inputs-Core'!$C$7:$C$55,Summary!$C35,'Inputs-Core'!N$7:N$55)</f>
        <v>0</v>
      </c>
      <c r="I35" s="9">
        <f>SUMIF('Inputs-Core'!$C$7:$C$55,Summary!$C35,'Inputs-Core'!O$7:O$55)</f>
        <v>0</v>
      </c>
      <c r="J35" s="9">
        <f>SUMIF('Inputs-Core'!$C$7:$C$55,Summary!$C35,'Inputs-Core'!P$7:P$55)</f>
        <v>0</v>
      </c>
      <c r="K35" s="9">
        <f>SUMIF('Inputs-Core'!$C$7:$C$55,Summary!$C35,'Inputs-Core'!Q$7:Q$55)</f>
        <v>0</v>
      </c>
      <c r="L35" s="9">
        <f>SUMIF('Inputs-Core'!$C$7:$C$55,Summary!$C35,'Inputs-Core'!R$7:R$55)</f>
        <v>0</v>
      </c>
      <c r="M35" s="9">
        <f>SUMIF('Inputs-Core'!$C$7:$C$55,Summary!$C35,'Inputs-Core'!S$7:S$55)</f>
        <v>0</v>
      </c>
      <c r="N35" s="9">
        <f>SUMIF('Inputs-Core'!$C$7:$C$55,Summary!$C35,'Inputs-Core'!T$7:T$55)</f>
        <v>0</v>
      </c>
      <c r="O35" s="9">
        <f>SUMIF('Inputs-Core'!$C$7:$C$55,Summary!$C35,'Inputs-Core'!U$7:U$55)</f>
        <v>0</v>
      </c>
      <c r="P35" s="9">
        <f>SUMIF('Inputs-Core'!$C$7:$C$55,Summary!$C35,'Inputs-Core'!V$7:V$55)</f>
        <v>0</v>
      </c>
      <c r="Q35" s="9">
        <f t="shared" si="4"/>
        <v>0</v>
      </c>
      <c r="R35" s="9">
        <f>SUMIF('Inputs-Core'!$C$7:$C$55,Summary!$C35,'Inputs-Core'!W$7:W$55)</f>
        <v>0</v>
      </c>
      <c r="S35" s="9">
        <f>SUMIF('Inputs-Core'!$C$7:$C$55,Summary!$C35,'Inputs-Core'!X$7:X$55)</f>
        <v>0</v>
      </c>
      <c r="T35" s="9">
        <f>SUMIF('Inputs-Core'!$C$7:$C$55,Summary!$C35,'Inputs-Core'!Y$7:Y$55)</f>
        <v>0</v>
      </c>
      <c r="U35" s="9">
        <f>SUMIF('Inputs-Core'!$C$7:$C$55,Summary!$C35,'Inputs-Core'!Z$7:Z$55)</f>
        <v>0</v>
      </c>
      <c r="V35" s="9">
        <f>SUMIF('Inputs-Core'!$C$7:$C$55,Summary!$C35,'Inputs-Core'!AA$7:AA$55)</f>
        <v>0</v>
      </c>
      <c r="W35" s="9">
        <f>SUMIF('Inputs-Core'!$C$7:$C$55,Summary!$C35,'Inputs-Core'!AB$7:AB$55)</f>
        <v>0</v>
      </c>
      <c r="X35" s="9">
        <f>SUMIF('Inputs-Core'!$C$7:$C$55,Summary!$C35,'Inputs-Core'!AC$7:AC$55)</f>
        <v>0</v>
      </c>
      <c r="Y35" s="9">
        <f>SUMIF('Inputs-Core'!$C$7:$C$55,Summary!$C35,'Inputs-Core'!AD$7:AD$55)</f>
        <v>0</v>
      </c>
      <c r="Z35" s="9">
        <f>SUMIF('Inputs-Core'!$C$7:$C$55,Summary!$C35,'Inputs-Core'!AE$7:AE$55)</f>
        <v>0</v>
      </c>
      <c r="AA35" s="9">
        <f>SUMIF('Inputs-Core'!$C$7:$C$55,Summary!$C35,'Inputs-Core'!AF$7:AF$55)</f>
        <v>0</v>
      </c>
      <c r="AB35" s="9">
        <f>SUMIF('Inputs-Core'!$C$7:$C$55,Summary!$C35,'Inputs-Core'!AG$7:AG$55)</f>
        <v>0</v>
      </c>
      <c r="AC35" s="9">
        <f>SUMIF('Inputs-Core'!$C$7:$C$55,Summary!$C35,'Inputs-Core'!AH$7:AH$55)</f>
        <v>0</v>
      </c>
      <c r="AD35" s="9">
        <f>SUMIF('Inputs-Core'!$C$7:$C$55,Summary!$C35,'Inputs-Core'!F$7:F$55)</f>
        <v>0</v>
      </c>
      <c r="AE35" s="9">
        <f>SUMIF('Inputs-Core'!$C$7:$C$55,Summary!$C35,'Inputs-Core'!G$7:G$55)</f>
        <v>0</v>
      </c>
      <c r="AF35" s="9">
        <f>SUMIF('Inputs-Core'!$C$7:$C$55,Summary!$C35,'Inputs-Core'!H$7:H$55)</f>
        <v>0</v>
      </c>
      <c r="AG35" s="9">
        <f>SUMIF('Inputs-Core'!$C$7:$C$55,Summary!$C35,'Inputs-Core'!I$7:I$55)</f>
        <v>0</v>
      </c>
      <c r="AH35" s="2"/>
    </row>
    <row r="36" spans="1:34" outlineLevel="1" x14ac:dyDescent="0.25">
      <c r="A36" s="2"/>
      <c r="B36" s="8"/>
      <c r="C36" s="8" t="s">
        <v>346</v>
      </c>
      <c r="D36" s="9">
        <f t="shared" si="3"/>
        <v>0</v>
      </c>
      <c r="E36" s="9">
        <f>SUMIF('Inputs-Core'!$C$7:$C$55,Summary!$C36,'Inputs-Core'!K$7:K$55)</f>
        <v>0</v>
      </c>
      <c r="F36" s="9">
        <f>SUMIF('Inputs-Core'!$C$7:$C$55,Summary!$C36,'Inputs-Core'!L$7:L$55)</f>
        <v>0</v>
      </c>
      <c r="G36" s="9">
        <f>SUMIF('Inputs-Core'!$C$7:$C$55,Summary!$C36,'Inputs-Core'!M$7:M$55)</f>
        <v>0</v>
      </c>
      <c r="H36" s="9">
        <f>SUMIF('Inputs-Core'!$C$7:$C$55,Summary!$C36,'Inputs-Core'!N$7:N$55)</f>
        <v>0</v>
      </c>
      <c r="I36" s="9">
        <f>SUMIF('Inputs-Core'!$C$7:$C$55,Summary!$C36,'Inputs-Core'!O$7:O$55)</f>
        <v>0</v>
      </c>
      <c r="J36" s="9">
        <f>SUMIF('Inputs-Core'!$C$7:$C$55,Summary!$C36,'Inputs-Core'!P$7:P$55)</f>
        <v>0</v>
      </c>
      <c r="K36" s="9">
        <f>SUMIF('Inputs-Core'!$C$7:$C$55,Summary!$C36,'Inputs-Core'!Q$7:Q$55)</f>
        <v>0</v>
      </c>
      <c r="L36" s="9">
        <f>SUMIF('Inputs-Core'!$C$7:$C$55,Summary!$C36,'Inputs-Core'!R$7:R$55)</f>
        <v>0</v>
      </c>
      <c r="M36" s="9">
        <f>SUMIF('Inputs-Core'!$C$7:$C$55,Summary!$C36,'Inputs-Core'!S$7:S$55)</f>
        <v>0</v>
      </c>
      <c r="N36" s="9">
        <f>SUMIF('Inputs-Core'!$C$7:$C$55,Summary!$C36,'Inputs-Core'!T$7:T$55)</f>
        <v>0</v>
      </c>
      <c r="O36" s="9">
        <f>SUMIF('Inputs-Core'!$C$7:$C$55,Summary!$C36,'Inputs-Core'!U$7:U$55)</f>
        <v>0</v>
      </c>
      <c r="P36" s="9">
        <f>SUMIF('Inputs-Core'!$C$7:$C$55,Summary!$C36,'Inputs-Core'!V$7:V$55)</f>
        <v>0</v>
      </c>
      <c r="Q36" s="9">
        <f t="shared" si="4"/>
        <v>0</v>
      </c>
      <c r="R36" s="9">
        <f>SUMIF('Inputs-Core'!$C$7:$C$55,Summary!$C36,'Inputs-Core'!W$7:W$55)</f>
        <v>0</v>
      </c>
      <c r="S36" s="9">
        <f>SUMIF('Inputs-Core'!$C$7:$C$55,Summary!$C36,'Inputs-Core'!X$7:X$55)</f>
        <v>0</v>
      </c>
      <c r="T36" s="9">
        <f>SUMIF('Inputs-Core'!$C$7:$C$55,Summary!$C36,'Inputs-Core'!Y$7:Y$55)</f>
        <v>0</v>
      </c>
      <c r="U36" s="9">
        <f>SUMIF('Inputs-Core'!$C$7:$C$55,Summary!$C36,'Inputs-Core'!Z$7:Z$55)</f>
        <v>0</v>
      </c>
      <c r="V36" s="9">
        <f>SUMIF('Inputs-Core'!$C$7:$C$55,Summary!$C36,'Inputs-Core'!AA$7:AA$55)</f>
        <v>0</v>
      </c>
      <c r="W36" s="9">
        <f>SUMIF('Inputs-Core'!$C$7:$C$55,Summary!$C36,'Inputs-Core'!AB$7:AB$55)</f>
        <v>0</v>
      </c>
      <c r="X36" s="9">
        <f>SUMIF('Inputs-Core'!$C$7:$C$55,Summary!$C36,'Inputs-Core'!AC$7:AC$55)</f>
        <v>0</v>
      </c>
      <c r="Y36" s="9">
        <f>SUMIF('Inputs-Core'!$C$7:$C$55,Summary!$C36,'Inputs-Core'!AD$7:AD$55)</f>
        <v>0</v>
      </c>
      <c r="Z36" s="9">
        <f>SUMIF('Inputs-Core'!$C$7:$C$55,Summary!$C36,'Inputs-Core'!AE$7:AE$55)</f>
        <v>0</v>
      </c>
      <c r="AA36" s="9">
        <f>SUMIF('Inputs-Core'!$C$7:$C$55,Summary!$C36,'Inputs-Core'!AF$7:AF$55)</f>
        <v>0</v>
      </c>
      <c r="AB36" s="9">
        <f>SUMIF('Inputs-Core'!$C$7:$C$55,Summary!$C36,'Inputs-Core'!AG$7:AG$55)</f>
        <v>0</v>
      </c>
      <c r="AC36" s="9">
        <f>SUMIF('Inputs-Core'!$C$7:$C$55,Summary!$C36,'Inputs-Core'!AH$7:AH$55)</f>
        <v>0</v>
      </c>
      <c r="AD36" s="9">
        <f>SUMIF('Inputs-Core'!$C$7:$C$55,Summary!$C36,'Inputs-Core'!F$7:F$55)</f>
        <v>0</v>
      </c>
      <c r="AE36" s="9">
        <f>SUMIF('Inputs-Core'!$C$7:$C$55,Summary!$C36,'Inputs-Core'!G$7:G$55)</f>
        <v>0</v>
      </c>
      <c r="AF36" s="9">
        <f>SUMIF('Inputs-Core'!$C$7:$C$55,Summary!$C36,'Inputs-Core'!H$7:H$55)</f>
        <v>0</v>
      </c>
      <c r="AG36" s="9">
        <f>SUMIF('Inputs-Core'!$C$7:$C$55,Summary!$C36,'Inputs-Core'!I$7:I$55)</f>
        <v>0</v>
      </c>
      <c r="AH36" s="2"/>
    </row>
    <row r="37" spans="1:34" outlineLevel="1" x14ac:dyDescent="0.25">
      <c r="A37" s="2"/>
      <c r="B37" s="8"/>
      <c r="C37" s="8" t="s">
        <v>347</v>
      </c>
      <c r="D37" s="9">
        <f t="shared" si="3"/>
        <v>0</v>
      </c>
      <c r="E37" s="9">
        <f>SUMIF('Inputs-Core'!$C$7:$C$55,Summary!$C37,'Inputs-Core'!K$7:K$55)</f>
        <v>0</v>
      </c>
      <c r="F37" s="9">
        <f>SUMIF('Inputs-Core'!$C$7:$C$55,Summary!$C37,'Inputs-Core'!L$7:L$55)</f>
        <v>0</v>
      </c>
      <c r="G37" s="9">
        <f>SUMIF('Inputs-Core'!$C$7:$C$55,Summary!$C37,'Inputs-Core'!M$7:M$55)</f>
        <v>0</v>
      </c>
      <c r="H37" s="9">
        <f>SUMIF('Inputs-Core'!$C$7:$C$55,Summary!$C37,'Inputs-Core'!N$7:N$55)</f>
        <v>0</v>
      </c>
      <c r="I37" s="9">
        <f>SUMIF('Inputs-Core'!$C$7:$C$55,Summary!$C37,'Inputs-Core'!O$7:O$55)</f>
        <v>0</v>
      </c>
      <c r="J37" s="9">
        <f>SUMIF('Inputs-Core'!$C$7:$C$55,Summary!$C37,'Inputs-Core'!P$7:P$55)</f>
        <v>0</v>
      </c>
      <c r="K37" s="9">
        <f>SUMIF('Inputs-Core'!$C$7:$C$55,Summary!$C37,'Inputs-Core'!Q$7:Q$55)</f>
        <v>0</v>
      </c>
      <c r="L37" s="9">
        <f>SUMIF('Inputs-Core'!$C$7:$C$55,Summary!$C37,'Inputs-Core'!R$7:R$55)</f>
        <v>0</v>
      </c>
      <c r="M37" s="9">
        <f>SUMIF('Inputs-Core'!$C$7:$C$55,Summary!$C37,'Inputs-Core'!S$7:S$55)</f>
        <v>0</v>
      </c>
      <c r="N37" s="9">
        <f>SUMIF('Inputs-Core'!$C$7:$C$55,Summary!$C37,'Inputs-Core'!T$7:T$55)</f>
        <v>0</v>
      </c>
      <c r="O37" s="9">
        <f>SUMIF('Inputs-Core'!$C$7:$C$55,Summary!$C37,'Inputs-Core'!U$7:U$55)</f>
        <v>0</v>
      </c>
      <c r="P37" s="9">
        <f>SUMIF('Inputs-Core'!$C$7:$C$55,Summary!$C37,'Inputs-Core'!V$7:V$55)</f>
        <v>0</v>
      </c>
      <c r="Q37" s="9">
        <f t="shared" si="4"/>
        <v>0</v>
      </c>
      <c r="R37" s="9">
        <f>SUMIF('Inputs-Core'!$C$7:$C$55,Summary!$C37,'Inputs-Core'!W$7:W$55)</f>
        <v>0</v>
      </c>
      <c r="S37" s="9">
        <f>SUMIF('Inputs-Core'!$C$7:$C$55,Summary!$C37,'Inputs-Core'!X$7:X$55)</f>
        <v>0</v>
      </c>
      <c r="T37" s="9">
        <f>SUMIF('Inputs-Core'!$C$7:$C$55,Summary!$C37,'Inputs-Core'!Y$7:Y$55)</f>
        <v>0</v>
      </c>
      <c r="U37" s="9">
        <f>SUMIF('Inputs-Core'!$C$7:$C$55,Summary!$C37,'Inputs-Core'!Z$7:Z$55)</f>
        <v>0</v>
      </c>
      <c r="V37" s="9">
        <f>SUMIF('Inputs-Core'!$C$7:$C$55,Summary!$C37,'Inputs-Core'!AA$7:AA$55)</f>
        <v>0</v>
      </c>
      <c r="W37" s="9">
        <f>SUMIF('Inputs-Core'!$C$7:$C$55,Summary!$C37,'Inputs-Core'!AB$7:AB$55)</f>
        <v>0</v>
      </c>
      <c r="X37" s="9">
        <f>SUMIF('Inputs-Core'!$C$7:$C$55,Summary!$C37,'Inputs-Core'!AC$7:AC$55)</f>
        <v>0</v>
      </c>
      <c r="Y37" s="9">
        <f>SUMIF('Inputs-Core'!$C$7:$C$55,Summary!$C37,'Inputs-Core'!AD$7:AD$55)</f>
        <v>0</v>
      </c>
      <c r="Z37" s="9">
        <f>SUMIF('Inputs-Core'!$C$7:$C$55,Summary!$C37,'Inputs-Core'!AE$7:AE$55)</f>
        <v>0</v>
      </c>
      <c r="AA37" s="9">
        <f>SUMIF('Inputs-Core'!$C$7:$C$55,Summary!$C37,'Inputs-Core'!AF$7:AF$55)</f>
        <v>0</v>
      </c>
      <c r="AB37" s="9">
        <f>SUMIF('Inputs-Core'!$C$7:$C$55,Summary!$C37,'Inputs-Core'!AG$7:AG$55)</f>
        <v>0</v>
      </c>
      <c r="AC37" s="9">
        <f>SUMIF('Inputs-Core'!$C$7:$C$55,Summary!$C37,'Inputs-Core'!AH$7:AH$55)</f>
        <v>0</v>
      </c>
      <c r="AD37" s="9">
        <f>SUMIF('Inputs-Core'!$C$7:$C$55,Summary!$C37,'Inputs-Core'!F$7:F$55)</f>
        <v>0</v>
      </c>
      <c r="AE37" s="9">
        <f>SUMIF('Inputs-Core'!$C$7:$C$55,Summary!$C37,'Inputs-Core'!G$7:G$55)</f>
        <v>0</v>
      </c>
      <c r="AF37" s="9">
        <f>SUMIF('Inputs-Core'!$C$7:$C$55,Summary!$C37,'Inputs-Core'!H$7:H$55)</f>
        <v>0</v>
      </c>
      <c r="AG37" s="9">
        <f>SUMIF('Inputs-Core'!$C$7:$C$55,Summary!$C37,'Inputs-Core'!I$7:I$55)</f>
        <v>0</v>
      </c>
      <c r="AH37" s="2"/>
    </row>
    <row r="38" spans="1:34" outlineLevel="1" x14ac:dyDescent="0.25">
      <c r="A38" s="2"/>
      <c r="B38" s="8"/>
      <c r="C38" s="8" t="s">
        <v>348</v>
      </c>
      <c r="D38" s="9">
        <f t="shared" si="3"/>
        <v>0</v>
      </c>
      <c r="E38" s="9">
        <f>SUMIF('Inputs-Core'!$C$7:$C$55,Summary!$C38,'Inputs-Core'!K$7:K$55)</f>
        <v>0</v>
      </c>
      <c r="F38" s="9">
        <f>SUMIF('Inputs-Core'!$C$7:$C$55,Summary!$C38,'Inputs-Core'!L$7:L$55)</f>
        <v>0</v>
      </c>
      <c r="G38" s="9">
        <f>SUMIF('Inputs-Core'!$C$7:$C$55,Summary!$C38,'Inputs-Core'!M$7:M$55)</f>
        <v>0</v>
      </c>
      <c r="H38" s="9">
        <f>SUMIF('Inputs-Core'!$C$7:$C$55,Summary!$C38,'Inputs-Core'!N$7:N$55)</f>
        <v>0</v>
      </c>
      <c r="I38" s="9">
        <f>SUMIF('Inputs-Core'!$C$7:$C$55,Summary!$C38,'Inputs-Core'!O$7:O$55)</f>
        <v>0</v>
      </c>
      <c r="J38" s="9">
        <f>SUMIF('Inputs-Core'!$C$7:$C$55,Summary!$C38,'Inputs-Core'!P$7:P$55)</f>
        <v>0</v>
      </c>
      <c r="K38" s="9">
        <f>SUMIF('Inputs-Core'!$C$7:$C$55,Summary!$C38,'Inputs-Core'!Q$7:Q$55)</f>
        <v>0</v>
      </c>
      <c r="L38" s="9">
        <f>SUMIF('Inputs-Core'!$C$7:$C$55,Summary!$C38,'Inputs-Core'!R$7:R$55)</f>
        <v>0</v>
      </c>
      <c r="M38" s="9">
        <f>SUMIF('Inputs-Core'!$C$7:$C$55,Summary!$C38,'Inputs-Core'!S$7:S$55)</f>
        <v>0</v>
      </c>
      <c r="N38" s="9">
        <f>SUMIF('Inputs-Core'!$C$7:$C$55,Summary!$C38,'Inputs-Core'!T$7:T$55)</f>
        <v>0</v>
      </c>
      <c r="O38" s="9">
        <f>SUMIF('Inputs-Core'!$C$7:$C$55,Summary!$C38,'Inputs-Core'!U$7:U$55)</f>
        <v>0</v>
      </c>
      <c r="P38" s="9">
        <f>SUMIF('Inputs-Core'!$C$7:$C$55,Summary!$C38,'Inputs-Core'!V$7:V$55)</f>
        <v>0</v>
      </c>
      <c r="Q38" s="9">
        <f t="shared" si="4"/>
        <v>0</v>
      </c>
      <c r="R38" s="9">
        <f>SUMIF('Inputs-Core'!$C$7:$C$55,Summary!$C38,'Inputs-Core'!W$7:W$55)</f>
        <v>0</v>
      </c>
      <c r="S38" s="9">
        <f>SUMIF('Inputs-Core'!$C$7:$C$55,Summary!$C38,'Inputs-Core'!X$7:X$55)</f>
        <v>0</v>
      </c>
      <c r="T38" s="9">
        <f>SUMIF('Inputs-Core'!$C$7:$C$55,Summary!$C38,'Inputs-Core'!Y$7:Y$55)</f>
        <v>0</v>
      </c>
      <c r="U38" s="9">
        <f>SUMIF('Inputs-Core'!$C$7:$C$55,Summary!$C38,'Inputs-Core'!Z$7:Z$55)</f>
        <v>0</v>
      </c>
      <c r="V38" s="9">
        <f>SUMIF('Inputs-Core'!$C$7:$C$55,Summary!$C38,'Inputs-Core'!AA$7:AA$55)</f>
        <v>0</v>
      </c>
      <c r="W38" s="9">
        <f>SUMIF('Inputs-Core'!$C$7:$C$55,Summary!$C38,'Inputs-Core'!AB$7:AB$55)</f>
        <v>0</v>
      </c>
      <c r="X38" s="9">
        <f>SUMIF('Inputs-Core'!$C$7:$C$55,Summary!$C38,'Inputs-Core'!AC$7:AC$55)</f>
        <v>0</v>
      </c>
      <c r="Y38" s="9">
        <f>SUMIF('Inputs-Core'!$C$7:$C$55,Summary!$C38,'Inputs-Core'!AD$7:AD$55)</f>
        <v>0</v>
      </c>
      <c r="Z38" s="9">
        <f>SUMIF('Inputs-Core'!$C$7:$C$55,Summary!$C38,'Inputs-Core'!AE$7:AE$55)</f>
        <v>0</v>
      </c>
      <c r="AA38" s="9">
        <f>SUMIF('Inputs-Core'!$C$7:$C$55,Summary!$C38,'Inputs-Core'!AF$7:AF$55)</f>
        <v>0</v>
      </c>
      <c r="AB38" s="9">
        <f>SUMIF('Inputs-Core'!$C$7:$C$55,Summary!$C38,'Inputs-Core'!AG$7:AG$55)</f>
        <v>0</v>
      </c>
      <c r="AC38" s="9">
        <f>SUMIF('Inputs-Core'!$C$7:$C$55,Summary!$C38,'Inputs-Core'!AH$7:AH$55)</f>
        <v>0</v>
      </c>
      <c r="AD38" s="9">
        <f>SUMIF('Inputs-Core'!$C$7:$C$55,Summary!$C38,'Inputs-Core'!F$7:F$55)</f>
        <v>0</v>
      </c>
      <c r="AE38" s="9">
        <f>SUMIF('Inputs-Core'!$C$7:$C$55,Summary!$C38,'Inputs-Core'!G$7:G$55)</f>
        <v>0</v>
      </c>
      <c r="AF38" s="9">
        <f>SUMIF('Inputs-Core'!$C$7:$C$55,Summary!$C38,'Inputs-Core'!H$7:H$55)</f>
        <v>0</v>
      </c>
      <c r="AG38" s="9">
        <f>SUMIF('Inputs-Core'!$C$7:$C$55,Summary!$C38,'Inputs-Core'!I$7:I$55)</f>
        <v>0</v>
      </c>
      <c r="AH38" s="2"/>
    </row>
    <row r="39" spans="1:34" outlineLevel="1" x14ac:dyDescent="0.25">
      <c r="A39" s="2"/>
      <c r="B39" s="8"/>
      <c r="C39" s="8" t="s">
        <v>349</v>
      </c>
      <c r="D39" s="9">
        <f t="shared" si="3"/>
        <v>0</v>
      </c>
      <c r="E39" s="9">
        <f>SUMIF('Inputs-Core'!$C$7:$C$55,Summary!$C39,'Inputs-Core'!K$7:K$55)</f>
        <v>0</v>
      </c>
      <c r="F39" s="9">
        <f>SUMIF('Inputs-Core'!$C$7:$C$55,Summary!$C39,'Inputs-Core'!L$7:L$55)</f>
        <v>0</v>
      </c>
      <c r="G39" s="9">
        <f>SUMIF('Inputs-Core'!$C$7:$C$55,Summary!$C39,'Inputs-Core'!M$7:M$55)</f>
        <v>0</v>
      </c>
      <c r="H39" s="9">
        <f>SUMIF('Inputs-Core'!$C$7:$C$55,Summary!$C39,'Inputs-Core'!N$7:N$55)</f>
        <v>0</v>
      </c>
      <c r="I39" s="9">
        <f>SUMIF('Inputs-Core'!$C$7:$C$55,Summary!$C39,'Inputs-Core'!O$7:O$55)</f>
        <v>0</v>
      </c>
      <c r="J39" s="9">
        <f>SUMIF('Inputs-Core'!$C$7:$C$55,Summary!$C39,'Inputs-Core'!P$7:P$55)</f>
        <v>0</v>
      </c>
      <c r="K39" s="9">
        <f>SUMIF('Inputs-Core'!$C$7:$C$55,Summary!$C39,'Inputs-Core'!Q$7:Q$55)</f>
        <v>0</v>
      </c>
      <c r="L39" s="9">
        <f>SUMIF('Inputs-Core'!$C$7:$C$55,Summary!$C39,'Inputs-Core'!R$7:R$55)</f>
        <v>0</v>
      </c>
      <c r="M39" s="9">
        <f>SUMIF('Inputs-Core'!$C$7:$C$55,Summary!$C39,'Inputs-Core'!S$7:S$55)</f>
        <v>0</v>
      </c>
      <c r="N39" s="9">
        <f>SUMIF('Inputs-Core'!$C$7:$C$55,Summary!$C39,'Inputs-Core'!T$7:T$55)</f>
        <v>0</v>
      </c>
      <c r="O39" s="9">
        <f>SUMIF('Inputs-Core'!$C$7:$C$55,Summary!$C39,'Inputs-Core'!U$7:U$55)</f>
        <v>0</v>
      </c>
      <c r="P39" s="9">
        <f>SUMIF('Inputs-Core'!$C$7:$C$55,Summary!$C39,'Inputs-Core'!V$7:V$55)</f>
        <v>0</v>
      </c>
      <c r="Q39" s="9">
        <f t="shared" si="4"/>
        <v>0</v>
      </c>
      <c r="R39" s="9">
        <f>SUMIF('Inputs-Core'!$C$7:$C$55,Summary!$C39,'Inputs-Core'!W$7:W$55)</f>
        <v>0</v>
      </c>
      <c r="S39" s="9">
        <f>SUMIF('Inputs-Core'!$C$7:$C$55,Summary!$C39,'Inputs-Core'!X$7:X$55)</f>
        <v>0</v>
      </c>
      <c r="T39" s="9">
        <f>SUMIF('Inputs-Core'!$C$7:$C$55,Summary!$C39,'Inputs-Core'!Y$7:Y$55)</f>
        <v>0</v>
      </c>
      <c r="U39" s="9">
        <f>SUMIF('Inputs-Core'!$C$7:$C$55,Summary!$C39,'Inputs-Core'!Z$7:Z$55)</f>
        <v>0</v>
      </c>
      <c r="V39" s="9">
        <f>SUMIF('Inputs-Core'!$C$7:$C$55,Summary!$C39,'Inputs-Core'!AA$7:AA$55)</f>
        <v>0</v>
      </c>
      <c r="W39" s="9">
        <f>SUMIF('Inputs-Core'!$C$7:$C$55,Summary!$C39,'Inputs-Core'!AB$7:AB$55)</f>
        <v>0</v>
      </c>
      <c r="X39" s="9">
        <f>SUMIF('Inputs-Core'!$C$7:$C$55,Summary!$C39,'Inputs-Core'!AC$7:AC$55)</f>
        <v>0</v>
      </c>
      <c r="Y39" s="9">
        <f>SUMIF('Inputs-Core'!$C$7:$C$55,Summary!$C39,'Inputs-Core'!AD$7:AD$55)</f>
        <v>0</v>
      </c>
      <c r="Z39" s="9">
        <f>SUMIF('Inputs-Core'!$C$7:$C$55,Summary!$C39,'Inputs-Core'!AE$7:AE$55)</f>
        <v>0</v>
      </c>
      <c r="AA39" s="9">
        <f>SUMIF('Inputs-Core'!$C$7:$C$55,Summary!$C39,'Inputs-Core'!AF$7:AF$55)</f>
        <v>0</v>
      </c>
      <c r="AB39" s="9">
        <f>SUMIF('Inputs-Core'!$C$7:$C$55,Summary!$C39,'Inputs-Core'!AG$7:AG$55)</f>
        <v>0</v>
      </c>
      <c r="AC39" s="9">
        <f>SUMIF('Inputs-Core'!$C$7:$C$55,Summary!$C39,'Inputs-Core'!AH$7:AH$55)</f>
        <v>0</v>
      </c>
      <c r="AD39" s="9">
        <f>SUMIF('Inputs-Core'!$C$7:$C$55,Summary!$C39,'Inputs-Core'!F$7:F$55)</f>
        <v>0</v>
      </c>
      <c r="AE39" s="9">
        <f>SUMIF('Inputs-Core'!$C$7:$C$55,Summary!$C39,'Inputs-Core'!G$7:G$55)</f>
        <v>0</v>
      </c>
      <c r="AF39" s="9">
        <f>SUMIF('Inputs-Core'!$C$7:$C$55,Summary!$C39,'Inputs-Core'!H$7:H$55)</f>
        <v>0</v>
      </c>
      <c r="AG39" s="9">
        <f>SUMIF('Inputs-Core'!$C$7:$C$55,Summary!$C39,'Inputs-Core'!I$7:I$55)</f>
        <v>0</v>
      </c>
      <c r="AH39" s="2"/>
    </row>
    <row r="40" spans="1:34" outlineLevel="1" x14ac:dyDescent="0.25">
      <c r="A40" s="2"/>
      <c r="B40" s="8"/>
      <c r="C40" s="8" t="s">
        <v>350</v>
      </c>
      <c r="D40" s="9">
        <f t="shared" si="3"/>
        <v>0</v>
      </c>
      <c r="E40" s="9">
        <f>SUMIF('Inputs-Core'!$C$7:$C$55,Summary!$C40,'Inputs-Core'!K$7:K$55)</f>
        <v>0</v>
      </c>
      <c r="F40" s="9">
        <f>SUMIF('Inputs-Core'!$C$7:$C$55,Summary!$C40,'Inputs-Core'!L$7:L$55)</f>
        <v>0</v>
      </c>
      <c r="G40" s="9">
        <f>SUMIF('Inputs-Core'!$C$7:$C$55,Summary!$C40,'Inputs-Core'!M$7:M$55)</f>
        <v>0</v>
      </c>
      <c r="H40" s="9">
        <f>SUMIF('Inputs-Core'!$C$7:$C$55,Summary!$C40,'Inputs-Core'!N$7:N$55)</f>
        <v>0</v>
      </c>
      <c r="I40" s="9">
        <f>SUMIF('Inputs-Core'!$C$7:$C$55,Summary!$C40,'Inputs-Core'!O$7:O$55)</f>
        <v>0</v>
      </c>
      <c r="J40" s="9">
        <f>SUMIF('Inputs-Core'!$C$7:$C$55,Summary!$C40,'Inputs-Core'!P$7:P$55)</f>
        <v>0</v>
      </c>
      <c r="K40" s="9">
        <f>SUMIF('Inputs-Core'!$C$7:$C$55,Summary!$C40,'Inputs-Core'!Q$7:Q$55)</f>
        <v>0</v>
      </c>
      <c r="L40" s="9">
        <f>SUMIF('Inputs-Core'!$C$7:$C$55,Summary!$C40,'Inputs-Core'!R$7:R$55)</f>
        <v>0</v>
      </c>
      <c r="M40" s="9">
        <f>SUMIF('Inputs-Core'!$C$7:$C$55,Summary!$C40,'Inputs-Core'!S$7:S$55)</f>
        <v>0</v>
      </c>
      <c r="N40" s="9">
        <f>SUMIF('Inputs-Core'!$C$7:$C$55,Summary!$C40,'Inputs-Core'!T$7:T$55)</f>
        <v>0</v>
      </c>
      <c r="O40" s="9">
        <f>SUMIF('Inputs-Core'!$C$7:$C$55,Summary!$C40,'Inputs-Core'!U$7:U$55)</f>
        <v>0</v>
      </c>
      <c r="P40" s="9">
        <f>SUMIF('Inputs-Core'!$C$7:$C$55,Summary!$C40,'Inputs-Core'!V$7:V$55)</f>
        <v>0</v>
      </c>
      <c r="Q40" s="9">
        <f t="shared" si="4"/>
        <v>0</v>
      </c>
      <c r="R40" s="9">
        <f>SUMIF('Inputs-Core'!$C$7:$C$55,Summary!$C40,'Inputs-Core'!W$7:W$55)</f>
        <v>0</v>
      </c>
      <c r="S40" s="9">
        <f>SUMIF('Inputs-Core'!$C$7:$C$55,Summary!$C40,'Inputs-Core'!X$7:X$55)</f>
        <v>0</v>
      </c>
      <c r="T40" s="9">
        <f>SUMIF('Inputs-Core'!$C$7:$C$55,Summary!$C40,'Inputs-Core'!Y$7:Y$55)</f>
        <v>0</v>
      </c>
      <c r="U40" s="9">
        <f>SUMIF('Inputs-Core'!$C$7:$C$55,Summary!$C40,'Inputs-Core'!Z$7:Z$55)</f>
        <v>0</v>
      </c>
      <c r="V40" s="9">
        <f>SUMIF('Inputs-Core'!$C$7:$C$55,Summary!$C40,'Inputs-Core'!AA$7:AA$55)</f>
        <v>0</v>
      </c>
      <c r="W40" s="9">
        <f>SUMIF('Inputs-Core'!$C$7:$C$55,Summary!$C40,'Inputs-Core'!AB$7:AB$55)</f>
        <v>0</v>
      </c>
      <c r="X40" s="9">
        <f>SUMIF('Inputs-Core'!$C$7:$C$55,Summary!$C40,'Inputs-Core'!AC$7:AC$55)</f>
        <v>0</v>
      </c>
      <c r="Y40" s="9">
        <f>SUMIF('Inputs-Core'!$C$7:$C$55,Summary!$C40,'Inputs-Core'!AD$7:AD$55)</f>
        <v>0</v>
      </c>
      <c r="Z40" s="9">
        <f>SUMIF('Inputs-Core'!$C$7:$C$55,Summary!$C40,'Inputs-Core'!AE$7:AE$55)</f>
        <v>0</v>
      </c>
      <c r="AA40" s="9">
        <f>SUMIF('Inputs-Core'!$C$7:$C$55,Summary!$C40,'Inputs-Core'!AF$7:AF$55)</f>
        <v>0</v>
      </c>
      <c r="AB40" s="9">
        <f>SUMIF('Inputs-Core'!$C$7:$C$55,Summary!$C40,'Inputs-Core'!AG$7:AG$55)</f>
        <v>0</v>
      </c>
      <c r="AC40" s="9">
        <f>SUMIF('Inputs-Core'!$C$7:$C$55,Summary!$C40,'Inputs-Core'!AH$7:AH$55)</f>
        <v>0</v>
      </c>
      <c r="AD40" s="9">
        <f>SUMIF('Inputs-Core'!$C$7:$C$55,Summary!$C40,'Inputs-Core'!F$7:F$55)</f>
        <v>0</v>
      </c>
      <c r="AE40" s="9">
        <f>SUMIF('Inputs-Core'!$C$7:$C$55,Summary!$C40,'Inputs-Core'!G$7:G$55)</f>
        <v>0</v>
      </c>
      <c r="AF40" s="9">
        <f>SUMIF('Inputs-Core'!$C$7:$C$55,Summary!$C40,'Inputs-Core'!H$7:H$55)</f>
        <v>0</v>
      </c>
      <c r="AG40" s="9">
        <f>SUMIF('Inputs-Core'!$C$7:$C$55,Summary!$C40,'Inputs-Core'!I$7:I$55)</f>
        <v>0</v>
      </c>
      <c r="AH40" s="2"/>
    </row>
    <row r="41" spans="1:34" outlineLevel="1" x14ac:dyDescent="0.25">
      <c r="A41" s="2"/>
      <c r="B41" s="8"/>
      <c r="C41" s="8" t="s">
        <v>351</v>
      </c>
      <c r="D41" s="9">
        <f t="shared" si="3"/>
        <v>0</v>
      </c>
      <c r="E41" s="9">
        <f>SUMIF('Inputs-Core'!$C$7:$C$55,Summary!$C41,'Inputs-Core'!K$7:K$55)</f>
        <v>0</v>
      </c>
      <c r="F41" s="9">
        <f>SUMIF('Inputs-Core'!$C$7:$C$55,Summary!$C41,'Inputs-Core'!L$7:L$55)</f>
        <v>0</v>
      </c>
      <c r="G41" s="9">
        <f>SUMIF('Inputs-Core'!$C$7:$C$55,Summary!$C41,'Inputs-Core'!M$7:M$55)</f>
        <v>0</v>
      </c>
      <c r="H41" s="9">
        <f>SUMIF('Inputs-Core'!$C$7:$C$55,Summary!$C41,'Inputs-Core'!N$7:N$55)</f>
        <v>0</v>
      </c>
      <c r="I41" s="9">
        <f>SUMIF('Inputs-Core'!$C$7:$C$55,Summary!$C41,'Inputs-Core'!O$7:O$55)</f>
        <v>0</v>
      </c>
      <c r="J41" s="9">
        <f>SUMIF('Inputs-Core'!$C$7:$C$55,Summary!$C41,'Inputs-Core'!P$7:P$55)</f>
        <v>0</v>
      </c>
      <c r="K41" s="9">
        <f>SUMIF('Inputs-Core'!$C$7:$C$55,Summary!$C41,'Inputs-Core'!Q$7:Q$55)</f>
        <v>0</v>
      </c>
      <c r="L41" s="9">
        <f>SUMIF('Inputs-Core'!$C$7:$C$55,Summary!$C41,'Inputs-Core'!R$7:R$55)</f>
        <v>0</v>
      </c>
      <c r="M41" s="9">
        <f>SUMIF('Inputs-Core'!$C$7:$C$55,Summary!$C41,'Inputs-Core'!S$7:S$55)</f>
        <v>0</v>
      </c>
      <c r="N41" s="9">
        <f>SUMIF('Inputs-Core'!$C$7:$C$55,Summary!$C41,'Inputs-Core'!T$7:T$55)</f>
        <v>0</v>
      </c>
      <c r="O41" s="9">
        <f>SUMIF('Inputs-Core'!$C$7:$C$55,Summary!$C41,'Inputs-Core'!U$7:U$55)</f>
        <v>0</v>
      </c>
      <c r="P41" s="9">
        <f>SUMIF('Inputs-Core'!$C$7:$C$55,Summary!$C41,'Inputs-Core'!V$7:V$55)</f>
        <v>0</v>
      </c>
      <c r="Q41" s="9">
        <f t="shared" si="4"/>
        <v>0</v>
      </c>
      <c r="R41" s="9">
        <f>SUMIF('Inputs-Core'!$C$7:$C$55,Summary!$C41,'Inputs-Core'!W$7:W$55)</f>
        <v>0</v>
      </c>
      <c r="S41" s="9">
        <f>SUMIF('Inputs-Core'!$C$7:$C$55,Summary!$C41,'Inputs-Core'!X$7:X$55)</f>
        <v>0</v>
      </c>
      <c r="T41" s="9">
        <f>SUMIF('Inputs-Core'!$C$7:$C$55,Summary!$C41,'Inputs-Core'!Y$7:Y$55)</f>
        <v>0</v>
      </c>
      <c r="U41" s="9">
        <f>SUMIF('Inputs-Core'!$C$7:$C$55,Summary!$C41,'Inputs-Core'!Z$7:Z$55)</f>
        <v>0</v>
      </c>
      <c r="V41" s="9">
        <f>SUMIF('Inputs-Core'!$C$7:$C$55,Summary!$C41,'Inputs-Core'!AA$7:AA$55)</f>
        <v>0</v>
      </c>
      <c r="W41" s="9">
        <f>SUMIF('Inputs-Core'!$C$7:$C$55,Summary!$C41,'Inputs-Core'!AB$7:AB$55)</f>
        <v>0</v>
      </c>
      <c r="X41" s="9">
        <f>SUMIF('Inputs-Core'!$C$7:$C$55,Summary!$C41,'Inputs-Core'!AC$7:AC$55)</f>
        <v>0</v>
      </c>
      <c r="Y41" s="9">
        <f>SUMIF('Inputs-Core'!$C$7:$C$55,Summary!$C41,'Inputs-Core'!AD$7:AD$55)</f>
        <v>0</v>
      </c>
      <c r="Z41" s="9">
        <f>SUMIF('Inputs-Core'!$C$7:$C$55,Summary!$C41,'Inputs-Core'!AE$7:AE$55)</f>
        <v>0</v>
      </c>
      <c r="AA41" s="9">
        <f>SUMIF('Inputs-Core'!$C$7:$C$55,Summary!$C41,'Inputs-Core'!AF$7:AF$55)</f>
        <v>0</v>
      </c>
      <c r="AB41" s="9">
        <f>SUMIF('Inputs-Core'!$C$7:$C$55,Summary!$C41,'Inputs-Core'!AG$7:AG$55)</f>
        <v>0</v>
      </c>
      <c r="AC41" s="9">
        <f>SUMIF('Inputs-Core'!$C$7:$C$55,Summary!$C41,'Inputs-Core'!AH$7:AH$55)</f>
        <v>0</v>
      </c>
      <c r="AD41" s="9">
        <f>SUMIF('Inputs-Core'!$C$7:$C$55,Summary!$C41,'Inputs-Core'!F$7:F$55)</f>
        <v>0</v>
      </c>
      <c r="AE41" s="9">
        <f>SUMIF('Inputs-Core'!$C$7:$C$55,Summary!$C41,'Inputs-Core'!G$7:G$55)</f>
        <v>0</v>
      </c>
      <c r="AF41" s="9">
        <f>SUMIF('Inputs-Core'!$C$7:$C$55,Summary!$C41,'Inputs-Core'!H$7:H$55)</f>
        <v>0</v>
      </c>
      <c r="AG41" s="9">
        <f>SUMIF('Inputs-Core'!$C$7:$C$55,Summary!$C41,'Inputs-Core'!I$7:I$55)</f>
        <v>0</v>
      </c>
      <c r="AH41" s="2"/>
    </row>
    <row r="42" spans="1:34" outlineLevel="1" x14ac:dyDescent="0.25">
      <c r="A42" s="2"/>
      <c r="B42" s="8"/>
      <c r="C42" s="8" t="s">
        <v>352</v>
      </c>
      <c r="D42" s="9">
        <f t="shared" si="3"/>
        <v>0</v>
      </c>
      <c r="E42" s="9">
        <f>SUMIF('Inputs-Core'!$C$7:$C$55,Summary!$C42,'Inputs-Core'!K$7:K$55)</f>
        <v>0</v>
      </c>
      <c r="F42" s="9">
        <f>SUMIF('Inputs-Core'!$C$7:$C$55,Summary!$C42,'Inputs-Core'!L$7:L$55)</f>
        <v>0</v>
      </c>
      <c r="G42" s="9">
        <f>SUMIF('Inputs-Core'!$C$7:$C$55,Summary!$C42,'Inputs-Core'!M$7:M$55)</f>
        <v>0</v>
      </c>
      <c r="H42" s="9">
        <f>SUMIF('Inputs-Core'!$C$7:$C$55,Summary!$C42,'Inputs-Core'!N$7:N$55)</f>
        <v>0</v>
      </c>
      <c r="I42" s="9">
        <f>SUMIF('Inputs-Core'!$C$7:$C$55,Summary!$C42,'Inputs-Core'!O$7:O$55)</f>
        <v>0</v>
      </c>
      <c r="J42" s="9">
        <f>SUMIF('Inputs-Core'!$C$7:$C$55,Summary!$C42,'Inputs-Core'!P$7:P$55)</f>
        <v>0</v>
      </c>
      <c r="K42" s="9">
        <f>SUMIF('Inputs-Core'!$C$7:$C$55,Summary!$C42,'Inputs-Core'!Q$7:Q$55)</f>
        <v>0</v>
      </c>
      <c r="L42" s="9">
        <f>SUMIF('Inputs-Core'!$C$7:$C$55,Summary!$C42,'Inputs-Core'!R$7:R$55)</f>
        <v>0</v>
      </c>
      <c r="M42" s="9">
        <f>SUMIF('Inputs-Core'!$C$7:$C$55,Summary!$C42,'Inputs-Core'!S$7:S$55)</f>
        <v>0</v>
      </c>
      <c r="N42" s="9">
        <f>SUMIF('Inputs-Core'!$C$7:$C$55,Summary!$C42,'Inputs-Core'!T$7:T$55)</f>
        <v>0</v>
      </c>
      <c r="O42" s="9">
        <f>SUMIF('Inputs-Core'!$C$7:$C$55,Summary!$C42,'Inputs-Core'!U$7:U$55)</f>
        <v>0</v>
      </c>
      <c r="P42" s="9">
        <f>SUMIF('Inputs-Core'!$C$7:$C$55,Summary!$C42,'Inputs-Core'!V$7:V$55)</f>
        <v>0</v>
      </c>
      <c r="Q42" s="9">
        <f t="shared" si="4"/>
        <v>0</v>
      </c>
      <c r="R42" s="9">
        <f>SUMIF('Inputs-Core'!$C$7:$C$55,Summary!$C42,'Inputs-Core'!W$7:W$55)</f>
        <v>0</v>
      </c>
      <c r="S42" s="9">
        <f>SUMIF('Inputs-Core'!$C$7:$C$55,Summary!$C42,'Inputs-Core'!X$7:X$55)</f>
        <v>0</v>
      </c>
      <c r="T42" s="9">
        <f>SUMIF('Inputs-Core'!$C$7:$C$55,Summary!$C42,'Inputs-Core'!Y$7:Y$55)</f>
        <v>0</v>
      </c>
      <c r="U42" s="9">
        <f>SUMIF('Inputs-Core'!$C$7:$C$55,Summary!$C42,'Inputs-Core'!Z$7:Z$55)</f>
        <v>0</v>
      </c>
      <c r="V42" s="9">
        <f>SUMIF('Inputs-Core'!$C$7:$C$55,Summary!$C42,'Inputs-Core'!AA$7:AA$55)</f>
        <v>0</v>
      </c>
      <c r="W42" s="9">
        <f>SUMIF('Inputs-Core'!$C$7:$C$55,Summary!$C42,'Inputs-Core'!AB$7:AB$55)</f>
        <v>0</v>
      </c>
      <c r="X42" s="9">
        <f>SUMIF('Inputs-Core'!$C$7:$C$55,Summary!$C42,'Inputs-Core'!AC$7:AC$55)</f>
        <v>0</v>
      </c>
      <c r="Y42" s="9">
        <f>SUMIF('Inputs-Core'!$C$7:$C$55,Summary!$C42,'Inputs-Core'!AD$7:AD$55)</f>
        <v>0</v>
      </c>
      <c r="Z42" s="9">
        <f>SUMIF('Inputs-Core'!$C$7:$C$55,Summary!$C42,'Inputs-Core'!AE$7:AE$55)</f>
        <v>0</v>
      </c>
      <c r="AA42" s="9">
        <f>SUMIF('Inputs-Core'!$C$7:$C$55,Summary!$C42,'Inputs-Core'!AF$7:AF$55)</f>
        <v>0</v>
      </c>
      <c r="AB42" s="9">
        <f>SUMIF('Inputs-Core'!$C$7:$C$55,Summary!$C42,'Inputs-Core'!AG$7:AG$55)</f>
        <v>0</v>
      </c>
      <c r="AC42" s="9">
        <f>SUMIF('Inputs-Core'!$C$7:$C$55,Summary!$C42,'Inputs-Core'!AH$7:AH$55)</f>
        <v>0</v>
      </c>
      <c r="AD42" s="9">
        <f>SUMIF('Inputs-Core'!$C$7:$C$55,Summary!$C42,'Inputs-Core'!F$7:F$55)</f>
        <v>0</v>
      </c>
      <c r="AE42" s="9">
        <f>SUMIF('Inputs-Core'!$C$7:$C$55,Summary!$C42,'Inputs-Core'!G$7:G$55)</f>
        <v>0</v>
      </c>
      <c r="AF42" s="9">
        <f>SUMIF('Inputs-Core'!$C$7:$C$55,Summary!$C42,'Inputs-Core'!H$7:H$55)</f>
        <v>0</v>
      </c>
      <c r="AG42" s="9">
        <f>SUMIF('Inputs-Core'!$C$7:$C$55,Summary!$C42,'Inputs-Core'!I$7:I$55)</f>
        <v>0</v>
      </c>
      <c r="AH42" s="2"/>
    </row>
    <row r="43" spans="1:34" outlineLevel="1" x14ac:dyDescent="0.25">
      <c r="A43" s="2"/>
      <c r="B43" s="8"/>
      <c r="C43" s="8" t="s">
        <v>51</v>
      </c>
      <c r="D43" s="9">
        <f t="shared" si="3"/>
        <v>0</v>
      </c>
      <c r="E43" s="9">
        <f>SUMIF('Inputs-Core'!$C$7:$C$55,Summary!$C43,'Inputs-Core'!K$7:K$55)</f>
        <v>0</v>
      </c>
      <c r="F43" s="9">
        <f>SUMIF('Inputs-Core'!$C$7:$C$55,Summary!$C43,'Inputs-Core'!L$7:L$55)</f>
        <v>0</v>
      </c>
      <c r="G43" s="9">
        <f>SUMIF('Inputs-Core'!$C$7:$C$55,Summary!$C43,'Inputs-Core'!M$7:M$55)</f>
        <v>0</v>
      </c>
      <c r="H43" s="9">
        <f>SUMIF('Inputs-Core'!$C$7:$C$55,Summary!$C43,'Inputs-Core'!N$7:N$55)</f>
        <v>0</v>
      </c>
      <c r="I43" s="9">
        <f>SUMIF('Inputs-Core'!$C$7:$C$55,Summary!$C43,'Inputs-Core'!O$7:O$55)</f>
        <v>0</v>
      </c>
      <c r="J43" s="9">
        <f>SUMIF('Inputs-Core'!$C$7:$C$55,Summary!$C43,'Inputs-Core'!P$7:P$55)</f>
        <v>0</v>
      </c>
      <c r="K43" s="9">
        <f>SUMIF('Inputs-Core'!$C$7:$C$55,Summary!$C43,'Inputs-Core'!Q$7:Q$55)</f>
        <v>0</v>
      </c>
      <c r="L43" s="9">
        <f>SUMIF('Inputs-Core'!$C$7:$C$55,Summary!$C43,'Inputs-Core'!R$7:R$55)</f>
        <v>0</v>
      </c>
      <c r="M43" s="9">
        <f>SUMIF('Inputs-Core'!$C$7:$C$55,Summary!$C43,'Inputs-Core'!S$7:S$55)</f>
        <v>0</v>
      </c>
      <c r="N43" s="9">
        <f>SUMIF('Inputs-Core'!$C$7:$C$55,Summary!$C43,'Inputs-Core'!T$7:T$55)</f>
        <v>0</v>
      </c>
      <c r="O43" s="9">
        <f>SUMIF('Inputs-Core'!$C$7:$C$55,Summary!$C43,'Inputs-Core'!U$7:U$55)</f>
        <v>0</v>
      </c>
      <c r="P43" s="9">
        <f>SUMIF('Inputs-Core'!$C$7:$C$55,Summary!$C43,'Inputs-Core'!V$7:V$55)</f>
        <v>0</v>
      </c>
      <c r="Q43" s="9">
        <f t="shared" si="4"/>
        <v>0</v>
      </c>
      <c r="R43" s="9">
        <f>SUMIF('Inputs-Core'!$C$7:$C$55,Summary!$C43,'Inputs-Core'!W$7:W$55)</f>
        <v>0</v>
      </c>
      <c r="S43" s="9">
        <f>SUMIF('Inputs-Core'!$C$7:$C$55,Summary!$C43,'Inputs-Core'!X$7:X$55)</f>
        <v>0</v>
      </c>
      <c r="T43" s="9">
        <f>SUMIF('Inputs-Core'!$C$7:$C$55,Summary!$C43,'Inputs-Core'!Y$7:Y$55)</f>
        <v>0</v>
      </c>
      <c r="U43" s="9">
        <f>SUMIF('Inputs-Core'!$C$7:$C$55,Summary!$C43,'Inputs-Core'!Z$7:Z$55)</f>
        <v>0</v>
      </c>
      <c r="V43" s="9">
        <f>SUMIF('Inputs-Core'!$C$7:$C$55,Summary!$C43,'Inputs-Core'!AA$7:AA$55)</f>
        <v>0</v>
      </c>
      <c r="W43" s="9">
        <f>SUMIF('Inputs-Core'!$C$7:$C$55,Summary!$C43,'Inputs-Core'!AB$7:AB$55)</f>
        <v>0</v>
      </c>
      <c r="X43" s="9">
        <f>SUMIF('Inputs-Core'!$C$7:$C$55,Summary!$C43,'Inputs-Core'!AC$7:AC$55)</f>
        <v>0</v>
      </c>
      <c r="Y43" s="9">
        <f>SUMIF('Inputs-Core'!$C$7:$C$55,Summary!$C43,'Inputs-Core'!AD$7:AD$55)</f>
        <v>0</v>
      </c>
      <c r="Z43" s="9">
        <f>SUMIF('Inputs-Core'!$C$7:$C$55,Summary!$C43,'Inputs-Core'!AE$7:AE$55)</f>
        <v>0</v>
      </c>
      <c r="AA43" s="9">
        <f>SUMIF('Inputs-Core'!$C$7:$C$55,Summary!$C43,'Inputs-Core'!AF$7:AF$55)</f>
        <v>0</v>
      </c>
      <c r="AB43" s="9">
        <f>SUMIF('Inputs-Core'!$C$7:$C$55,Summary!$C43,'Inputs-Core'!AG$7:AG$55)</f>
        <v>0</v>
      </c>
      <c r="AC43" s="9">
        <f>SUMIF('Inputs-Core'!$C$7:$C$55,Summary!$C43,'Inputs-Core'!AH$7:AH$55)</f>
        <v>0</v>
      </c>
      <c r="AD43" s="9">
        <f>SUMIF('Inputs-Core'!$C$7:$C$55,Summary!$C43,'Inputs-Core'!F$7:F$55)</f>
        <v>0</v>
      </c>
      <c r="AE43" s="9">
        <f>SUMIF('Inputs-Core'!$C$7:$C$55,Summary!$C43,'Inputs-Core'!G$7:G$55)</f>
        <v>0</v>
      </c>
      <c r="AF43" s="9">
        <f>SUMIF('Inputs-Core'!$C$7:$C$55,Summary!$C43,'Inputs-Core'!H$7:H$55)</f>
        <v>0</v>
      </c>
      <c r="AG43" s="9">
        <f>SUMIF('Inputs-Core'!$C$7:$C$55,Summary!$C43,'Inputs-Core'!I$7:I$55)</f>
        <v>0</v>
      </c>
      <c r="AH43" s="2"/>
    </row>
    <row r="44" spans="1:34" outlineLevel="1" x14ac:dyDescent="0.25">
      <c r="A44" s="2"/>
      <c r="B44" s="8"/>
      <c r="C44" s="8" t="s">
        <v>100</v>
      </c>
      <c r="D44" s="9">
        <f t="shared" si="3"/>
        <v>0</v>
      </c>
      <c r="E44" s="9">
        <f>SUMIF('Inputs-Core'!$C$7:$C$55,Summary!$C44,'Inputs-Core'!K$7:K$55)</f>
        <v>0</v>
      </c>
      <c r="F44" s="9">
        <f>SUMIF('Inputs-Core'!$C$7:$C$55,Summary!$C44,'Inputs-Core'!L$7:L$55)</f>
        <v>0</v>
      </c>
      <c r="G44" s="9">
        <f>SUMIF('Inputs-Core'!$C$7:$C$55,Summary!$C44,'Inputs-Core'!M$7:M$55)</f>
        <v>0</v>
      </c>
      <c r="H44" s="9">
        <f>SUMIF('Inputs-Core'!$C$7:$C$55,Summary!$C44,'Inputs-Core'!N$7:N$55)</f>
        <v>0</v>
      </c>
      <c r="I44" s="9">
        <f>SUMIF('Inputs-Core'!$C$7:$C$55,Summary!$C44,'Inputs-Core'!O$7:O$55)</f>
        <v>0</v>
      </c>
      <c r="J44" s="9">
        <f>SUMIF('Inputs-Core'!$C$7:$C$55,Summary!$C44,'Inputs-Core'!P$7:P$55)</f>
        <v>0</v>
      </c>
      <c r="K44" s="9">
        <f>SUMIF('Inputs-Core'!$C$7:$C$55,Summary!$C44,'Inputs-Core'!Q$7:Q$55)</f>
        <v>0</v>
      </c>
      <c r="L44" s="9">
        <f>SUMIF('Inputs-Core'!$C$7:$C$55,Summary!$C44,'Inputs-Core'!R$7:R$55)</f>
        <v>0</v>
      </c>
      <c r="M44" s="9">
        <f>SUMIF('Inputs-Core'!$C$7:$C$55,Summary!$C44,'Inputs-Core'!S$7:S$55)</f>
        <v>0</v>
      </c>
      <c r="N44" s="9">
        <f>SUMIF('Inputs-Core'!$C$7:$C$55,Summary!$C44,'Inputs-Core'!T$7:T$55)</f>
        <v>0</v>
      </c>
      <c r="O44" s="9">
        <f>SUMIF('Inputs-Core'!$C$7:$C$55,Summary!$C44,'Inputs-Core'!U$7:U$55)</f>
        <v>0</v>
      </c>
      <c r="P44" s="9">
        <f>SUMIF('Inputs-Core'!$C$7:$C$55,Summary!$C44,'Inputs-Core'!V$7:V$55)</f>
        <v>0</v>
      </c>
      <c r="Q44" s="9">
        <f t="shared" si="4"/>
        <v>200000</v>
      </c>
      <c r="R44" s="9">
        <f>SUMIF('Inputs-Core'!$C$7:$C$55,Summary!$C44,'Inputs-Core'!W$7:W$55)</f>
        <v>0</v>
      </c>
      <c r="S44" s="9">
        <f>SUMIF('Inputs-Core'!$C$7:$C$55,Summary!$C44,'Inputs-Core'!X$7:X$55)</f>
        <v>0</v>
      </c>
      <c r="T44" s="9">
        <f>SUMIF('Inputs-Core'!$C$7:$C$55,Summary!$C44,'Inputs-Core'!Y$7:Y$55)</f>
        <v>50000</v>
      </c>
      <c r="U44" s="9">
        <f>SUMIF('Inputs-Core'!$C$7:$C$55,Summary!$C44,'Inputs-Core'!Z$7:Z$55)</f>
        <v>50000</v>
      </c>
      <c r="V44" s="9">
        <f>SUMIF('Inputs-Core'!$C$7:$C$55,Summary!$C44,'Inputs-Core'!AA$7:AA$55)</f>
        <v>0</v>
      </c>
      <c r="W44" s="9">
        <f>SUMIF('Inputs-Core'!$C$7:$C$55,Summary!$C44,'Inputs-Core'!AB$7:AB$55)</f>
        <v>0</v>
      </c>
      <c r="X44" s="9">
        <f>SUMIF('Inputs-Core'!$C$7:$C$55,Summary!$C44,'Inputs-Core'!AC$7:AC$55)</f>
        <v>0</v>
      </c>
      <c r="Y44" s="9">
        <f>SUMIF('Inputs-Core'!$C$7:$C$55,Summary!$C44,'Inputs-Core'!AD$7:AD$55)</f>
        <v>0</v>
      </c>
      <c r="Z44" s="9">
        <f>SUMIF('Inputs-Core'!$C$7:$C$55,Summary!$C44,'Inputs-Core'!AE$7:AE$55)</f>
        <v>50000</v>
      </c>
      <c r="AA44" s="9">
        <f>SUMIF('Inputs-Core'!$C$7:$C$55,Summary!$C44,'Inputs-Core'!AF$7:AF$55)</f>
        <v>50000</v>
      </c>
      <c r="AB44" s="9">
        <f>SUMIF('Inputs-Core'!$C$7:$C$55,Summary!$C44,'Inputs-Core'!AG$7:AG$55)</f>
        <v>0</v>
      </c>
      <c r="AC44" s="9">
        <f>SUMIF('Inputs-Core'!$C$7:$C$55,Summary!$C44,'Inputs-Core'!AH$7:AH$55)</f>
        <v>0</v>
      </c>
      <c r="AD44" s="9">
        <f>SUMIF('Inputs-Core'!$C$7:$C$55,Summary!$C44,'Inputs-Core'!F$7:F$55)</f>
        <v>200000</v>
      </c>
      <c r="AE44" s="9">
        <f>SUMIF('Inputs-Core'!$C$7:$C$55,Summary!$C44,'Inputs-Core'!G$7:G$55)</f>
        <v>200000</v>
      </c>
      <c r="AF44" s="9">
        <f>SUMIF('Inputs-Core'!$C$7:$C$55,Summary!$C44,'Inputs-Core'!H$7:H$55)</f>
        <v>200000</v>
      </c>
      <c r="AG44" s="9">
        <f>SUMIF('Inputs-Core'!$C$7:$C$55,Summary!$C44,'Inputs-Core'!I$7:I$55)</f>
        <v>200000</v>
      </c>
      <c r="AH44" s="2"/>
    </row>
    <row r="45" spans="1:34" outlineLevel="1" x14ac:dyDescent="0.25">
      <c r="A45" s="2"/>
      <c r="B45" s="8"/>
      <c r="C45" s="8" t="s">
        <v>353</v>
      </c>
      <c r="D45" s="9">
        <f t="shared" si="3"/>
        <v>0</v>
      </c>
      <c r="E45" s="9">
        <f>SUMIF('Inputs-Core'!$C$7:$C$55,Summary!$C45,'Inputs-Core'!K$7:K$55)</f>
        <v>0</v>
      </c>
      <c r="F45" s="9">
        <f>SUMIF('Inputs-Core'!$C$7:$C$55,Summary!$C45,'Inputs-Core'!L$7:L$55)</f>
        <v>0</v>
      </c>
      <c r="G45" s="9">
        <f>SUMIF('Inputs-Core'!$C$7:$C$55,Summary!$C45,'Inputs-Core'!M$7:M$55)</f>
        <v>0</v>
      </c>
      <c r="H45" s="9">
        <f>SUMIF('Inputs-Core'!$C$7:$C$55,Summary!$C45,'Inputs-Core'!N$7:N$55)</f>
        <v>0</v>
      </c>
      <c r="I45" s="9">
        <f>SUMIF('Inputs-Core'!$C$7:$C$55,Summary!$C45,'Inputs-Core'!O$7:O$55)</f>
        <v>0</v>
      </c>
      <c r="J45" s="9">
        <f>SUMIF('Inputs-Core'!$C$7:$C$55,Summary!$C45,'Inputs-Core'!P$7:P$55)</f>
        <v>0</v>
      </c>
      <c r="K45" s="9">
        <f>SUMIF('Inputs-Core'!$C$7:$C$55,Summary!$C45,'Inputs-Core'!Q$7:Q$55)</f>
        <v>0</v>
      </c>
      <c r="L45" s="9">
        <f>SUMIF('Inputs-Core'!$C$7:$C$55,Summary!$C45,'Inputs-Core'!R$7:R$55)</f>
        <v>0</v>
      </c>
      <c r="M45" s="9">
        <f>SUMIF('Inputs-Core'!$C$7:$C$55,Summary!$C45,'Inputs-Core'!S$7:S$55)</f>
        <v>0</v>
      </c>
      <c r="N45" s="9">
        <f>SUMIF('Inputs-Core'!$C$7:$C$55,Summary!$C45,'Inputs-Core'!T$7:T$55)</f>
        <v>0</v>
      </c>
      <c r="O45" s="9">
        <f>SUMIF('Inputs-Core'!$C$7:$C$55,Summary!$C45,'Inputs-Core'!U$7:U$55)</f>
        <v>0</v>
      </c>
      <c r="P45" s="9">
        <f>SUMIF('Inputs-Core'!$C$7:$C$55,Summary!$C45,'Inputs-Core'!V$7:V$55)</f>
        <v>0</v>
      </c>
      <c r="Q45" s="9">
        <f t="shared" si="4"/>
        <v>0</v>
      </c>
      <c r="R45" s="9">
        <f>SUMIF('Inputs-Core'!$C$7:$C$55,Summary!$C45,'Inputs-Core'!W$7:W$55)</f>
        <v>0</v>
      </c>
      <c r="S45" s="9">
        <f>SUMIF('Inputs-Core'!$C$7:$C$55,Summary!$C45,'Inputs-Core'!X$7:X$55)</f>
        <v>0</v>
      </c>
      <c r="T45" s="9">
        <f>SUMIF('Inputs-Core'!$C$7:$C$55,Summary!$C45,'Inputs-Core'!Y$7:Y$55)</f>
        <v>0</v>
      </c>
      <c r="U45" s="9">
        <f>SUMIF('Inputs-Core'!$C$7:$C$55,Summary!$C45,'Inputs-Core'!Z$7:Z$55)</f>
        <v>0</v>
      </c>
      <c r="V45" s="9">
        <f>SUMIF('Inputs-Core'!$C$7:$C$55,Summary!$C45,'Inputs-Core'!AA$7:AA$55)</f>
        <v>0</v>
      </c>
      <c r="W45" s="9">
        <f>SUMIF('Inputs-Core'!$C$7:$C$55,Summary!$C45,'Inputs-Core'!AB$7:AB$55)</f>
        <v>0</v>
      </c>
      <c r="X45" s="9">
        <f>SUMIF('Inputs-Core'!$C$7:$C$55,Summary!$C45,'Inputs-Core'!AC$7:AC$55)</f>
        <v>0</v>
      </c>
      <c r="Y45" s="9">
        <f>SUMIF('Inputs-Core'!$C$7:$C$55,Summary!$C45,'Inputs-Core'!AD$7:AD$55)</f>
        <v>0</v>
      </c>
      <c r="Z45" s="9">
        <f>SUMIF('Inputs-Core'!$C$7:$C$55,Summary!$C45,'Inputs-Core'!AE$7:AE$55)</f>
        <v>0</v>
      </c>
      <c r="AA45" s="9">
        <f>SUMIF('Inputs-Core'!$C$7:$C$55,Summary!$C45,'Inputs-Core'!AF$7:AF$55)</f>
        <v>0</v>
      </c>
      <c r="AB45" s="9">
        <f>SUMIF('Inputs-Core'!$C$7:$C$55,Summary!$C45,'Inputs-Core'!AG$7:AG$55)</f>
        <v>0</v>
      </c>
      <c r="AC45" s="9">
        <f>SUMIF('Inputs-Core'!$C$7:$C$55,Summary!$C45,'Inputs-Core'!AH$7:AH$55)</f>
        <v>0</v>
      </c>
      <c r="AD45" s="9">
        <f>SUMIF('Inputs-Core'!$C$7:$C$55,Summary!$C45,'Inputs-Core'!F$7:F$55)</f>
        <v>0</v>
      </c>
      <c r="AE45" s="9">
        <f>SUMIF('Inputs-Core'!$C$7:$C$55,Summary!$C45,'Inputs-Core'!G$7:G$55)</f>
        <v>0</v>
      </c>
      <c r="AF45" s="9">
        <f>SUMIF('Inputs-Core'!$C$7:$C$55,Summary!$C45,'Inputs-Core'!H$7:H$55)</f>
        <v>0</v>
      </c>
      <c r="AG45" s="9">
        <f>SUMIF('Inputs-Core'!$C$7:$C$55,Summary!$C45,'Inputs-Core'!I$7:I$55)</f>
        <v>0</v>
      </c>
      <c r="AH45" s="2"/>
    </row>
    <row r="46" spans="1:34" outlineLevel="1" x14ac:dyDescent="0.25">
      <c r="A46" s="2"/>
      <c r="B46" s="8"/>
      <c r="C46" s="8" t="s">
        <v>354</v>
      </c>
      <c r="D46" s="9">
        <f t="shared" si="3"/>
        <v>0</v>
      </c>
      <c r="E46" s="9">
        <f>SUMIF('Inputs-Core'!$C$7:$C$55,Summary!$C46,'Inputs-Core'!K$7:K$55)</f>
        <v>0</v>
      </c>
      <c r="F46" s="9">
        <f>SUMIF('Inputs-Core'!$C$7:$C$55,Summary!$C46,'Inputs-Core'!L$7:L$55)</f>
        <v>0</v>
      </c>
      <c r="G46" s="9">
        <f>SUMIF('Inputs-Core'!$C$7:$C$55,Summary!$C46,'Inputs-Core'!M$7:M$55)</f>
        <v>0</v>
      </c>
      <c r="H46" s="9">
        <f>SUMIF('Inputs-Core'!$C$7:$C$55,Summary!$C46,'Inputs-Core'!N$7:N$55)</f>
        <v>0</v>
      </c>
      <c r="I46" s="9">
        <f>SUMIF('Inputs-Core'!$C$7:$C$55,Summary!$C46,'Inputs-Core'!O$7:O$55)</f>
        <v>0</v>
      </c>
      <c r="J46" s="9">
        <f>SUMIF('Inputs-Core'!$C$7:$C$55,Summary!$C46,'Inputs-Core'!P$7:P$55)</f>
        <v>0</v>
      </c>
      <c r="K46" s="9">
        <f>SUMIF('Inputs-Core'!$C$7:$C$55,Summary!$C46,'Inputs-Core'!Q$7:Q$55)</f>
        <v>0</v>
      </c>
      <c r="L46" s="9">
        <f>SUMIF('Inputs-Core'!$C$7:$C$55,Summary!$C46,'Inputs-Core'!R$7:R$55)</f>
        <v>0</v>
      </c>
      <c r="M46" s="9">
        <f>SUMIF('Inputs-Core'!$C$7:$C$55,Summary!$C46,'Inputs-Core'!S$7:S$55)</f>
        <v>0</v>
      </c>
      <c r="N46" s="9">
        <f>SUMIF('Inputs-Core'!$C$7:$C$55,Summary!$C46,'Inputs-Core'!T$7:T$55)</f>
        <v>0</v>
      </c>
      <c r="O46" s="9">
        <f>SUMIF('Inputs-Core'!$C$7:$C$55,Summary!$C46,'Inputs-Core'!U$7:U$55)</f>
        <v>0</v>
      </c>
      <c r="P46" s="9">
        <f>SUMIF('Inputs-Core'!$C$7:$C$55,Summary!$C46,'Inputs-Core'!V$7:V$55)</f>
        <v>0</v>
      </c>
      <c r="Q46" s="9">
        <f t="shared" si="4"/>
        <v>0</v>
      </c>
      <c r="R46" s="9">
        <f>SUMIF('Inputs-Core'!$C$7:$C$55,Summary!$C46,'Inputs-Core'!W$7:W$55)</f>
        <v>0</v>
      </c>
      <c r="S46" s="9">
        <f>SUMIF('Inputs-Core'!$C$7:$C$55,Summary!$C46,'Inputs-Core'!X$7:X$55)</f>
        <v>0</v>
      </c>
      <c r="T46" s="9">
        <f>SUMIF('Inputs-Core'!$C$7:$C$55,Summary!$C46,'Inputs-Core'!Y$7:Y$55)</f>
        <v>0</v>
      </c>
      <c r="U46" s="9">
        <f>SUMIF('Inputs-Core'!$C$7:$C$55,Summary!$C46,'Inputs-Core'!Z$7:Z$55)</f>
        <v>0</v>
      </c>
      <c r="V46" s="9">
        <f>SUMIF('Inputs-Core'!$C$7:$C$55,Summary!$C46,'Inputs-Core'!AA$7:AA$55)</f>
        <v>0</v>
      </c>
      <c r="W46" s="9">
        <f>SUMIF('Inputs-Core'!$C$7:$C$55,Summary!$C46,'Inputs-Core'!AB$7:AB$55)</f>
        <v>0</v>
      </c>
      <c r="X46" s="9">
        <f>SUMIF('Inputs-Core'!$C$7:$C$55,Summary!$C46,'Inputs-Core'!AC$7:AC$55)</f>
        <v>0</v>
      </c>
      <c r="Y46" s="9">
        <f>SUMIF('Inputs-Core'!$C$7:$C$55,Summary!$C46,'Inputs-Core'!AD$7:AD$55)</f>
        <v>0</v>
      </c>
      <c r="Z46" s="9">
        <f>SUMIF('Inputs-Core'!$C$7:$C$55,Summary!$C46,'Inputs-Core'!AE$7:AE$55)</f>
        <v>0</v>
      </c>
      <c r="AA46" s="9">
        <f>SUMIF('Inputs-Core'!$C$7:$C$55,Summary!$C46,'Inputs-Core'!AF$7:AF$55)</f>
        <v>0</v>
      </c>
      <c r="AB46" s="9">
        <f>SUMIF('Inputs-Core'!$C$7:$C$55,Summary!$C46,'Inputs-Core'!AG$7:AG$55)</f>
        <v>0</v>
      </c>
      <c r="AC46" s="9">
        <f>SUMIF('Inputs-Core'!$C$7:$C$55,Summary!$C46,'Inputs-Core'!AH$7:AH$55)</f>
        <v>0</v>
      </c>
      <c r="AD46" s="9">
        <f>SUMIF('Inputs-Core'!$C$7:$C$55,Summary!$C46,'Inputs-Core'!F$7:F$55)</f>
        <v>0</v>
      </c>
      <c r="AE46" s="9">
        <f>SUMIF('Inputs-Core'!$C$7:$C$55,Summary!$C46,'Inputs-Core'!G$7:G$55)</f>
        <v>0</v>
      </c>
      <c r="AF46" s="9">
        <f>SUMIF('Inputs-Core'!$C$7:$C$55,Summary!$C46,'Inputs-Core'!H$7:H$55)</f>
        <v>0</v>
      </c>
      <c r="AG46" s="9">
        <f>SUMIF('Inputs-Core'!$C$7:$C$55,Summary!$C46,'Inputs-Core'!I$7:I$55)</f>
        <v>0</v>
      </c>
      <c r="AH46" s="2"/>
    </row>
    <row r="47" spans="1:34" outlineLevel="1" x14ac:dyDescent="0.25">
      <c r="A47" s="2"/>
      <c r="B47" s="8"/>
      <c r="C47" s="8" t="s">
        <v>355</v>
      </c>
      <c r="D47" s="9">
        <f t="shared" si="3"/>
        <v>0</v>
      </c>
      <c r="E47" s="9">
        <f>SUMIF('Inputs-Core'!$C$7:$C$55,Summary!$C47,'Inputs-Core'!K$7:K$55)</f>
        <v>0</v>
      </c>
      <c r="F47" s="9">
        <f>SUMIF('Inputs-Core'!$C$7:$C$55,Summary!$C47,'Inputs-Core'!L$7:L$55)</f>
        <v>0</v>
      </c>
      <c r="G47" s="9">
        <f>SUMIF('Inputs-Core'!$C$7:$C$55,Summary!$C47,'Inputs-Core'!M$7:M$55)</f>
        <v>0</v>
      </c>
      <c r="H47" s="9">
        <f>SUMIF('Inputs-Core'!$C$7:$C$55,Summary!$C47,'Inputs-Core'!N$7:N$55)</f>
        <v>0</v>
      </c>
      <c r="I47" s="9">
        <f>SUMIF('Inputs-Core'!$C$7:$C$55,Summary!$C47,'Inputs-Core'!O$7:O$55)</f>
        <v>0</v>
      </c>
      <c r="J47" s="9">
        <f>SUMIF('Inputs-Core'!$C$7:$C$55,Summary!$C47,'Inputs-Core'!P$7:P$55)</f>
        <v>0</v>
      </c>
      <c r="K47" s="9">
        <f>SUMIF('Inputs-Core'!$C$7:$C$55,Summary!$C47,'Inputs-Core'!Q$7:Q$55)</f>
        <v>0</v>
      </c>
      <c r="L47" s="9">
        <f>SUMIF('Inputs-Core'!$C$7:$C$55,Summary!$C47,'Inputs-Core'!R$7:R$55)</f>
        <v>0</v>
      </c>
      <c r="M47" s="9">
        <f>SUMIF('Inputs-Core'!$C$7:$C$55,Summary!$C47,'Inputs-Core'!S$7:S$55)</f>
        <v>0</v>
      </c>
      <c r="N47" s="9">
        <f>SUMIF('Inputs-Core'!$C$7:$C$55,Summary!$C47,'Inputs-Core'!T$7:T$55)</f>
        <v>0</v>
      </c>
      <c r="O47" s="9">
        <f>SUMIF('Inputs-Core'!$C$7:$C$55,Summary!$C47,'Inputs-Core'!U$7:U$55)</f>
        <v>0</v>
      </c>
      <c r="P47" s="9">
        <f>SUMIF('Inputs-Core'!$C$7:$C$55,Summary!$C47,'Inputs-Core'!V$7:V$55)</f>
        <v>0</v>
      </c>
      <c r="Q47" s="9">
        <f t="shared" si="4"/>
        <v>0</v>
      </c>
      <c r="R47" s="9">
        <f>SUMIF('Inputs-Core'!$C$7:$C$55,Summary!$C47,'Inputs-Core'!W$7:W$55)</f>
        <v>0</v>
      </c>
      <c r="S47" s="9">
        <f>SUMIF('Inputs-Core'!$C$7:$C$55,Summary!$C47,'Inputs-Core'!X$7:X$55)</f>
        <v>0</v>
      </c>
      <c r="T47" s="9">
        <f>SUMIF('Inputs-Core'!$C$7:$C$55,Summary!$C47,'Inputs-Core'!Y$7:Y$55)</f>
        <v>0</v>
      </c>
      <c r="U47" s="9">
        <f>SUMIF('Inputs-Core'!$C$7:$C$55,Summary!$C47,'Inputs-Core'!Z$7:Z$55)</f>
        <v>0</v>
      </c>
      <c r="V47" s="9">
        <f>SUMIF('Inputs-Core'!$C$7:$C$55,Summary!$C47,'Inputs-Core'!AA$7:AA$55)</f>
        <v>0</v>
      </c>
      <c r="W47" s="9">
        <f>SUMIF('Inputs-Core'!$C$7:$C$55,Summary!$C47,'Inputs-Core'!AB$7:AB$55)</f>
        <v>0</v>
      </c>
      <c r="X47" s="9">
        <f>SUMIF('Inputs-Core'!$C$7:$C$55,Summary!$C47,'Inputs-Core'!AC$7:AC$55)</f>
        <v>0</v>
      </c>
      <c r="Y47" s="9">
        <f>SUMIF('Inputs-Core'!$C$7:$C$55,Summary!$C47,'Inputs-Core'!AD$7:AD$55)</f>
        <v>0</v>
      </c>
      <c r="Z47" s="9">
        <f>SUMIF('Inputs-Core'!$C$7:$C$55,Summary!$C47,'Inputs-Core'!AE$7:AE$55)</f>
        <v>0</v>
      </c>
      <c r="AA47" s="9">
        <f>SUMIF('Inputs-Core'!$C$7:$C$55,Summary!$C47,'Inputs-Core'!AF$7:AF$55)</f>
        <v>0</v>
      </c>
      <c r="AB47" s="9">
        <f>SUMIF('Inputs-Core'!$C$7:$C$55,Summary!$C47,'Inputs-Core'!AG$7:AG$55)</f>
        <v>0</v>
      </c>
      <c r="AC47" s="9">
        <f>SUMIF('Inputs-Core'!$C$7:$C$55,Summary!$C47,'Inputs-Core'!AH$7:AH$55)</f>
        <v>0</v>
      </c>
      <c r="AD47" s="9">
        <f>SUMIF('Inputs-Core'!$C$7:$C$55,Summary!$C47,'Inputs-Core'!F$7:F$55)</f>
        <v>0</v>
      </c>
      <c r="AE47" s="9">
        <f>SUMIF('Inputs-Core'!$C$7:$C$55,Summary!$C47,'Inputs-Core'!G$7:G$55)</f>
        <v>0</v>
      </c>
      <c r="AF47" s="9">
        <f>SUMIF('Inputs-Core'!$C$7:$C$55,Summary!$C47,'Inputs-Core'!H$7:H$55)</f>
        <v>0</v>
      </c>
      <c r="AG47" s="9">
        <f>SUMIF('Inputs-Core'!$C$7:$C$55,Summary!$C47,'Inputs-Core'!I$7:I$55)</f>
        <v>0</v>
      </c>
      <c r="AH47" s="2"/>
    </row>
    <row r="48" spans="1:34" outlineLevel="1" x14ac:dyDescent="0.25">
      <c r="A48" s="2"/>
      <c r="B48" s="8"/>
      <c r="C48" s="8" t="s">
        <v>356</v>
      </c>
      <c r="D48" s="9">
        <f t="shared" si="3"/>
        <v>0</v>
      </c>
      <c r="E48" s="9">
        <f>SUMIF('Inputs-Core'!$C$7:$C$55,Summary!$C48,'Inputs-Core'!K$7:K$55)</f>
        <v>0</v>
      </c>
      <c r="F48" s="9">
        <f>SUMIF('Inputs-Core'!$C$7:$C$55,Summary!$C48,'Inputs-Core'!L$7:L$55)</f>
        <v>0</v>
      </c>
      <c r="G48" s="9">
        <f>SUMIF('Inputs-Core'!$C$7:$C$55,Summary!$C48,'Inputs-Core'!M$7:M$55)</f>
        <v>0</v>
      </c>
      <c r="H48" s="9">
        <f>SUMIF('Inputs-Core'!$C$7:$C$55,Summary!$C48,'Inputs-Core'!N$7:N$55)</f>
        <v>0</v>
      </c>
      <c r="I48" s="9">
        <f>SUMIF('Inputs-Core'!$C$7:$C$55,Summary!$C48,'Inputs-Core'!O$7:O$55)</f>
        <v>0</v>
      </c>
      <c r="J48" s="9">
        <f>SUMIF('Inputs-Core'!$C$7:$C$55,Summary!$C48,'Inputs-Core'!P$7:P$55)</f>
        <v>0</v>
      </c>
      <c r="K48" s="9">
        <f>SUMIF('Inputs-Core'!$C$7:$C$55,Summary!$C48,'Inputs-Core'!Q$7:Q$55)</f>
        <v>0</v>
      </c>
      <c r="L48" s="9">
        <f>SUMIF('Inputs-Core'!$C$7:$C$55,Summary!$C48,'Inputs-Core'!R$7:R$55)</f>
        <v>0</v>
      </c>
      <c r="M48" s="9">
        <f>SUMIF('Inputs-Core'!$C$7:$C$55,Summary!$C48,'Inputs-Core'!S$7:S$55)</f>
        <v>0</v>
      </c>
      <c r="N48" s="9">
        <f>SUMIF('Inputs-Core'!$C$7:$C$55,Summary!$C48,'Inputs-Core'!T$7:T$55)</f>
        <v>0</v>
      </c>
      <c r="O48" s="9">
        <f>SUMIF('Inputs-Core'!$C$7:$C$55,Summary!$C48,'Inputs-Core'!U$7:U$55)</f>
        <v>0</v>
      </c>
      <c r="P48" s="9">
        <f>SUMIF('Inputs-Core'!$C$7:$C$55,Summary!$C48,'Inputs-Core'!V$7:V$55)</f>
        <v>0</v>
      </c>
      <c r="Q48" s="9">
        <f t="shared" si="4"/>
        <v>0</v>
      </c>
      <c r="R48" s="9">
        <f>SUMIF('Inputs-Core'!$C$7:$C$55,Summary!$C48,'Inputs-Core'!W$7:W$55)</f>
        <v>0</v>
      </c>
      <c r="S48" s="9">
        <f>SUMIF('Inputs-Core'!$C$7:$C$55,Summary!$C48,'Inputs-Core'!X$7:X$55)</f>
        <v>0</v>
      </c>
      <c r="T48" s="9">
        <f>SUMIF('Inputs-Core'!$C$7:$C$55,Summary!$C48,'Inputs-Core'!Y$7:Y$55)</f>
        <v>0</v>
      </c>
      <c r="U48" s="9">
        <f>SUMIF('Inputs-Core'!$C$7:$C$55,Summary!$C48,'Inputs-Core'!Z$7:Z$55)</f>
        <v>0</v>
      </c>
      <c r="V48" s="9">
        <f>SUMIF('Inputs-Core'!$C$7:$C$55,Summary!$C48,'Inputs-Core'!AA$7:AA$55)</f>
        <v>0</v>
      </c>
      <c r="W48" s="9">
        <f>SUMIF('Inputs-Core'!$C$7:$C$55,Summary!$C48,'Inputs-Core'!AB$7:AB$55)</f>
        <v>0</v>
      </c>
      <c r="X48" s="9">
        <f>SUMIF('Inputs-Core'!$C$7:$C$55,Summary!$C48,'Inputs-Core'!AC$7:AC$55)</f>
        <v>0</v>
      </c>
      <c r="Y48" s="9">
        <f>SUMIF('Inputs-Core'!$C$7:$C$55,Summary!$C48,'Inputs-Core'!AD$7:AD$55)</f>
        <v>0</v>
      </c>
      <c r="Z48" s="9">
        <f>SUMIF('Inputs-Core'!$C$7:$C$55,Summary!$C48,'Inputs-Core'!AE$7:AE$55)</f>
        <v>0</v>
      </c>
      <c r="AA48" s="9">
        <f>SUMIF('Inputs-Core'!$C$7:$C$55,Summary!$C48,'Inputs-Core'!AF$7:AF$55)</f>
        <v>0</v>
      </c>
      <c r="AB48" s="9">
        <f>SUMIF('Inputs-Core'!$C$7:$C$55,Summary!$C48,'Inputs-Core'!AG$7:AG$55)</f>
        <v>0</v>
      </c>
      <c r="AC48" s="9">
        <f>SUMIF('Inputs-Core'!$C$7:$C$55,Summary!$C48,'Inputs-Core'!AH$7:AH$55)</f>
        <v>0</v>
      </c>
      <c r="AD48" s="9">
        <f>SUMIF('Inputs-Core'!$C$7:$C$55,Summary!$C48,'Inputs-Core'!F$7:F$55)</f>
        <v>0</v>
      </c>
      <c r="AE48" s="9">
        <f>SUMIF('Inputs-Core'!$C$7:$C$55,Summary!$C48,'Inputs-Core'!G$7:G$55)</f>
        <v>0</v>
      </c>
      <c r="AF48" s="9">
        <f>SUMIF('Inputs-Core'!$C$7:$C$55,Summary!$C48,'Inputs-Core'!H$7:H$55)</f>
        <v>0</v>
      </c>
      <c r="AG48" s="9">
        <f>SUMIF('Inputs-Core'!$C$7:$C$55,Summary!$C48,'Inputs-Core'!I$7:I$55)</f>
        <v>0</v>
      </c>
      <c r="AH48" s="2"/>
    </row>
    <row r="49" spans="1:34" outlineLevel="1" x14ac:dyDescent="0.25">
      <c r="A49" s="2"/>
      <c r="B49" s="8"/>
      <c r="C49" s="8" t="s">
        <v>357</v>
      </c>
      <c r="D49" s="9">
        <f t="shared" si="3"/>
        <v>0</v>
      </c>
      <c r="E49" s="9">
        <f>SUMIF('Inputs-Core'!$C$7:$C$55,Summary!$C49,'Inputs-Core'!K$7:K$55)</f>
        <v>0</v>
      </c>
      <c r="F49" s="9">
        <f>SUMIF('Inputs-Core'!$C$7:$C$55,Summary!$C49,'Inputs-Core'!L$7:L$55)</f>
        <v>0</v>
      </c>
      <c r="G49" s="9">
        <f>SUMIF('Inputs-Core'!$C$7:$C$55,Summary!$C49,'Inputs-Core'!M$7:M$55)</f>
        <v>0</v>
      </c>
      <c r="H49" s="9">
        <f>SUMIF('Inputs-Core'!$C$7:$C$55,Summary!$C49,'Inputs-Core'!N$7:N$55)</f>
        <v>0</v>
      </c>
      <c r="I49" s="9">
        <f>SUMIF('Inputs-Core'!$C$7:$C$55,Summary!$C49,'Inputs-Core'!O$7:O$55)</f>
        <v>0</v>
      </c>
      <c r="J49" s="9">
        <f>SUMIF('Inputs-Core'!$C$7:$C$55,Summary!$C49,'Inputs-Core'!P$7:P$55)</f>
        <v>0</v>
      </c>
      <c r="K49" s="9">
        <f>SUMIF('Inputs-Core'!$C$7:$C$55,Summary!$C49,'Inputs-Core'!Q$7:Q$55)</f>
        <v>0</v>
      </c>
      <c r="L49" s="9">
        <f>SUMIF('Inputs-Core'!$C$7:$C$55,Summary!$C49,'Inputs-Core'!R$7:R$55)</f>
        <v>0</v>
      </c>
      <c r="M49" s="9">
        <f>SUMIF('Inputs-Core'!$C$7:$C$55,Summary!$C49,'Inputs-Core'!S$7:S$55)</f>
        <v>0</v>
      </c>
      <c r="N49" s="9">
        <f>SUMIF('Inputs-Core'!$C$7:$C$55,Summary!$C49,'Inputs-Core'!T$7:T$55)</f>
        <v>0</v>
      </c>
      <c r="O49" s="9">
        <f>SUMIF('Inputs-Core'!$C$7:$C$55,Summary!$C49,'Inputs-Core'!U$7:U$55)</f>
        <v>0</v>
      </c>
      <c r="P49" s="9">
        <f>SUMIF('Inputs-Core'!$C$7:$C$55,Summary!$C49,'Inputs-Core'!V$7:V$55)</f>
        <v>0</v>
      </c>
      <c r="Q49" s="9">
        <f t="shared" si="4"/>
        <v>0</v>
      </c>
      <c r="R49" s="9">
        <f>SUMIF('Inputs-Core'!$C$7:$C$55,Summary!$C49,'Inputs-Core'!W$7:W$55)</f>
        <v>0</v>
      </c>
      <c r="S49" s="9">
        <f>SUMIF('Inputs-Core'!$C$7:$C$55,Summary!$C49,'Inputs-Core'!X$7:X$55)</f>
        <v>0</v>
      </c>
      <c r="T49" s="9">
        <f>SUMIF('Inputs-Core'!$C$7:$C$55,Summary!$C49,'Inputs-Core'!Y$7:Y$55)</f>
        <v>0</v>
      </c>
      <c r="U49" s="9">
        <f>SUMIF('Inputs-Core'!$C$7:$C$55,Summary!$C49,'Inputs-Core'!Z$7:Z$55)</f>
        <v>0</v>
      </c>
      <c r="V49" s="9">
        <f>SUMIF('Inputs-Core'!$C$7:$C$55,Summary!$C49,'Inputs-Core'!AA$7:AA$55)</f>
        <v>0</v>
      </c>
      <c r="W49" s="9">
        <f>SUMIF('Inputs-Core'!$C$7:$C$55,Summary!$C49,'Inputs-Core'!AB$7:AB$55)</f>
        <v>0</v>
      </c>
      <c r="X49" s="9">
        <f>SUMIF('Inputs-Core'!$C$7:$C$55,Summary!$C49,'Inputs-Core'!AC$7:AC$55)</f>
        <v>0</v>
      </c>
      <c r="Y49" s="9">
        <f>SUMIF('Inputs-Core'!$C$7:$C$55,Summary!$C49,'Inputs-Core'!AD$7:AD$55)</f>
        <v>0</v>
      </c>
      <c r="Z49" s="9">
        <f>SUMIF('Inputs-Core'!$C$7:$C$55,Summary!$C49,'Inputs-Core'!AE$7:AE$55)</f>
        <v>0</v>
      </c>
      <c r="AA49" s="9">
        <f>SUMIF('Inputs-Core'!$C$7:$C$55,Summary!$C49,'Inputs-Core'!AF$7:AF$55)</f>
        <v>0</v>
      </c>
      <c r="AB49" s="9">
        <f>SUMIF('Inputs-Core'!$C$7:$C$55,Summary!$C49,'Inputs-Core'!AG$7:AG$55)</f>
        <v>0</v>
      </c>
      <c r="AC49" s="9">
        <f>SUMIF('Inputs-Core'!$C$7:$C$55,Summary!$C49,'Inputs-Core'!AH$7:AH$55)</f>
        <v>0</v>
      </c>
      <c r="AD49" s="9">
        <f>SUMIF('Inputs-Core'!$C$7:$C$55,Summary!$C49,'Inputs-Core'!F$7:F$55)</f>
        <v>0</v>
      </c>
      <c r="AE49" s="9">
        <f>SUMIF('Inputs-Core'!$C$7:$C$55,Summary!$C49,'Inputs-Core'!G$7:G$55)</f>
        <v>0</v>
      </c>
      <c r="AF49" s="9">
        <f>SUMIF('Inputs-Core'!$C$7:$C$55,Summary!$C49,'Inputs-Core'!H$7:H$55)</f>
        <v>0</v>
      </c>
      <c r="AG49" s="9">
        <f>SUMIF('Inputs-Core'!$C$7:$C$55,Summary!$C49,'Inputs-Core'!I$7:I$55)</f>
        <v>0</v>
      </c>
      <c r="AH49" s="2"/>
    </row>
    <row r="50" spans="1:34" outlineLevel="1" x14ac:dyDescent="0.25">
      <c r="A50" s="2"/>
      <c r="B50" s="8"/>
      <c r="C50" s="8" t="s">
        <v>358</v>
      </c>
      <c r="D50" s="9">
        <f t="shared" si="3"/>
        <v>0</v>
      </c>
      <c r="E50" s="9">
        <f>SUMIF('Inputs-Core'!$C$7:$C$55,Summary!$C50,'Inputs-Core'!K$7:K$55)</f>
        <v>0</v>
      </c>
      <c r="F50" s="9">
        <f>SUMIF('Inputs-Core'!$C$7:$C$55,Summary!$C50,'Inputs-Core'!L$7:L$55)</f>
        <v>0</v>
      </c>
      <c r="G50" s="9">
        <f>SUMIF('Inputs-Core'!$C$7:$C$55,Summary!$C50,'Inputs-Core'!M$7:M$55)</f>
        <v>0</v>
      </c>
      <c r="H50" s="9">
        <f>SUMIF('Inputs-Core'!$C$7:$C$55,Summary!$C50,'Inputs-Core'!N$7:N$55)</f>
        <v>0</v>
      </c>
      <c r="I50" s="9">
        <f>SUMIF('Inputs-Core'!$C$7:$C$55,Summary!$C50,'Inputs-Core'!O$7:O$55)</f>
        <v>0</v>
      </c>
      <c r="J50" s="9">
        <f>SUMIF('Inputs-Core'!$C$7:$C$55,Summary!$C50,'Inputs-Core'!P$7:P$55)</f>
        <v>0</v>
      </c>
      <c r="K50" s="9">
        <f>SUMIF('Inputs-Core'!$C$7:$C$55,Summary!$C50,'Inputs-Core'!Q$7:Q$55)</f>
        <v>0</v>
      </c>
      <c r="L50" s="9">
        <f>SUMIF('Inputs-Core'!$C$7:$C$55,Summary!$C50,'Inputs-Core'!R$7:R$55)</f>
        <v>0</v>
      </c>
      <c r="M50" s="9">
        <f>SUMIF('Inputs-Core'!$C$7:$C$55,Summary!$C50,'Inputs-Core'!S$7:S$55)</f>
        <v>0</v>
      </c>
      <c r="N50" s="9">
        <f>SUMIF('Inputs-Core'!$C$7:$C$55,Summary!$C50,'Inputs-Core'!T$7:T$55)</f>
        <v>0</v>
      </c>
      <c r="O50" s="9">
        <f>SUMIF('Inputs-Core'!$C$7:$C$55,Summary!$C50,'Inputs-Core'!U$7:U$55)</f>
        <v>0</v>
      </c>
      <c r="P50" s="9">
        <f>SUMIF('Inputs-Core'!$C$7:$C$55,Summary!$C50,'Inputs-Core'!V$7:V$55)</f>
        <v>0</v>
      </c>
      <c r="Q50" s="9">
        <f t="shared" si="4"/>
        <v>0</v>
      </c>
      <c r="R50" s="9">
        <f>SUMIF('Inputs-Core'!$C$7:$C$55,Summary!$C50,'Inputs-Core'!W$7:W$55)</f>
        <v>0</v>
      </c>
      <c r="S50" s="9">
        <f>SUMIF('Inputs-Core'!$C$7:$C$55,Summary!$C50,'Inputs-Core'!X$7:X$55)</f>
        <v>0</v>
      </c>
      <c r="T50" s="9">
        <f>SUMIF('Inputs-Core'!$C$7:$C$55,Summary!$C50,'Inputs-Core'!Y$7:Y$55)</f>
        <v>0</v>
      </c>
      <c r="U50" s="9">
        <f>SUMIF('Inputs-Core'!$C$7:$C$55,Summary!$C50,'Inputs-Core'!Z$7:Z$55)</f>
        <v>0</v>
      </c>
      <c r="V50" s="9">
        <f>SUMIF('Inputs-Core'!$C$7:$C$55,Summary!$C50,'Inputs-Core'!AA$7:AA$55)</f>
        <v>0</v>
      </c>
      <c r="W50" s="9">
        <f>SUMIF('Inputs-Core'!$C$7:$C$55,Summary!$C50,'Inputs-Core'!AB$7:AB$55)</f>
        <v>0</v>
      </c>
      <c r="X50" s="9">
        <f>SUMIF('Inputs-Core'!$C$7:$C$55,Summary!$C50,'Inputs-Core'!AC$7:AC$55)</f>
        <v>0</v>
      </c>
      <c r="Y50" s="9">
        <f>SUMIF('Inputs-Core'!$C$7:$C$55,Summary!$C50,'Inputs-Core'!AD$7:AD$55)</f>
        <v>0</v>
      </c>
      <c r="Z50" s="9">
        <f>SUMIF('Inputs-Core'!$C$7:$C$55,Summary!$C50,'Inputs-Core'!AE$7:AE$55)</f>
        <v>0</v>
      </c>
      <c r="AA50" s="9">
        <f>SUMIF('Inputs-Core'!$C$7:$C$55,Summary!$C50,'Inputs-Core'!AF$7:AF$55)</f>
        <v>0</v>
      </c>
      <c r="AB50" s="9">
        <f>SUMIF('Inputs-Core'!$C$7:$C$55,Summary!$C50,'Inputs-Core'!AG$7:AG$55)</f>
        <v>0</v>
      </c>
      <c r="AC50" s="9">
        <f>SUMIF('Inputs-Core'!$C$7:$C$55,Summary!$C50,'Inputs-Core'!AH$7:AH$55)</f>
        <v>0</v>
      </c>
      <c r="AD50" s="9">
        <f>SUMIF('Inputs-Core'!$C$7:$C$55,Summary!$C50,'Inputs-Core'!F$7:F$55)</f>
        <v>0</v>
      </c>
      <c r="AE50" s="9">
        <f>SUMIF('Inputs-Core'!$C$7:$C$55,Summary!$C50,'Inputs-Core'!G$7:G$55)</f>
        <v>0</v>
      </c>
      <c r="AF50" s="9">
        <f>SUMIF('Inputs-Core'!$C$7:$C$55,Summary!$C50,'Inputs-Core'!H$7:H$55)</f>
        <v>0</v>
      </c>
      <c r="AG50" s="9">
        <f>SUMIF('Inputs-Core'!$C$7:$C$55,Summary!$C50,'Inputs-Core'!I$7:I$55)</f>
        <v>0</v>
      </c>
      <c r="AH50" s="2"/>
    </row>
    <row r="51" spans="1:34" outlineLevel="1" x14ac:dyDescent="0.25">
      <c r="A51" s="2"/>
      <c r="B51" s="8"/>
      <c r="C51" s="8" t="s">
        <v>359</v>
      </c>
      <c r="D51" s="9">
        <f t="shared" si="3"/>
        <v>0</v>
      </c>
      <c r="E51" s="9">
        <f>SUMIF('Inputs-Core'!$C$7:$C$55,Summary!$C51,'Inputs-Core'!K$7:K$55)</f>
        <v>0</v>
      </c>
      <c r="F51" s="9">
        <f>SUMIF('Inputs-Core'!$C$7:$C$55,Summary!$C51,'Inputs-Core'!L$7:L$55)</f>
        <v>0</v>
      </c>
      <c r="G51" s="9">
        <f>SUMIF('Inputs-Core'!$C$7:$C$55,Summary!$C51,'Inputs-Core'!M$7:M$55)</f>
        <v>0</v>
      </c>
      <c r="H51" s="9">
        <f>SUMIF('Inputs-Core'!$C$7:$C$55,Summary!$C51,'Inputs-Core'!N$7:N$55)</f>
        <v>0</v>
      </c>
      <c r="I51" s="9">
        <f>SUMIF('Inputs-Core'!$C$7:$C$55,Summary!$C51,'Inputs-Core'!O$7:O$55)</f>
        <v>0</v>
      </c>
      <c r="J51" s="9">
        <f>SUMIF('Inputs-Core'!$C$7:$C$55,Summary!$C51,'Inputs-Core'!P$7:P$55)</f>
        <v>0</v>
      </c>
      <c r="K51" s="9">
        <f>SUMIF('Inputs-Core'!$C$7:$C$55,Summary!$C51,'Inputs-Core'!Q$7:Q$55)</f>
        <v>0</v>
      </c>
      <c r="L51" s="9">
        <f>SUMIF('Inputs-Core'!$C$7:$C$55,Summary!$C51,'Inputs-Core'!R$7:R$55)</f>
        <v>0</v>
      </c>
      <c r="M51" s="9">
        <f>SUMIF('Inputs-Core'!$C$7:$C$55,Summary!$C51,'Inputs-Core'!S$7:S$55)</f>
        <v>0</v>
      </c>
      <c r="N51" s="9">
        <f>SUMIF('Inputs-Core'!$C$7:$C$55,Summary!$C51,'Inputs-Core'!T$7:T$55)</f>
        <v>0</v>
      </c>
      <c r="O51" s="9">
        <f>SUMIF('Inputs-Core'!$C$7:$C$55,Summary!$C51,'Inputs-Core'!U$7:U$55)</f>
        <v>0</v>
      </c>
      <c r="P51" s="9">
        <f>SUMIF('Inputs-Core'!$C$7:$C$55,Summary!$C51,'Inputs-Core'!V$7:V$55)</f>
        <v>0</v>
      </c>
      <c r="Q51" s="9">
        <f t="shared" si="4"/>
        <v>0</v>
      </c>
      <c r="R51" s="9">
        <f>SUMIF('Inputs-Core'!$C$7:$C$55,Summary!$C51,'Inputs-Core'!W$7:W$55)</f>
        <v>0</v>
      </c>
      <c r="S51" s="9">
        <f>SUMIF('Inputs-Core'!$C$7:$C$55,Summary!$C51,'Inputs-Core'!X$7:X$55)</f>
        <v>0</v>
      </c>
      <c r="T51" s="9">
        <f>SUMIF('Inputs-Core'!$C$7:$C$55,Summary!$C51,'Inputs-Core'!Y$7:Y$55)</f>
        <v>0</v>
      </c>
      <c r="U51" s="9">
        <f>SUMIF('Inputs-Core'!$C$7:$C$55,Summary!$C51,'Inputs-Core'!Z$7:Z$55)</f>
        <v>0</v>
      </c>
      <c r="V51" s="9">
        <f>SUMIF('Inputs-Core'!$C$7:$C$55,Summary!$C51,'Inputs-Core'!AA$7:AA$55)</f>
        <v>0</v>
      </c>
      <c r="W51" s="9">
        <f>SUMIF('Inputs-Core'!$C$7:$C$55,Summary!$C51,'Inputs-Core'!AB$7:AB$55)</f>
        <v>0</v>
      </c>
      <c r="X51" s="9">
        <f>SUMIF('Inputs-Core'!$C$7:$C$55,Summary!$C51,'Inputs-Core'!AC$7:AC$55)</f>
        <v>0</v>
      </c>
      <c r="Y51" s="9">
        <f>SUMIF('Inputs-Core'!$C$7:$C$55,Summary!$C51,'Inputs-Core'!AD$7:AD$55)</f>
        <v>0</v>
      </c>
      <c r="Z51" s="9">
        <f>SUMIF('Inputs-Core'!$C$7:$C$55,Summary!$C51,'Inputs-Core'!AE$7:AE$55)</f>
        <v>0</v>
      </c>
      <c r="AA51" s="9">
        <f>SUMIF('Inputs-Core'!$C$7:$C$55,Summary!$C51,'Inputs-Core'!AF$7:AF$55)</f>
        <v>0</v>
      </c>
      <c r="AB51" s="9">
        <f>SUMIF('Inputs-Core'!$C$7:$C$55,Summary!$C51,'Inputs-Core'!AG$7:AG$55)</f>
        <v>0</v>
      </c>
      <c r="AC51" s="9">
        <f>SUMIF('Inputs-Core'!$C$7:$C$55,Summary!$C51,'Inputs-Core'!AH$7:AH$55)</f>
        <v>0</v>
      </c>
      <c r="AD51" s="9">
        <f>SUMIF('Inputs-Core'!$C$7:$C$55,Summary!$C51,'Inputs-Core'!F$7:F$55)</f>
        <v>0</v>
      </c>
      <c r="AE51" s="9">
        <f>SUMIF('Inputs-Core'!$C$7:$C$55,Summary!$C51,'Inputs-Core'!G$7:G$55)</f>
        <v>0</v>
      </c>
      <c r="AF51" s="9">
        <f>SUMIF('Inputs-Core'!$C$7:$C$55,Summary!$C51,'Inputs-Core'!H$7:H$55)</f>
        <v>0</v>
      </c>
      <c r="AG51" s="9">
        <f>SUMIF('Inputs-Core'!$C$7:$C$55,Summary!$C51,'Inputs-Core'!I$7:I$55)</f>
        <v>0</v>
      </c>
      <c r="AH51" s="2"/>
    </row>
    <row r="52" spans="1:34" outlineLevel="1" x14ac:dyDescent="0.25">
      <c r="A52" s="2"/>
      <c r="B52" s="8"/>
      <c r="C52" s="8" t="s">
        <v>360</v>
      </c>
      <c r="D52" s="9">
        <f t="shared" si="3"/>
        <v>0</v>
      </c>
      <c r="E52" s="9">
        <f>SUMIF('Inputs-Core'!$C$7:$C$55,Summary!$C52,'Inputs-Core'!K$7:K$55)</f>
        <v>0</v>
      </c>
      <c r="F52" s="9">
        <f>SUMIF('Inputs-Core'!$C$7:$C$55,Summary!$C52,'Inputs-Core'!L$7:L$55)</f>
        <v>0</v>
      </c>
      <c r="G52" s="9">
        <f>SUMIF('Inputs-Core'!$C$7:$C$55,Summary!$C52,'Inputs-Core'!M$7:M$55)</f>
        <v>0</v>
      </c>
      <c r="H52" s="9">
        <f>SUMIF('Inputs-Core'!$C$7:$C$55,Summary!$C52,'Inputs-Core'!N$7:N$55)</f>
        <v>0</v>
      </c>
      <c r="I52" s="9">
        <f>SUMIF('Inputs-Core'!$C$7:$C$55,Summary!$C52,'Inputs-Core'!O$7:O$55)</f>
        <v>0</v>
      </c>
      <c r="J52" s="9">
        <f>SUMIF('Inputs-Core'!$C$7:$C$55,Summary!$C52,'Inputs-Core'!P$7:P$55)</f>
        <v>0</v>
      </c>
      <c r="K52" s="9">
        <f>SUMIF('Inputs-Core'!$C$7:$C$55,Summary!$C52,'Inputs-Core'!Q$7:Q$55)</f>
        <v>0</v>
      </c>
      <c r="L52" s="9">
        <f>SUMIF('Inputs-Core'!$C$7:$C$55,Summary!$C52,'Inputs-Core'!R$7:R$55)</f>
        <v>0</v>
      </c>
      <c r="M52" s="9">
        <f>SUMIF('Inputs-Core'!$C$7:$C$55,Summary!$C52,'Inputs-Core'!S$7:S$55)</f>
        <v>0</v>
      </c>
      <c r="N52" s="9">
        <f>SUMIF('Inputs-Core'!$C$7:$C$55,Summary!$C52,'Inputs-Core'!T$7:T$55)</f>
        <v>0</v>
      </c>
      <c r="O52" s="9">
        <f>SUMIF('Inputs-Core'!$C$7:$C$55,Summary!$C52,'Inputs-Core'!U$7:U$55)</f>
        <v>0</v>
      </c>
      <c r="P52" s="9">
        <f>SUMIF('Inputs-Core'!$C$7:$C$55,Summary!$C52,'Inputs-Core'!V$7:V$55)</f>
        <v>0</v>
      </c>
      <c r="Q52" s="9">
        <f t="shared" si="4"/>
        <v>0</v>
      </c>
      <c r="R52" s="9">
        <f>SUMIF('Inputs-Core'!$C$7:$C$55,Summary!$C52,'Inputs-Core'!W$7:W$55)</f>
        <v>0</v>
      </c>
      <c r="S52" s="9">
        <f>SUMIF('Inputs-Core'!$C$7:$C$55,Summary!$C52,'Inputs-Core'!X$7:X$55)</f>
        <v>0</v>
      </c>
      <c r="T52" s="9">
        <f>SUMIF('Inputs-Core'!$C$7:$C$55,Summary!$C52,'Inputs-Core'!Y$7:Y$55)</f>
        <v>0</v>
      </c>
      <c r="U52" s="9">
        <f>SUMIF('Inputs-Core'!$C$7:$C$55,Summary!$C52,'Inputs-Core'!Z$7:Z$55)</f>
        <v>0</v>
      </c>
      <c r="V52" s="9">
        <f>SUMIF('Inputs-Core'!$C$7:$C$55,Summary!$C52,'Inputs-Core'!AA$7:AA$55)</f>
        <v>0</v>
      </c>
      <c r="W52" s="9">
        <f>SUMIF('Inputs-Core'!$C$7:$C$55,Summary!$C52,'Inputs-Core'!AB$7:AB$55)</f>
        <v>0</v>
      </c>
      <c r="X52" s="9">
        <f>SUMIF('Inputs-Core'!$C$7:$C$55,Summary!$C52,'Inputs-Core'!AC$7:AC$55)</f>
        <v>0</v>
      </c>
      <c r="Y52" s="9">
        <f>SUMIF('Inputs-Core'!$C$7:$C$55,Summary!$C52,'Inputs-Core'!AD$7:AD$55)</f>
        <v>0</v>
      </c>
      <c r="Z52" s="9">
        <f>SUMIF('Inputs-Core'!$C$7:$C$55,Summary!$C52,'Inputs-Core'!AE$7:AE$55)</f>
        <v>0</v>
      </c>
      <c r="AA52" s="9">
        <f>SUMIF('Inputs-Core'!$C$7:$C$55,Summary!$C52,'Inputs-Core'!AF$7:AF$55)</f>
        <v>0</v>
      </c>
      <c r="AB52" s="9">
        <f>SUMIF('Inputs-Core'!$C$7:$C$55,Summary!$C52,'Inputs-Core'!AG$7:AG$55)</f>
        <v>0</v>
      </c>
      <c r="AC52" s="9">
        <f>SUMIF('Inputs-Core'!$C$7:$C$55,Summary!$C52,'Inputs-Core'!AH$7:AH$55)</f>
        <v>0</v>
      </c>
      <c r="AD52" s="9">
        <f>SUMIF('Inputs-Core'!$C$7:$C$55,Summary!$C52,'Inputs-Core'!F$7:F$55)</f>
        <v>0</v>
      </c>
      <c r="AE52" s="9">
        <f>SUMIF('Inputs-Core'!$C$7:$C$55,Summary!$C52,'Inputs-Core'!G$7:G$55)</f>
        <v>0</v>
      </c>
      <c r="AF52" s="9">
        <f>SUMIF('Inputs-Core'!$C$7:$C$55,Summary!$C52,'Inputs-Core'!H$7:H$55)</f>
        <v>0</v>
      </c>
      <c r="AG52" s="9">
        <f>SUMIF('Inputs-Core'!$C$7:$C$55,Summary!$C52,'Inputs-Core'!I$7:I$55)</f>
        <v>0</v>
      </c>
      <c r="AH52" s="2"/>
    </row>
    <row r="53" spans="1:34" outlineLevel="1" x14ac:dyDescent="0.25">
      <c r="A53" s="2"/>
      <c r="B53" s="8"/>
      <c r="C53" s="8" t="s">
        <v>361</v>
      </c>
      <c r="D53" s="9">
        <f t="shared" si="3"/>
        <v>0</v>
      </c>
      <c r="E53" s="9">
        <f>SUMIF('Inputs-Core'!$C$7:$C$55,Summary!$C53,'Inputs-Core'!K$7:K$55)</f>
        <v>0</v>
      </c>
      <c r="F53" s="9">
        <f>SUMIF('Inputs-Core'!$C$7:$C$55,Summary!$C53,'Inputs-Core'!L$7:L$55)</f>
        <v>0</v>
      </c>
      <c r="G53" s="9">
        <f>SUMIF('Inputs-Core'!$C$7:$C$55,Summary!$C53,'Inputs-Core'!M$7:M$55)</f>
        <v>0</v>
      </c>
      <c r="H53" s="9">
        <f>SUMIF('Inputs-Core'!$C$7:$C$55,Summary!$C53,'Inputs-Core'!N$7:N$55)</f>
        <v>0</v>
      </c>
      <c r="I53" s="9">
        <f>SUMIF('Inputs-Core'!$C$7:$C$55,Summary!$C53,'Inputs-Core'!O$7:O$55)</f>
        <v>0</v>
      </c>
      <c r="J53" s="9">
        <f>SUMIF('Inputs-Core'!$C$7:$C$55,Summary!$C53,'Inputs-Core'!P$7:P$55)</f>
        <v>0</v>
      </c>
      <c r="K53" s="9">
        <f>SUMIF('Inputs-Core'!$C$7:$C$55,Summary!$C53,'Inputs-Core'!Q$7:Q$55)</f>
        <v>0</v>
      </c>
      <c r="L53" s="9">
        <f>SUMIF('Inputs-Core'!$C$7:$C$55,Summary!$C53,'Inputs-Core'!R$7:R$55)</f>
        <v>0</v>
      </c>
      <c r="M53" s="9">
        <f>SUMIF('Inputs-Core'!$C$7:$C$55,Summary!$C53,'Inputs-Core'!S$7:S$55)</f>
        <v>0</v>
      </c>
      <c r="N53" s="9">
        <f>SUMIF('Inputs-Core'!$C$7:$C$55,Summary!$C53,'Inputs-Core'!T$7:T$55)</f>
        <v>0</v>
      </c>
      <c r="O53" s="9">
        <f>SUMIF('Inputs-Core'!$C$7:$C$55,Summary!$C53,'Inputs-Core'!U$7:U$55)</f>
        <v>0</v>
      </c>
      <c r="P53" s="9">
        <f>SUMIF('Inputs-Core'!$C$7:$C$55,Summary!$C53,'Inputs-Core'!V$7:V$55)</f>
        <v>0</v>
      </c>
      <c r="Q53" s="9">
        <f t="shared" si="4"/>
        <v>0</v>
      </c>
      <c r="R53" s="9">
        <f>SUMIF('Inputs-Core'!$C$7:$C$55,Summary!$C53,'Inputs-Core'!W$7:W$55)</f>
        <v>0</v>
      </c>
      <c r="S53" s="9">
        <f>SUMIF('Inputs-Core'!$C$7:$C$55,Summary!$C53,'Inputs-Core'!X$7:X$55)</f>
        <v>0</v>
      </c>
      <c r="T53" s="9">
        <f>SUMIF('Inputs-Core'!$C$7:$C$55,Summary!$C53,'Inputs-Core'!Y$7:Y$55)</f>
        <v>0</v>
      </c>
      <c r="U53" s="9">
        <f>SUMIF('Inputs-Core'!$C$7:$C$55,Summary!$C53,'Inputs-Core'!Z$7:Z$55)</f>
        <v>0</v>
      </c>
      <c r="V53" s="9">
        <f>SUMIF('Inputs-Core'!$C$7:$C$55,Summary!$C53,'Inputs-Core'!AA$7:AA$55)</f>
        <v>0</v>
      </c>
      <c r="W53" s="9">
        <f>SUMIF('Inputs-Core'!$C$7:$C$55,Summary!$C53,'Inputs-Core'!AB$7:AB$55)</f>
        <v>0</v>
      </c>
      <c r="X53" s="9">
        <f>SUMIF('Inputs-Core'!$C$7:$C$55,Summary!$C53,'Inputs-Core'!AC$7:AC$55)</f>
        <v>0</v>
      </c>
      <c r="Y53" s="9">
        <f>SUMIF('Inputs-Core'!$C$7:$C$55,Summary!$C53,'Inputs-Core'!AD$7:AD$55)</f>
        <v>0</v>
      </c>
      <c r="Z53" s="9">
        <f>SUMIF('Inputs-Core'!$C$7:$C$55,Summary!$C53,'Inputs-Core'!AE$7:AE$55)</f>
        <v>0</v>
      </c>
      <c r="AA53" s="9">
        <f>SUMIF('Inputs-Core'!$C$7:$C$55,Summary!$C53,'Inputs-Core'!AF$7:AF$55)</f>
        <v>0</v>
      </c>
      <c r="AB53" s="9">
        <f>SUMIF('Inputs-Core'!$C$7:$C$55,Summary!$C53,'Inputs-Core'!AG$7:AG$55)</f>
        <v>0</v>
      </c>
      <c r="AC53" s="9">
        <f>SUMIF('Inputs-Core'!$C$7:$C$55,Summary!$C53,'Inputs-Core'!AH$7:AH$55)</f>
        <v>0</v>
      </c>
      <c r="AD53" s="9">
        <f>SUMIF('Inputs-Core'!$C$7:$C$55,Summary!$C53,'Inputs-Core'!F$7:F$55)</f>
        <v>0</v>
      </c>
      <c r="AE53" s="9">
        <f>SUMIF('Inputs-Core'!$C$7:$C$55,Summary!$C53,'Inputs-Core'!G$7:G$55)</f>
        <v>0</v>
      </c>
      <c r="AF53" s="9">
        <f>SUMIF('Inputs-Core'!$C$7:$C$55,Summary!$C53,'Inputs-Core'!H$7:H$55)</f>
        <v>0</v>
      </c>
      <c r="AG53" s="9">
        <f>SUMIF('Inputs-Core'!$C$7:$C$55,Summary!$C53,'Inputs-Core'!I$7:I$55)</f>
        <v>0</v>
      </c>
      <c r="AH53" s="2"/>
    </row>
    <row r="54" spans="1:34" outlineLevel="1" x14ac:dyDescent="0.25">
      <c r="A54" s="2"/>
      <c r="B54" s="8"/>
      <c r="C54" s="8" t="s">
        <v>362</v>
      </c>
      <c r="D54" s="9">
        <f t="shared" si="3"/>
        <v>0</v>
      </c>
      <c r="E54" s="9">
        <f>SUMIF('Inputs-Core'!$C$7:$C$55,Summary!$C54,'Inputs-Core'!K$7:K$55)</f>
        <v>0</v>
      </c>
      <c r="F54" s="9">
        <f>SUMIF('Inputs-Core'!$C$7:$C$55,Summary!$C54,'Inputs-Core'!L$7:L$55)</f>
        <v>0</v>
      </c>
      <c r="G54" s="9">
        <f>SUMIF('Inputs-Core'!$C$7:$C$55,Summary!$C54,'Inputs-Core'!M$7:M$55)</f>
        <v>0</v>
      </c>
      <c r="H54" s="9">
        <f>SUMIF('Inputs-Core'!$C$7:$C$55,Summary!$C54,'Inputs-Core'!N$7:N$55)</f>
        <v>0</v>
      </c>
      <c r="I54" s="9">
        <f>SUMIF('Inputs-Core'!$C$7:$C$55,Summary!$C54,'Inputs-Core'!O$7:O$55)</f>
        <v>0</v>
      </c>
      <c r="J54" s="9">
        <f>SUMIF('Inputs-Core'!$C$7:$C$55,Summary!$C54,'Inputs-Core'!P$7:P$55)</f>
        <v>0</v>
      </c>
      <c r="K54" s="9">
        <f>SUMIF('Inputs-Core'!$C$7:$C$55,Summary!$C54,'Inputs-Core'!Q$7:Q$55)</f>
        <v>0</v>
      </c>
      <c r="L54" s="9">
        <f>SUMIF('Inputs-Core'!$C$7:$C$55,Summary!$C54,'Inputs-Core'!R$7:R$55)</f>
        <v>0</v>
      </c>
      <c r="M54" s="9">
        <f>SUMIF('Inputs-Core'!$C$7:$C$55,Summary!$C54,'Inputs-Core'!S$7:S$55)</f>
        <v>0</v>
      </c>
      <c r="N54" s="9">
        <f>SUMIF('Inputs-Core'!$C$7:$C$55,Summary!$C54,'Inputs-Core'!T$7:T$55)</f>
        <v>0</v>
      </c>
      <c r="O54" s="9">
        <f>SUMIF('Inputs-Core'!$C$7:$C$55,Summary!$C54,'Inputs-Core'!U$7:U$55)</f>
        <v>0</v>
      </c>
      <c r="P54" s="9">
        <f>SUMIF('Inputs-Core'!$C$7:$C$55,Summary!$C54,'Inputs-Core'!V$7:V$55)</f>
        <v>0</v>
      </c>
      <c r="Q54" s="9">
        <f t="shared" si="4"/>
        <v>0</v>
      </c>
      <c r="R54" s="9">
        <f>SUMIF('Inputs-Core'!$C$7:$C$55,Summary!$C54,'Inputs-Core'!W$7:W$55)</f>
        <v>0</v>
      </c>
      <c r="S54" s="9">
        <f>SUMIF('Inputs-Core'!$C$7:$C$55,Summary!$C54,'Inputs-Core'!X$7:X$55)</f>
        <v>0</v>
      </c>
      <c r="T54" s="9">
        <f>SUMIF('Inputs-Core'!$C$7:$C$55,Summary!$C54,'Inputs-Core'!Y$7:Y$55)</f>
        <v>0</v>
      </c>
      <c r="U54" s="9">
        <f>SUMIF('Inputs-Core'!$C$7:$C$55,Summary!$C54,'Inputs-Core'!Z$7:Z$55)</f>
        <v>0</v>
      </c>
      <c r="V54" s="9">
        <f>SUMIF('Inputs-Core'!$C$7:$C$55,Summary!$C54,'Inputs-Core'!AA$7:AA$55)</f>
        <v>0</v>
      </c>
      <c r="W54" s="9">
        <f>SUMIF('Inputs-Core'!$C$7:$C$55,Summary!$C54,'Inputs-Core'!AB$7:AB$55)</f>
        <v>0</v>
      </c>
      <c r="X54" s="9">
        <f>SUMIF('Inputs-Core'!$C$7:$C$55,Summary!$C54,'Inputs-Core'!AC$7:AC$55)</f>
        <v>0</v>
      </c>
      <c r="Y54" s="9">
        <f>SUMIF('Inputs-Core'!$C$7:$C$55,Summary!$C54,'Inputs-Core'!AD$7:AD$55)</f>
        <v>0</v>
      </c>
      <c r="Z54" s="9">
        <f>SUMIF('Inputs-Core'!$C$7:$C$55,Summary!$C54,'Inputs-Core'!AE$7:AE$55)</f>
        <v>0</v>
      </c>
      <c r="AA54" s="9">
        <f>SUMIF('Inputs-Core'!$C$7:$C$55,Summary!$C54,'Inputs-Core'!AF$7:AF$55)</f>
        <v>0</v>
      </c>
      <c r="AB54" s="9">
        <f>SUMIF('Inputs-Core'!$C$7:$C$55,Summary!$C54,'Inputs-Core'!AG$7:AG$55)</f>
        <v>0</v>
      </c>
      <c r="AC54" s="9">
        <f>SUMIF('Inputs-Core'!$C$7:$C$55,Summary!$C54,'Inputs-Core'!AH$7:AH$55)</f>
        <v>0</v>
      </c>
      <c r="AD54" s="9">
        <f>SUMIF('Inputs-Core'!$C$7:$C$55,Summary!$C54,'Inputs-Core'!F$7:F$55)</f>
        <v>0</v>
      </c>
      <c r="AE54" s="9">
        <f>SUMIF('Inputs-Core'!$C$7:$C$55,Summary!$C54,'Inputs-Core'!G$7:G$55)</f>
        <v>0</v>
      </c>
      <c r="AF54" s="9">
        <f>SUMIF('Inputs-Core'!$C$7:$C$55,Summary!$C54,'Inputs-Core'!H$7:H$55)</f>
        <v>0</v>
      </c>
      <c r="AG54" s="9">
        <f>SUMIF('Inputs-Core'!$C$7:$C$55,Summary!$C54,'Inputs-Core'!I$7:I$55)</f>
        <v>0</v>
      </c>
      <c r="AH54" s="2"/>
    </row>
    <row r="55" spans="1:34" outlineLevel="1" x14ac:dyDescent="0.25">
      <c r="A55" s="2"/>
      <c r="B55" s="8"/>
      <c r="C55" s="8" t="s">
        <v>363</v>
      </c>
      <c r="D55" s="9">
        <f t="shared" si="3"/>
        <v>0</v>
      </c>
      <c r="E55" s="9">
        <f>SUMIF('Inputs-Core'!$C$7:$C$55,Summary!$C55,'Inputs-Core'!K$7:K$55)</f>
        <v>0</v>
      </c>
      <c r="F55" s="9">
        <f>SUMIF('Inputs-Core'!$C$7:$C$55,Summary!$C55,'Inputs-Core'!L$7:L$55)</f>
        <v>0</v>
      </c>
      <c r="G55" s="9">
        <f>SUMIF('Inputs-Core'!$C$7:$C$55,Summary!$C55,'Inputs-Core'!M$7:M$55)</f>
        <v>0</v>
      </c>
      <c r="H55" s="9">
        <f>SUMIF('Inputs-Core'!$C$7:$C$55,Summary!$C55,'Inputs-Core'!N$7:N$55)</f>
        <v>0</v>
      </c>
      <c r="I55" s="9">
        <f>SUMIF('Inputs-Core'!$C$7:$C$55,Summary!$C55,'Inputs-Core'!O$7:O$55)</f>
        <v>0</v>
      </c>
      <c r="J55" s="9">
        <f>SUMIF('Inputs-Core'!$C$7:$C$55,Summary!$C55,'Inputs-Core'!P$7:P$55)</f>
        <v>0</v>
      </c>
      <c r="K55" s="9">
        <f>SUMIF('Inputs-Core'!$C$7:$C$55,Summary!$C55,'Inputs-Core'!Q$7:Q$55)</f>
        <v>0</v>
      </c>
      <c r="L55" s="9">
        <f>SUMIF('Inputs-Core'!$C$7:$C$55,Summary!$C55,'Inputs-Core'!R$7:R$55)</f>
        <v>0</v>
      </c>
      <c r="M55" s="9">
        <f>SUMIF('Inputs-Core'!$C$7:$C$55,Summary!$C55,'Inputs-Core'!S$7:S$55)</f>
        <v>0</v>
      </c>
      <c r="N55" s="9">
        <f>SUMIF('Inputs-Core'!$C$7:$C$55,Summary!$C55,'Inputs-Core'!T$7:T$55)</f>
        <v>0</v>
      </c>
      <c r="O55" s="9">
        <f>SUMIF('Inputs-Core'!$C$7:$C$55,Summary!$C55,'Inputs-Core'!U$7:U$55)</f>
        <v>0</v>
      </c>
      <c r="P55" s="9">
        <f>SUMIF('Inputs-Core'!$C$7:$C$55,Summary!$C55,'Inputs-Core'!V$7:V$55)</f>
        <v>0</v>
      </c>
      <c r="Q55" s="9">
        <f t="shared" si="4"/>
        <v>0</v>
      </c>
      <c r="R55" s="9">
        <f>SUMIF('Inputs-Core'!$C$7:$C$55,Summary!$C55,'Inputs-Core'!W$7:W$55)</f>
        <v>0</v>
      </c>
      <c r="S55" s="9">
        <f>SUMIF('Inputs-Core'!$C$7:$C$55,Summary!$C55,'Inputs-Core'!X$7:X$55)</f>
        <v>0</v>
      </c>
      <c r="T55" s="9">
        <f>SUMIF('Inputs-Core'!$C$7:$C$55,Summary!$C55,'Inputs-Core'!Y$7:Y$55)</f>
        <v>0</v>
      </c>
      <c r="U55" s="9">
        <f>SUMIF('Inputs-Core'!$C$7:$C$55,Summary!$C55,'Inputs-Core'!Z$7:Z$55)</f>
        <v>0</v>
      </c>
      <c r="V55" s="9">
        <f>SUMIF('Inputs-Core'!$C$7:$C$55,Summary!$C55,'Inputs-Core'!AA$7:AA$55)</f>
        <v>0</v>
      </c>
      <c r="W55" s="9">
        <f>SUMIF('Inputs-Core'!$C$7:$C$55,Summary!$C55,'Inputs-Core'!AB$7:AB$55)</f>
        <v>0</v>
      </c>
      <c r="X55" s="9">
        <f>SUMIF('Inputs-Core'!$C$7:$C$55,Summary!$C55,'Inputs-Core'!AC$7:AC$55)</f>
        <v>0</v>
      </c>
      <c r="Y55" s="9">
        <f>SUMIF('Inputs-Core'!$C$7:$C$55,Summary!$C55,'Inputs-Core'!AD$7:AD$55)</f>
        <v>0</v>
      </c>
      <c r="Z55" s="9">
        <f>SUMIF('Inputs-Core'!$C$7:$C$55,Summary!$C55,'Inputs-Core'!AE$7:AE$55)</f>
        <v>0</v>
      </c>
      <c r="AA55" s="9">
        <f>SUMIF('Inputs-Core'!$C$7:$C$55,Summary!$C55,'Inputs-Core'!AF$7:AF$55)</f>
        <v>0</v>
      </c>
      <c r="AB55" s="9">
        <f>SUMIF('Inputs-Core'!$C$7:$C$55,Summary!$C55,'Inputs-Core'!AG$7:AG$55)</f>
        <v>0</v>
      </c>
      <c r="AC55" s="9">
        <f>SUMIF('Inputs-Core'!$C$7:$C$55,Summary!$C55,'Inputs-Core'!AH$7:AH$55)</f>
        <v>0</v>
      </c>
      <c r="AD55" s="9">
        <f>SUMIF('Inputs-Core'!$C$7:$C$55,Summary!$C55,'Inputs-Core'!F$7:F$55)</f>
        <v>0</v>
      </c>
      <c r="AE55" s="9">
        <f>SUMIF('Inputs-Core'!$C$7:$C$55,Summary!$C55,'Inputs-Core'!G$7:G$55)</f>
        <v>0</v>
      </c>
      <c r="AF55" s="9">
        <f>SUMIF('Inputs-Core'!$C$7:$C$55,Summary!$C55,'Inputs-Core'!H$7:H$55)</f>
        <v>0</v>
      </c>
      <c r="AG55" s="9">
        <f>SUMIF('Inputs-Core'!$C$7:$C$55,Summary!$C55,'Inputs-Core'!I$7:I$55)</f>
        <v>0</v>
      </c>
      <c r="AH55" s="2"/>
    </row>
    <row r="56" spans="1:34" outlineLevel="1" x14ac:dyDescent="0.25">
      <c r="A56" s="2"/>
      <c r="B56" s="8"/>
      <c r="C56" s="8" t="s">
        <v>364</v>
      </c>
      <c r="D56" s="9">
        <f t="shared" si="3"/>
        <v>0</v>
      </c>
      <c r="E56" s="9">
        <f>SUMIF('Inputs-Core'!$C$7:$C$55,Summary!$C56,'Inputs-Core'!K$7:K$55)</f>
        <v>0</v>
      </c>
      <c r="F56" s="9">
        <f>SUMIF('Inputs-Core'!$C$7:$C$55,Summary!$C56,'Inputs-Core'!L$7:L$55)</f>
        <v>0</v>
      </c>
      <c r="G56" s="9">
        <f>SUMIF('Inputs-Core'!$C$7:$C$55,Summary!$C56,'Inputs-Core'!M$7:M$55)</f>
        <v>0</v>
      </c>
      <c r="H56" s="9">
        <f>SUMIF('Inputs-Core'!$C$7:$C$55,Summary!$C56,'Inputs-Core'!N$7:N$55)</f>
        <v>0</v>
      </c>
      <c r="I56" s="9">
        <f>SUMIF('Inputs-Core'!$C$7:$C$55,Summary!$C56,'Inputs-Core'!O$7:O$55)</f>
        <v>0</v>
      </c>
      <c r="J56" s="9">
        <f>SUMIF('Inputs-Core'!$C$7:$C$55,Summary!$C56,'Inputs-Core'!P$7:P$55)</f>
        <v>0</v>
      </c>
      <c r="K56" s="9">
        <f>SUMIF('Inputs-Core'!$C$7:$C$55,Summary!$C56,'Inputs-Core'!Q$7:Q$55)</f>
        <v>0</v>
      </c>
      <c r="L56" s="9">
        <f>SUMIF('Inputs-Core'!$C$7:$C$55,Summary!$C56,'Inputs-Core'!R$7:R$55)</f>
        <v>0</v>
      </c>
      <c r="M56" s="9">
        <f>SUMIF('Inputs-Core'!$C$7:$C$55,Summary!$C56,'Inputs-Core'!S$7:S$55)</f>
        <v>0</v>
      </c>
      <c r="N56" s="9">
        <f>SUMIF('Inputs-Core'!$C$7:$C$55,Summary!$C56,'Inputs-Core'!T$7:T$55)</f>
        <v>0</v>
      </c>
      <c r="O56" s="9">
        <f>SUMIF('Inputs-Core'!$C$7:$C$55,Summary!$C56,'Inputs-Core'!U$7:U$55)</f>
        <v>0</v>
      </c>
      <c r="P56" s="9">
        <f>SUMIF('Inputs-Core'!$C$7:$C$55,Summary!$C56,'Inputs-Core'!V$7:V$55)</f>
        <v>0</v>
      </c>
      <c r="Q56" s="9">
        <f t="shared" si="4"/>
        <v>0</v>
      </c>
      <c r="R56" s="9">
        <f>SUMIF('Inputs-Core'!$C$7:$C$55,Summary!$C56,'Inputs-Core'!W$7:W$55)</f>
        <v>0</v>
      </c>
      <c r="S56" s="9">
        <f>SUMIF('Inputs-Core'!$C$7:$C$55,Summary!$C56,'Inputs-Core'!X$7:X$55)</f>
        <v>0</v>
      </c>
      <c r="T56" s="9">
        <f>SUMIF('Inputs-Core'!$C$7:$C$55,Summary!$C56,'Inputs-Core'!Y$7:Y$55)</f>
        <v>0</v>
      </c>
      <c r="U56" s="9">
        <f>SUMIF('Inputs-Core'!$C$7:$C$55,Summary!$C56,'Inputs-Core'!Z$7:Z$55)</f>
        <v>0</v>
      </c>
      <c r="V56" s="9">
        <f>SUMIF('Inputs-Core'!$C$7:$C$55,Summary!$C56,'Inputs-Core'!AA$7:AA$55)</f>
        <v>0</v>
      </c>
      <c r="W56" s="9">
        <f>SUMIF('Inputs-Core'!$C$7:$C$55,Summary!$C56,'Inputs-Core'!AB$7:AB$55)</f>
        <v>0</v>
      </c>
      <c r="X56" s="9">
        <f>SUMIF('Inputs-Core'!$C$7:$C$55,Summary!$C56,'Inputs-Core'!AC$7:AC$55)</f>
        <v>0</v>
      </c>
      <c r="Y56" s="9">
        <f>SUMIF('Inputs-Core'!$C$7:$C$55,Summary!$C56,'Inputs-Core'!AD$7:AD$55)</f>
        <v>0</v>
      </c>
      <c r="Z56" s="9">
        <f>SUMIF('Inputs-Core'!$C$7:$C$55,Summary!$C56,'Inputs-Core'!AE$7:AE$55)</f>
        <v>0</v>
      </c>
      <c r="AA56" s="9">
        <f>SUMIF('Inputs-Core'!$C$7:$C$55,Summary!$C56,'Inputs-Core'!AF$7:AF$55)</f>
        <v>0</v>
      </c>
      <c r="AB56" s="9">
        <f>SUMIF('Inputs-Core'!$C$7:$C$55,Summary!$C56,'Inputs-Core'!AG$7:AG$55)</f>
        <v>0</v>
      </c>
      <c r="AC56" s="9">
        <f>SUMIF('Inputs-Core'!$C$7:$C$55,Summary!$C56,'Inputs-Core'!AH$7:AH$55)</f>
        <v>0</v>
      </c>
      <c r="AD56" s="9">
        <f>SUMIF('Inputs-Core'!$C$7:$C$55,Summary!$C56,'Inputs-Core'!F$7:F$55)</f>
        <v>0</v>
      </c>
      <c r="AE56" s="9">
        <f>SUMIF('Inputs-Core'!$C$7:$C$55,Summary!$C56,'Inputs-Core'!G$7:G$55)</f>
        <v>0</v>
      </c>
      <c r="AF56" s="9">
        <f>SUMIF('Inputs-Core'!$C$7:$C$55,Summary!$C56,'Inputs-Core'!H$7:H$55)</f>
        <v>0</v>
      </c>
      <c r="AG56" s="9">
        <f>SUMIF('Inputs-Core'!$C$7:$C$55,Summary!$C56,'Inputs-Core'!I$7:I$55)</f>
        <v>0</v>
      </c>
      <c r="AH56" s="2"/>
    </row>
    <row r="57" spans="1:34" outlineLevel="1" x14ac:dyDescent="0.25">
      <c r="A57" s="2"/>
      <c r="B57" s="8"/>
      <c r="C57" s="8" t="s">
        <v>365</v>
      </c>
      <c r="D57" s="9">
        <f t="shared" si="3"/>
        <v>0</v>
      </c>
      <c r="E57" s="9">
        <f>SUMIF('Inputs-Core'!$C$7:$C$55,Summary!$C57,'Inputs-Core'!K$7:K$55)</f>
        <v>0</v>
      </c>
      <c r="F57" s="9">
        <f>SUMIF('Inputs-Core'!$C$7:$C$55,Summary!$C57,'Inputs-Core'!L$7:L$55)</f>
        <v>0</v>
      </c>
      <c r="G57" s="9">
        <f>SUMIF('Inputs-Core'!$C$7:$C$55,Summary!$C57,'Inputs-Core'!M$7:M$55)</f>
        <v>0</v>
      </c>
      <c r="H57" s="9">
        <f>SUMIF('Inputs-Core'!$C$7:$C$55,Summary!$C57,'Inputs-Core'!N$7:N$55)</f>
        <v>0</v>
      </c>
      <c r="I57" s="9">
        <f>SUMIF('Inputs-Core'!$C$7:$C$55,Summary!$C57,'Inputs-Core'!O$7:O$55)</f>
        <v>0</v>
      </c>
      <c r="J57" s="9">
        <f>SUMIF('Inputs-Core'!$C$7:$C$55,Summary!$C57,'Inputs-Core'!P$7:P$55)</f>
        <v>0</v>
      </c>
      <c r="K57" s="9">
        <f>SUMIF('Inputs-Core'!$C$7:$C$55,Summary!$C57,'Inputs-Core'!Q$7:Q$55)</f>
        <v>0</v>
      </c>
      <c r="L57" s="9">
        <f>SUMIF('Inputs-Core'!$C$7:$C$55,Summary!$C57,'Inputs-Core'!R$7:R$55)</f>
        <v>0</v>
      </c>
      <c r="M57" s="9">
        <f>SUMIF('Inputs-Core'!$C$7:$C$55,Summary!$C57,'Inputs-Core'!S$7:S$55)</f>
        <v>0</v>
      </c>
      <c r="N57" s="9">
        <f>SUMIF('Inputs-Core'!$C$7:$C$55,Summary!$C57,'Inputs-Core'!T$7:T$55)</f>
        <v>0</v>
      </c>
      <c r="O57" s="9">
        <f>SUMIF('Inputs-Core'!$C$7:$C$55,Summary!$C57,'Inputs-Core'!U$7:U$55)</f>
        <v>0</v>
      </c>
      <c r="P57" s="9">
        <f>SUMIF('Inputs-Core'!$C$7:$C$55,Summary!$C57,'Inputs-Core'!V$7:V$55)</f>
        <v>0</v>
      </c>
      <c r="Q57" s="9">
        <f t="shared" si="4"/>
        <v>0</v>
      </c>
      <c r="R57" s="9">
        <f>SUMIF('Inputs-Core'!$C$7:$C$55,Summary!$C57,'Inputs-Core'!W$7:W$55)</f>
        <v>0</v>
      </c>
      <c r="S57" s="9">
        <f>SUMIF('Inputs-Core'!$C$7:$C$55,Summary!$C57,'Inputs-Core'!X$7:X$55)</f>
        <v>0</v>
      </c>
      <c r="T57" s="9">
        <f>SUMIF('Inputs-Core'!$C$7:$C$55,Summary!$C57,'Inputs-Core'!Y$7:Y$55)</f>
        <v>0</v>
      </c>
      <c r="U57" s="9">
        <f>SUMIF('Inputs-Core'!$C$7:$C$55,Summary!$C57,'Inputs-Core'!Z$7:Z$55)</f>
        <v>0</v>
      </c>
      <c r="V57" s="9">
        <f>SUMIF('Inputs-Core'!$C$7:$C$55,Summary!$C57,'Inputs-Core'!AA$7:AA$55)</f>
        <v>0</v>
      </c>
      <c r="W57" s="9">
        <f>SUMIF('Inputs-Core'!$C$7:$C$55,Summary!$C57,'Inputs-Core'!AB$7:AB$55)</f>
        <v>0</v>
      </c>
      <c r="X57" s="9">
        <f>SUMIF('Inputs-Core'!$C$7:$C$55,Summary!$C57,'Inputs-Core'!AC$7:AC$55)</f>
        <v>0</v>
      </c>
      <c r="Y57" s="9">
        <f>SUMIF('Inputs-Core'!$C$7:$C$55,Summary!$C57,'Inputs-Core'!AD$7:AD$55)</f>
        <v>0</v>
      </c>
      <c r="Z57" s="9">
        <f>SUMIF('Inputs-Core'!$C$7:$C$55,Summary!$C57,'Inputs-Core'!AE$7:AE$55)</f>
        <v>0</v>
      </c>
      <c r="AA57" s="9">
        <f>SUMIF('Inputs-Core'!$C$7:$C$55,Summary!$C57,'Inputs-Core'!AF$7:AF$55)</f>
        <v>0</v>
      </c>
      <c r="AB57" s="9">
        <f>SUMIF('Inputs-Core'!$C$7:$C$55,Summary!$C57,'Inputs-Core'!AG$7:AG$55)</f>
        <v>0</v>
      </c>
      <c r="AC57" s="9">
        <f>SUMIF('Inputs-Core'!$C$7:$C$55,Summary!$C57,'Inputs-Core'!AH$7:AH$55)</f>
        <v>0</v>
      </c>
      <c r="AD57" s="9">
        <f>SUMIF('Inputs-Core'!$C$7:$C$55,Summary!$C57,'Inputs-Core'!F$7:F$55)</f>
        <v>0</v>
      </c>
      <c r="AE57" s="9">
        <f>SUMIF('Inputs-Core'!$C$7:$C$55,Summary!$C57,'Inputs-Core'!G$7:G$55)</f>
        <v>0</v>
      </c>
      <c r="AF57" s="9">
        <f>SUMIF('Inputs-Core'!$C$7:$C$55,Summary!$C57,'Inputs-Core'!H$7:H$55)</f>
        <v>0</v>
      </c>
      <c r="AG57" s="9">
        <f>SUMIF('Inputs-Core'!$C$7:$C$55,Summary!$C57,'Inputs-Core'!I$7:I$55)</f>
        <v>0</v>
      </c>
      <c r="AH57" s="2"/>
    </row>
    <row r="58" spans="1:34" outlineLevel="1" x14ac:dyDescent="0.25">
      <c r="A58" s="2"/>
      <c r="B58" s="8"/>
      <c r="C58" s="8" t="s">
        <v>366</v>
      </c>
      <c r="D58" s="9">
        <f t="shared" si="3"/>
        <v>0</v>
      </c>
      <c r="E58" s="9">
        <f>SUMIF('Inputs-Core'!$C$7:$C$55,Summary!$C58,'Inputs-Core'!K$7:K$55)</f>
        <v>0</v>
      </c>
      <c r="F58" s="9">
        <f>SUMIF('Inputs-Core'!$C$7:$C$55,Summary!$C58,'Inputs-Core'!L$7:L$55)</f>
        <v>0</v>
      </c>
      <c r="G58" s="9">
        <f>SUMIF('Inputs-Core'!$C$7:$C$55,Summary!$C58,'Inputs-Core'!M$7:M$55)</f>
        <v>0</v>
      </c>
      <c r="H58" s="9">
        <f>SUMIF('Inputs-Core'!$C$7:$C$55,Summary!$C58,'Inputs-Core'!N$7:N$55)</f>
        <v>0</v>
      </c>
      <c r="I58" s="9">
        <f>SUMIF('Inputs-Core'!$C$7:$C$55,Summary!$C58,'Inputs-Core'!O$7:O$55)</f>
        <v>0</v>
      </c>
      <c r="J58" s="9">
        <f>SUMIF('Inputs-Core'!$C$7:$C$55,Summary!$C58,'Inputs-Core'!P$7:P$55)</f>
        <v>0</v>
      </c>
      <c r="K58" s="9">
        <f>SUMIF('Inputs-Core'!$C$7:$C$55,Summary!$C58,'Inputs-Core'!Q$7:Q$55)</f>
        <v>0</v>
      </c>
      <c r="L58" s="9">
        <f>SUMIF('Inputs-Core'!$C$7:$C$55,Summary!$C58,'Inputs-Core'!R$7:R$55)</f>
        <v>0</v>
      </c>
      <c r="M58" s="9">
        <f>SUMIF('Inputs-Core'!$C$7:$C$55,Summary!$C58,'Inputs-Core'!S$7:S$55)</f>
        <v>0</v>
      </c>
      <c r="N58" s="9">
        <f>SUMIF('Inputs-Core'!$C$7:$C$55,Summary!$C58,'Inputs-Core'!T$7:T$55)</f>
        <v>0</v>
      </c>
      <c r="O58" s="9">
        <f>SUMIF('Inputs-Core'!$C$7:$C$55,Summary!$C58,'Inputs-Core'!U$7:U$55)</f>
        <v>0</v>
      </c>
      <c r="P58" s="9">
        <f>SUMIF('Inputs-Core'!$C$7:$C$55,Summary!$C58,'Inputs-Core'!V$7:V$55)</f>
        <v>0</v>
      </c>
      <c r="Q58" s="9">
        <f t="shared" si="4"/>
        <v>0</v>
      </c>
      <c r="R58" s="9">
        <f>SUMIF('Inputs-Core'!$C$7:$C$55,Summary!$C58,'Inputs-Core'!W$7:W$55)</f>
        <v>0</v>
      </c>
      <c r="S58" s="9">
        <f>SUMIF('Inputs-Core'!$C$7:$C$55,Summary!$C58,'Inputs-Core'!X$7:X$55)</f>
        <v>0</v>
      </c>
      <c r="T58" s="9">
        <f>SUMIF('Inputs-Core'!$C$7:$C$55,Summary!$C58,'Inputs-Core'!Y$7:Y$55)</f>
        <v>0</v>
      </c>
      <c r="U58" s="9">
        <f>SUMIF('Inputs-Core'!$C$7:$C$55,Summary!$C58,'Inputs-Core'!Z$7:Z$55)</f>
        <v>0</v>
      </c>
      <c r="V58" s="9">
        <f>SUMIF('Inputs-Core'!$C$7:$C$55,Summary!$C58,'Inputs-Core'!AA$7:AA$55)</f>
        <v>0</v>
      </c>
      <c r="W58" s="9">
        <f>SUMIF('Inputs-Core'!$C$7:$C$55,Summary!$C58,'Inputs-Core'!AB$7:AB$55)</f>
        <v>0</v>
      </c>
      <c r="X58" s="9">
        <f>SUMIF('Inputs-Core'!$C$7:$C$55,Summary!$C58,'Inputs-Core'!AC$7:AC$55)</f>
        <v>0</v>
      </c>
      <c r="Y58" s="9">
        <f>SUMIF('Inputs-Core'!$C$7:$C$55,Summary!$C58,'Inputs-Core'!AD$7:AD$55)</f>
        <v>0</v>
      </c>
      <c r="Z58" s="9">
        <f>SUMIF('Inputs-Core'!$C$7:$C$55,Summary!$C58,'Inputs-Core'!AE$7:AE$55)</f>
        <v>0</v>
      </c>
      <c r="AA58" s="9">
        <f>SUMIF('Inputs-Core'!$C$7:$C$55,Summary!$C58,'Inputs-Core'!AF$7:AF$55)</f>
        <v>0</v>
      </c>
      <c r="AB58" s="9">
        <f>SUMIF('Inputs-Core'!$C$7:$C$55,Summary!$C58,'Inputs-Core'!AG$7:AG$55)</f>
        <v>0</v>
      </c>
      <c r="AC58" s="9">
        <f>SUMIF('Inputs-Core'!$C$7:$C$55,Summary!$C58,'Inputs-Core'!AH$7:AH$55)</f>
        <v>0</v>
      </c>
      <c r="AD58" s="9">
        <f>SUMIF('Inputs-Core'!$C$7:$C$55,Summary!$C58,'Inputs-Core'!F$7:F$55)</f>
        <v>0</v>
      </c>
      <c r="AE58" s="9">
        <f>SUMIF('Inputs-Core'!$C$7:$C$55,Summary!$C58,'Inputs-Core'!G$7:G$55)</f>
        <v>0</v>
      </c>
      <c r="AF58" s="9">
        <f>SUMIF('Inputs-Core'!$C$7:$C$55,Summary!$C58,'Inputs-Core'!H$7:H$55)</f>
        <v>0</v>
      </c>
      <c r="AG58" s="9">
        <f>SUMIF('Inputs-Core'!$C$7:$C$55,Summary!$C58,'Inputs-Core'!I$7:I$55)</f>
        <v>0</v>
      </c>
      <c r="AH58" s="2"/>
    </row>
    <row r="59" spans="1:34" outlineLevel="1" x14ac:dyDescent="0.25">
      <c r="A59" s="2"/>
      <c r="B59" s="8"/>
      <c r="C59" s="8" t="s">
        <v>367</v>
      </c>
      <c r="D59" s="9">
        <f t="shared" si="3"/>
        <v>0</v>
      </c>
      <c r="E59" s="9">
        <f>SUMIF('Inputs-Core'!$C$7:$C$55,Summary!$C59,'Inputs-Core'!K$7:K$55)</f>
        <v>0</v>
      </c>
      <c r="F59" s="9">
        <f>SUMIF('Inputs-Core'!$C$7:$C$55,Summary!$C59,'Inputs-Core'!L$7:L$55)</f>
        <v>0</v>
      </c>
      <c r="G59" s="9">
        <f>SUMIF('Inputs-Core'!$C$7:$C$55,Summary!$C59,'Inputs-Core'!M$7:M$55)</f>
        <v>0</v>
      </c>
      <c r="H59" s="9">
        <f>SUMIF('Inputs-Core'!$C$7:$C$55,Summary!$C59,'Inputs-Core'!N$7:N$55)</f>
        <v>0</v>
      </c>
      <c r="I59" s="9">
        <f>SUMIF('Inputs-Core'!$C$7:$C$55,Summary!$C59,'Inputs-Core'!O$7:O$55)</f>
        <v>0</v>
      </c>
      <c r="J59" s="9">
        <f>SUMIF('Inputs-Core'!$C$7:$C$55,Summary!$C59,'Inputs-Core'!P$7:P$55)</f>
        <v>0</v>
      </c>
      <c r="K59" s="9">
        <f>SUMIF('Inputs-Core'!$C$7:$C$55,Summary!$C59,'Inputs-Core'!Q$7:Q$55)</f>
        <v>0</v>
      </c>
      <c r="L59" s="9">
        <f>SUMIF('Inputs-Core'!$C$7:$C$55,Summary!$C59,'Inputs-Core'!R$7:R$55)</f>
        <v>0</v>
      </c>
      <c r="M59" s="9">
        <f>SUMIF('Inputs-Core'!$C$7:$C$55,Summary!$C59,'Inputs-Core'!S$7:S$55)</f>
        <v>0</v>
      </c>
      <c r="N59" s="9">
        <f>SUMIF('Inputs-Core'!$C$7:$C$55,Summary!$C59,'Inputs-Core'!T$7:T$55)</f>
        <v>0</v>
      </c>
      <c r="O59" s="9">
        <f>SUMIF('Inputs-Core'!$C$7:$C$55,Summary!$C59,'Inputs-Core'!U$7:U$55)</f>
        <v>0</v>
      </c>
      <c r="P59" s="9">
        <f>SUMIF('Inputs-Core'!$C$7:$C$55,Summary!$C59,'Inputs-Core'!V$7:V$55)</f>
        <v>0</v>
      </c>
      <c r="Q59" s="9">
        <f t="shared" si="4"/>
        <v>0</v>
      </c>
      <c r="R59" s="9">
        <f>SUMIF('Inputs-Core'!$C$7:$C$55,Summary!$C59,'Inputs-Core'!W$7:W$55)</f>
        <v>0</v>
      </c>
      <c r="S59" s="9">
        <f>SUMIF('Inputs-Core'!$C$7:$C$55,Summary!$C59,'Inputs-Core'!X$7:X$55)</f>
        <v>0</v>
      </c>
      <c r="T59" s="9">
        <f>SUMIF('Inputs-Core'!$C$7:$C$55,Summary!$C59,'Inputs-Core'!Y$7:Y$55)</f>
        <v>0</v>
      </c>
      <c r="U59" s="9">
        <f>SUMIF('Inputs-Core'!$C$7:$C$55,Summary!$C59,'Inputs-Core'!Z$7:Z$55)</f>
        <v>0</v>
      </c>
      <c r="V59" s="9">
        <f>SUMIF('Inputs-Core'!$C$7:$C$55,Summary!$C59,'Inputs-Core'!AA$7:AA$55)</f>
        <v>0</v>
      </c>
      <c r="W59" s="9">
        <f>SUMIF('Inputs-Core'!$C$7:$C$55,Summary!$C59,'Inputs-Core'!AB$7:AB$55)</f>
        <v>0</v>
      </c>
      <c r="X59" s="9">
        <f>SUMIF('Inputs-Core'!$C$7:$C$55,Summary!$C59,'Inputs-Core'!AC$7:AC$55)</f>
        <v>0</v>
      </c>
      <c r="Y59" s="9">
        <f>SUMIF('Inputs-Core'!$C$7:$C$55,Summary!$C59,'Inputs-Core'!AD$7:AD$55)</f>
        <v>0</v>
      </c>
      <c r="Z59" s="9">
        <f>SUMIF('Inputs-Core'!$C$7:$C$55,Summary!$C59,'Inputs-Core'!AE$7:AE$55)</f>
        <v>0</v>
      </c>
      <c r="AA59" s="9">
        <f>SUMIF('Inputs-Core'!$C$7:$C$55,Summary!$C59,'Inputs-Core'!AF$7:AF$55)</f>
        <v>0</v>
      </c>
      <c r="AB59" s="9">
        <f>SUMIF('Inputs-Core'!$C$7:$C$55,Summary!$C59,'Inputs-Core'!AG$7:AG$55)</f>
        <v>0</v>
      </c>
      <c r="AC59" s="9">
        <f>SUMIF('Inputs-Core'!$C$7:$C$55,Summary!$C59,'Inputs-Core'!AH$7:AH$55)</f>
        <v>0</v>
      </c>
      <c r="AD59" s="9">
        <f>SUMIF('Inputs-Core'!$C$7:$C$55,Summary!$C59,'Inputs-Core'!F$7:F$55)</f>
        <v>0</v>
      </c>
      <c r="AE59" s="9">
        <f>SUMIF('Inputs-Core'!$C$7:$C$55,Summary!$C59,'Inputs-Core'!G$7:G$55)</f>
        <v>0</v>
      </c>
      <c r="AF59" s="9">
        <f>SUMIF('Inputs-Core'!$C$7:$C$55,Summary!$C59,'Inputs-Core'!H$7:H$55)</f>
        <v>0</v>
      </c>
      <c r="AG59" s="9">
        <f>SUMIF('Inputs-Core'!$C$7:$C$55,Summary!$C59,'Inputs-Core'!I$7:I$55)</f>
        <v>0</v>
      </c>
      <c r="AH59" s="2"/>
    </row>
    <row r="60" spans="1:34" outlineLevel="1" x14ac:dyDescent="0.25">
      <c r="A60" s="2"/>
      <c r="B60" s="8"/>
      <c r="C60" s="8" t="s">
        <v>368</v>
      </c>
      <c r="D60" s="9">
        <f t="shared" si="3"/>
        <v>0</v>
      </c>
      <c r="E60" s="9">
        <f>SUMIF('Inputs-Core'!$C$7:$C$55,Summary!$C60,'Inputs-Core'!K$7:K$55)</f>
        <v>0</v>
      </c>
      <c r="F60" s="9">
        <f>SUMIF('Inputs-Core'!$C$7:$C$55,Summary!$C60,'Inputs-Core'!L$7:L$55)</f>
        <v>0</v>
      </c>
      <c r="G60" s="9">
        <f>SUMIF('Inputs-Core'!$C$7:$C$55,Summary!$C60,'Inputs-Core'!M$7:M$55)</f>
        <v>0</v>
      </c>
      <c r="H60" s="9">
        <f>SUMIF('Inputs-Core'!$C$7:$C$55,Summary!$C60,'Inputs-Core'!N$7:N$55)</f>
        <v>0</v>
      </c>
      <c r="I60" s="9">
        <f>SUMIF('Inputs-Core'!$C$7:$C$55,Summary!$C60,'Inputs-Core'!O$7:O$55)</f>
        <v>0</v>
      </c>
      <c r="J60" s="9">
        <f>SUMIF('Inputs-Core'!$C$7:$C$55,Summary!$C60,'Inputs-Core'!P$7:P$55)</f>
        <v>0</v>
      </c>
      <c r="K60" s="9">
        <f>SUMIF('Inputs-Core'!$C$7:$C$55,Summary!$C60,'Inputs-Core'!Q$7:Q$55)</f>
        <v>0</v>
      </c>
      <c r="L60" s="9">
        <f>SUMIF('Inputs-Core'!$C$7:$C$55,Summary!$C60,'Inputs-Core'!R$7:R$55)</f>
        <v>0</v>
      </c>
      <c r="M60" s="9">
        <f>SUMIF('Inputs-Core'!$C$7:$C$55,Summary!$C60,'Inputs-Core'!S$7:S$55)</f>
        <v>0</v>
      </c>
      <c r="N60" s="9">
        <f>SUMIF('Inputs-Core'!$C$7:$C$55,Summary!$C60,'Inputs-Core'!T$7:T$55)</f>
        <v>0</v>
      </c>
      <c r="O60" s="9">
        <f>SUMIF('Inputs-Core'!$C$7:$C$55,Summary!$C60,'Inputs-Core'!U$7:U$55)</f>
        <v>0</v>
      </c>
      <c r="P60" s="9">
        <f>SUMIF('Inputs-Core'!$C$7:$C$55,Summary!$C60,'Inputs-Core'!V$7:V$55)</f>
        <v>0</v>
      </c>
      <c r="Q60" s="9">
        <f t="shared" si="4"/>
        <v>0</v>
      </c>
      <c r="R60" s="9">
        <f>SUMIF('Inputs-Core'!$C$7:$C$55,Summary!$C60,'Inputs-Core'!W$7:W$55)</f>
        <v>0</v>
      </c>
      <c r="S60" s="9">
        <f>SUMIF('Inputs-Core'!$C$7:$C$55,Summary!$C60,'Inputs-Core'!X$7:X$55)</f>
        <v>0</v>
      </c>
      <c r="T60" s="9">
        <f>SUMIF('Inputs-Core'!$C$7:$C$55,Summary!$C60,'Inputs-Core'!Y$7:Y$55)</f>
        <v>0</v>
      </c>
      <c r="U60" s="9">
        <f>SUMIF('Inputs-Core'!$C$7:$C$55,Summary!$C60,'Inputs-Core'!Z$7:Z$55)</f>
        <v>0</v>
      </c>
      <c r="V60" s="9">
        <f>SUMIF('Inputs-Core'!$C$7:$C$55,Summary!$C60,'Inputs-Core'!AA$7:AA$55)</f>
        <v>0</v>
      </c>
      <c r="W60" s="9">
        <f>SUMIF('Inputs-Core'!$C$7:$C$55,Summary!$C60,'Inputs-Core'!AB$7:AB$55)</f>
        <v>0</v>
      </c>
      <c r="X60" s="9">
        <f>SUMIF('Inputs-Core'!$C$7:$C$55,Summary!$C60,'Inputs-Core'!AC$7:AC$55)</f>
        <v>0</v>
      </c>
      <c r="Y60" s="9">
        <f>SUMIF('Inputs-Core'!$C$7:$C$55,Summary!$C60,'Inputs-Core'!AD$7:AD$55)</f>
        <v>0</v>
      </c>
      <c r="Z60" s="9">
        <f>SUMIF('Inputs-Core'!$C$7:$C$55,Summary!$C60,'Inputs-Core'!AE$7:AE$55)</f>
        <v>0</v>
      </c>
      <c r="AA60" s="9">
        <f>SUMIF('Inputs-Core'!$C$7:$C$55,Summary!$C60,'Inputs-Core'!AF$7:AF$55)</f>
        <v>0</v>
      </c>
      <c r="AB60" s="9">
        <f>SUMIF('Inputs-Core'!$C$7:$C$55,Summary!$C60,'Inputs-Core'!AG$7:AG$55)</f>
        <v>0</v>
      </c>
      <c r="AC60" s="9">
        <f>SUMIF('Inputs-Core'!$C$7:$C$55,Summary!$C60,'Inputs-Core'!AH$7:AH$55)</f>
        <v>0</v>
      </c>
      <c r="AD60" s="9">
        <f>SUMIF('Inputs-Core'!$C$7:$C$55,Summary!$C60,'Inputs-Core'!F$7:F$55)</f>
        <v>0</v>
      </c>
      <c r="AE60" s="9">
        <f>SUMIF('Inputs-Core'!$C$7:$C$55,Summary!$C60,'Inputs-Core'!G$7:G$55)</f>
        <v>0</v>
      </c>
      <c r="AF60" s="9">
        <f>SUMIF('Inputs-Core'!$C$7:$C$55,Summary!$C60,'Inputs-Core'!H$7:H$55)</f>
        <v>0</v>
      </c>
      <c r="AG60" s="9">
        <f>SUMIF('Inputs-Core'!$C$7:$C$55,Summary!$C60,'Inputs-Core'!I$7:I$55)</f>
        <v>0</v>
      </c>
      <c r="AH60" s="2"/>
    </row>
    <row r="61" spans="1:34" outlineLevel="1" x14ac:dyDescent="0.25">
      <c r="A61" s="2"/>
      <c r="B61" s="8"/>
      <c r="C61" s="8" t="s">
        <v>369</v>
      </c>
      <c r="D61" s="9">
        <f t="shared" si="3"/>
        <v>0</v>
      </c>
      <c r="E61" s="9">
        <f>SUMIF('Inputs-Core'!$C$7:$C$55,Summary!$C61,'Inputs-Core'!K$7:K$55)</f>
        <v>0</v>
      </c>
      <c r="F61" s="9">
        <f>SUMIF('Inputs-Core'!$C$7:$C$55,Summary!$C61,'Inputs-Core'!L$7:L$55)</f>
        <v>0</v>
      </c>
      <c r="G61" s="9">
        <f>SUMIF('Inputs-Core'!$C$7:$C$55,Summary!$C61,'Inputs-Core'!M$7:M$55)</f>
        <v>0</v>
      </c>
      <c r="H61" s="9">
        <f>SUMIF('Inputs-Core'!$C$7:$C$55,Summary!$C61,'Inputs-Core'!N$7:N$55)</f>
        <v>0</v>
      </c>
      <c r="I61" s="9">
        <f>SUMIF('Inputs-Core'!$C$7:$C$55,Summary!$C61,'Inputs-Core'!O$7:O$55)</f>
        <v>0</v>
      </c>
      <c r="J61" s="9">
        <f>SUMIF('Inputs-Core'!$C$7:$C$55,Summary!$C61,'Inputs-Core'!P$7:P$55)</f>
        <v>0</v>
      </c>
      <c r="K61" s="9">
        <f>SUMIF('Inputs-Core'!$C$7:$C$55,Summary!$C61,'Inputs-Core'!Q$7:Q$55)</f>
        <v>0</v>
      </c>
      <c r="L61" s="9">
        <f>SUMIF('Inputs-Core'!$C$7:$C$55,Summary!$C61,'Inputs-Core'!R$7:R$55)</f>
        <v>0</v>
      </c>
      <c r="M61" s="9">
        <f>SUMIF('Inputs-Core'!$C$7:$C$55,Summary!$C61,'Inputs-Core'!S$7:S$55)</f>
        <v>0</v>
      </c>
      <c r="N61" s="9">
        <f>SUMIF('Inputs-Core'!$C$7:$C$55,Summary!$C61,'Inputs-Core'!T$7:T$55)</f>
        <v>0</v>
      </c>
      <c r="O61" s="9">
        <f>SUMIF('Inputs-Core'!$C$7:$C$55,Summary!$C61,'Inputs-Core'!U$7:U$55)</f>
        <v>0</v>
      </c>
      <c r="P61" s="9">
        <f>SUMIF('Inputs-Core'!$C$7:$C$55,Summary!$C61,'Inputs-Core'!V$7:V$55)</f>
        <v>0</v>
      </c>
      <c r="Q61" s="9">
        <f t="shared" si="4"/>
        <v>0</v>
      </c>
      <c r="R61" s="9">
        <f>SUMIF('Inputs-Core'!$C$7:$C$55,Summary!$C61,'Inputs-Core'!W$7:W$55)</f>
        <v>0</v>
      </c>
      <c r="S61" s="9">
        <f>SUMIF('Inputs-Core'!$C$7:$C$55,Summary!$C61,'Inputs-Core'!X$7:X$55)</f>
        <v>0</v>
      </c>
      <c r="T61" s="9">
        <f>SUMIF('Inputs-Core'!$C$7:$C$55,Summary!$C61,'Inputs-Core'!Y$7:Y$55)</f>
        <v>0</v>
      </c>
      <c r="U61" s="9">
        <f>SUMIF('Inputs-Core'!$C$7:$C$55,Summary!$C61,'Inputs-Core'!Z$7:Z$55)</f>
        <v>0</v>
      </c>
      <c r="V61" s="9">
        <f>SUMIF('Inputs-Core'!$C$7:$C$55,Summary!$C61,'Inputs-Core'!AA$7:AA$55)</f>
        <v>0</v>
      </c>
      <c r="W61" s="9">
        <f>SUMIF('Inputs-Core'!$C$7:$C$55,Summary!$C61,'Inputs-Core'!AB$7:AB$55)</f>
        <v>0</v>
      </c>
      <c r="X61" s="9">
        <f>SUMIF('Inputs-Core'!$C$7:$C$55,Summary!$C61,'Inputs-Core'!AC$7:AC$55)</f>
        <v>0</v>
      </c>
      <c r="Y61" s="9">
        <f>SUMIF('Inputs-Core'!$C$7:$C$55,Summary!$C61,'Inputs-Core'!AD$7:AD$55)</f>
        <v>0</v>
      </c>
      <c r="Z61" s="9">
        <f>SUMIF('Inputs-Core'!$C$7:$C$55,Summary!$C61,'Inputs-Core'!AE$7:AE$55)</f>
        <v>0</v>
      </c>
      <c r="AA61" s="9">
        <f>SUMIF('Inputs-Core'!$C$7:$C$55,Summary!$C61,'Inputs-Core'!AF$7:AF$55)</f>
        <v>0</v>
      </c>
      <c r="AB61" s="9">
        <f>SUMIF('Inputs-Core'!$C$7:$C$55,Summary!$C61,'Inputs-Core'!AG$7:AG$55)</f>
        <v>0</v>
      </c>
      <c r="AC61" s="9">
        <f>SUMIF('Inputs-Core'!$C$7:$C$55,Summary!$C61,'Inputs-Core'!AH$7:AH$55)</f>
        <v>0</v>
      </c>
      <c r="AD61" s="9">
        <f>SUMIF('Inputs-Core'!$C$7:$C$55,Summary!$C61,'Inputs-Core'!F$7:F$55)</f>
        <v>0</v>
      </c>
      <c r="AE61" s="9">
        <f>SUMIF('Inputs-Core'!$C$7:$C$55,Summary!$C61,'Inputs-Core'!G$7:G$55)</f>
        <v>0</v>
      </c>
      <c r="AF61" s="9">
        <f>SUMIF('Inputs-Core'!$C$7:$C$55,Summary!$C61,'Inputs-Core'!H$7:H$55)</f>
        <v>0</v>
      </c>
      <c r="AG61" s="9">
        <f>SUMIF('Inputs-Core'!$C$7:$C$55,Summary!$C61,'Inputs-Core'!I$7:I$55)</f>
        <v>0</v>
      </c>
      <c r="AH61" s="2"/>
    </row>
    <row r="62" spans="1:34" outlineLevel="1" x14ac:dyDescent="0.25">
      <c r="A62" s="2"/>
      <c r="B62" s="8"/>
      <c r="C62" s="8" t="s">
        <v>370</v>
      </c>
      <c r="D62" s="9">
        <f t="shared" si="3"/>
        <v>0</v>
      </c>
      <c r="E62" s="9">
        <f>SUMIF('Inputs-Core'!$C$7:$C$55,Summary!$C62,'Inputs-Core'!K$7:K$55)</f>
        <v>0</v>
      </c>
      <c r="F62" s="9">
        <f>SUMIF('Inputs-Core'!$C$7:$C$55,Summary!$C62,'Inputs-Core'!L$7:L$55)</f>
        <v>0</v>
      </c>
      <c r="G62" s="9">
        <f>SUMIF('Inputs-Core'!$C$7:$C$55,Summary!$C62,'Inputs-Core'!M$7:M$55)</f>
        <v>0</v>
      </c>
      <c r="H62" s="9">
        <f>SUMIF('Inputs-Core'!$C$7:$C$55,Summary!$C62,'Inputs-Core'!N$7:N$55)</f>
        <v>0</v>
      </c>
      <c r="I62" s="9">
        <f>SUMIF('Inputs-Core'!$C$7:$C$55,Summary!$C62,'Inputs-Core'!O$7:O$55)</f>
        <v>0</v>
      </c>
      <c r="J62" s="9">
        <f>SUMIF('Inputs-Core'!$C$7:$C$55,Summary!$C62,'Inputs-Core'!P$7:P$55)</f>
        <v>0</v>
      </c>
      <c r="K62" s="9">
        <f>SUMIF('Inputs-Core'!$C$7:$C$55,Summary!$C62,'Inputs-Core'!Q$7:Q$55)</f>
        <v>0</v>
      </c>
      <c r="L62" s="9">
        <f>SUMIF('Inputs-Core'!$C$7:$C$55,Summary!$C62,'Inputs-Core'!R$7:R$55)</f>
        <v>0</v>
      </c>
      <c r="M62" s="9">
        <f>SUMIF('Inputs-Core'!$C$7:$C$55,Summary!$C62,'Inputs-Core'!S$7:S$55)</f>
        <v>0</v>
      </c>
      <c r="N62" s="9">
        <f>SUMIF('Inputs-Core'!$C$7:$C$55,Summary!$C62,'Inputs-Core'!T$7:T$55)</f>
        <v>0</v>
      </c>
      <c r="O62" s="9">
        <f>SUMIF('Inputs-Core'!$C$7:$C$55,Summary!$C62,'Inputs-Core'!U$7:U$55)</f>
        <v>0</v>
      </c>
      <c r="P62" s="9">
        <f>SUMIF('Inputs-Core'!$C$7:$C$55,Summary!$C62,'Inputs-Core'!V$7:V$55)</f>
        <v>0</v>
      </c>
      <c r="Q62" s="9">
        <f t="shared" si="4"/>
        <v>0</v>
      </c>
      <c r="R62" s="9">
        <f>SUMIF('Inputs-Core'!$C$7:$C$55,Summary!$C62,'Inputs-Core'!W$7:W$55)</f>
        <v>0</v>
      </c>
      <c r="S62" s="9">
        <f>SUMIF('Inputs-Core'!$C$7:$C$55,Summary!$C62,'Inputs-Core'!X$7:X$55)</f>
        <v>0</v>
      </c>
      <c r="T62" s="9">
        <f>SUMIF('Inputs-Core'!$C$7:$C$55,Summary!$C62,'Inputs-Core'!Y$7:Y$55)</f>
        <v>0</v>
      </c>
      <c r="U62" s="9">
        <f>SUMIF('Inputs-Core'!$C$7:$C$55,Summary!$C62,'Inputs-Core'!Z$7:Z$55)</f>
        <v>0</v>
      </c>
      <c r="V62" s="9">
        <f>SUMIF('Inputs-Core'!$C$7:$C$55,Summary!$C62,'Inputs-Core'!AA$7:AA$55)</f>
        <v>0</v>
      </c>
      <c r="W62" s="9">
        <f>SUMIF('Inputs-Core'!$C$7:$C$55,Summary!$C62,'Inputs-Core'!AB$7:AB$55)</f>
        <v>0</v>
      </c>
      <c r="X62" s="9">
        <f>SUMIF('Inputs-Core'!$C$7:$C$55,Summary!$C62,'Inputs-Core'!AC$7:AC$55)</f>
        <v>0</v>
      </c>
      <c r="Y62" s="9">
        <f>SUMIF('Inputs-Core'!$C$7:$C$55,Summary!$C62,'Inputs-Core'!AD$7:AD$55)</f>
        <v>0</v>
      </c>
      <c r="Z62" s="9">
        <f>SUMIF('Inputs-Core'!$C$7:$C$55,Summary!$C62,'Inputs-Core'!AE$7:AE$55)</f>
        <v>0</v>
      </c>
      <c r="AA62" s="9">
        <f>SUMIF('Inputs-Core'!$C$7:$C$55,Summary!$C62,'Inputs-Core'!AF$7:AF$55)</f>
        <v>0</v>
      </c>
      <c r="AB62" s="9">
        <f>SUMIF('Inputs-Core'!$C$7:$C$55,Summary!$C62,'Inputs-Core'!AG$7:AG$55)</f>
        <v>0</v>
      </c>
      <c r="AC62" s="9">
        <f>SUMIF('Inputs-Core'!$C$7:$C$55,Summary!$C62,'Inputs-Core'!AH$7:AH$55)</f>
        <v>0</v>
      </c>
      <c r="AD62" s="9">
        <f>SUMIF('Inputs-Core'!$C$7:$C$55,Summary!$C62,'Inputs-Core'!F$7:F$55)</f>
        <v>0</v>
      </c>
      <c r="AE62" s="9">
        <f>SUMIF('Inputs-Core'!$C$7:$C$55,Summary!$C62,'Inputs-Core'!G$7:G$55)</f>
        <v>0</v>
      </c>
      <c r="AF62" s="9">
        <f>SUMIF('Inputs-Core'!$C$7:$C$55,Summary!$C62,'Inputs-Core'!H$7:H$55)</f>
        <v>0</v>
      </c>
      <c r="AG62" s="9">
        <f>SUMIF('Inputs-Core'!$C$7:$C$55,Summary!$C62,'Inputs-Core'!I$7:I$55)</f>
        <v>0</v>
      </c>
      <c r="AH62" s="2"/>
    </row>
    <row r="63" spans="1:34" outlineLevel="1" x14ac:dyDescent="0.25">
      <c r="A63" s="2"/>
      <c r="B63" s="8"/>
      <c r="C63" s="8" t="s">
        <v>371</v>
      </c>
      <c r="D63" s="9">
        <f t="shared" si="3"/>
        <v>0</v>
      </c>
      <c r="E63" s="9">
        <f>SUMIF('Inputs-Core'!$C$7:$C$55,Summary!$C63,'Inputs-Core'!K$7:K$55)</f>
        <v>0</v>
      </c>
      <c r="F63" s="9">
        <f>SUMIF('Inputs-Core'!$C$7:$C$55,Summary!$C63,'Inputs-Core'!L$7:L$55)</f>
        <v>0</v>
      </c>
      <c r="G63" s="9">
        <f>SUMIF('Inputs-Core'!$C$7:$C$55,Summary!$C63,'Inputs-Core'!M$7:M$55)</f>
        <v>0</v>
      </c>
      <c r="H63" s="9">
        <f>SUMIF('Inputs-Core'!$C$7:$C$55,Summary!$C63,'Inputs-Core'!N$7:N$55)</f>
        <v>0</v>
      </c>
      <c r="I63" s="9">
        <f>SUMIF('Inputs-Core'!$C$7:$C$55,Summary!$C63,'Inputs-Core'!O$7:O$55)</f>
        <v>0</v>
      </c>
      <c r="J63" s="9">
        <f>SUMIF('Inputs-Core'!$C$7:$C$55,Summary!$C63,'Inputs-Core'!P$7:P$55)</f>
        <v>0</v>
      </c>
      <c r="K63" s="9">
        <f>SUMIF('Inputs-Core'!$C$7:$C$55,Summary!$C63,'Inputs-Core'!Q$7:Q$55)</f>
        <v>0</v>
      </c>
      <c r="L63" s="9">
        <f>SUMIF('Inputs-Core'!$C$7:$C$55,Summary!$C63,'Inputs-Core'!R$7:R$55)</f>
        <v>0</v>
      </c>
      <c r="M63" s="9">
        <f>SUMIF('Inputs-Core'!$C$7:$C$55,Summary!$C63,'Inputs-Core'!S$7:S$55)</f>
        <v>0</v>
      </c>
      <c r="N63" s="9">
        <f>SUMIF('Inputs-Core'!$C$7:$C$55,Summary!$C63,'Inputs-Core'!T$7:T$55)</f>
        <v>0</v>
      </c>
      <c r="O63" s="9">
        <f>SUMIF('Inputs-Core'!$C$7:$C$55,Summary!$C63,'Inputs-Core'!U$7:U$55)</f>
        <v>0</v>
      </c>
      <c r="P63" s="9">
        <f>SUMIF('Inputs-Core'!$C$7:$C$55,Summary!$C63,'Inputs-Core'!V$7:V$55)</f>
        <v>0</v>
      </c>
      <c r="Q63" s="9">
        <f t="shared" si="4"/>
        <v>0</v>
      </c>
      <c r="R63" s="9">
        <f>SUMIF('Inputs-Core'!$C$7:$C$55,Summary!$C63,'Inputs-Core'!W$7:W$55)</f>
        <v>0</v>
      </c>
      <c r="S63" s="9">
        <f>SUMIF('Inputs-Core'!$C$7:$C$55,Summary!$C63,'Inputs-Core'!X$7:X$55)</f>
        <v>0</v>
      </c>
      <c r="T63" s="9">
        <f>SUMIF('Inputs-Core'!$C$7:$C$55,Summary!$C63,'Inputs-Core'!Y$7:Y$55)</f>
        <v>0</v>
      </c>
      <c r="U63" s="9">
        <f>SUMIF('Inputs-Core'!$C$7:$C$55,Summary!$C63,'Inputs-Core'!Z$7:Z$55)</f>
        <v>0</v>
      </c>
      <c r="V63" s="9">
        <f>SUMIF('Inputs-Core'!$C$7:$C$55,Summary!$C63,'Inputs-Core'!AA$7:AA$55)</f>
        <v>0</v>
      </c>
      <c r="W63" s="9">
        <f>SUMIF('Inputs-Core'!$C$7:$C$55,Summary!$C63,'Inputs-Core'!AB$7:AB$55)</f>
        <v>0</v>
      </c>
      <c r="X63" s="9">
        <f>SUMIF('Inputs-Core'!$C$7:$C$55,Summary!$C63,'Inputs-Core'!AC$7:AC$55)</f>
        <v>0</v>
      </c>
      <c r="Y63" s="9">
        <f>SUMIF('Inputs-Core'!$C$7:$C$55,Summary!$C63,'Inputs-Core'!AD$7:AD$55)</f>
        <v>0</v>
      </c>
      <c r="Z63" s="9">
        <f>SUMIF('Inputs-Core'!$C$7:$C$55,Summary!$C63,'Inputs-Core'!AE$7:AE$55)</f>
        <v>0</v>
      </c>
      <c r="AA63" s="9">
        <f>SUMIF('Inputs-Core'!$C$7:$C$55,Summary!$C63,'Inputs-Core'!AF$7:AF$55)</f>
        <v>0</v>
      </c>
      <c r="AB63" s="9">
        <f>SUMIF('Inputs-Core'!$C$7:$C$55,Summary!$C63,'Inputs-Core'!AG$7:AG$55)</f>
        <v>0</v>
      </c>
      <c r="AC63" s="9">
        <f>SUMIF('Inputs-Core'!$C$7:$C$55,Summary!$C63,'Inputs-Core'!AH$7:AH$55)</f>
        <v>0</v>
      </c>
      <c r="AD63" s="9">
        <f>SUMIF('Inputs-Core'!$C$7:$C$55,Summary!$C63,'Inputs-Core'!F$7:F$55)</f>
        <v>0</v>
      </c>
      <c r="AE63" s="9">
        <f>SUMIF('Inputs-Core'!$C$7:$C$55,Summary!$C63,'Inputs-Core'!G$7:G$55)</f>
        <v>0</v>
      </c>
      <c r="AF63" s="9">
        <f>SUMIF('Inputs-Core'!$C$7:$C$55,Summary!$C63,'Inputs-Core'!H$7:H$55)</f>
        <v>0</v>
      </c>
      <c r="AG63" s="9">
        <f>SUMIF('Inputs-Core'!$C$7:$C$55,Summary!$C63,'Inputs-Core'!I$7:I$55)</f>
        <v>0</v>
      </c>
      <c r="AH63" s="2"/>
    </row>
    <row r="64" spans="1:34" outlineLevel="1" x14ac:dyDescent="0.25">
      <c r="A64" s="2"/>
      <c r="B64" s="8"/>
      <c r="C64" s="8" t="s">
        <v>372</v>
      </c>
      <c r="D64" s="9">
        <f t="shared" si="3"/>
        <v>0</v>
      </c>
      <c r="E64" s="9">
        <f>SUMIF('Inputs-Core'!$C$7:$C$55,Summary!$C64,'Inputs-Core'!K$7:K$55)</f>
        <v>0</v>
      </c>
      <c r="F64" s="9">
        <f>SUMIF('Inputs-Core'!$C$7:$C$55,Summary!$C64,'Inputs-Core'!L$7:L$55)</f>
        <v>0</v>
      </c>
      <c r="G64" s="9">
        <f>SUMIF('Inputs-Core'!$C$7:$C$55,Summary!$C64,'Inputs-Core'!M$7:M$55)</f>
        <v>0</v>
      </c>
      <c r="H64" s="9">
        <f>SUMIF('Inputs-Core'!$C$7:$C$55,Summary!$C64,'Inputs-Core'!N$7:N$55)</f>
        <v>0</v>
      </c>
      <c r="I64" s="9">
        <f>SUMIF('Inputs-Core'!$C$7:$C$55,Summary!$C64,'Inputs-Core'!O$7:O$55)</f>
        <v>0</v>
      </c>
      <c r="J64" s="9">
        <f>SUMIF('Inputs-Core'!$C$7:$C$55,Summary!$C64,'Inputs-Core'!P$7:P$55)</f>
        <v>0</v>
      </c>
      <c r="K64" s="9">
        <f>SUMIF('Inputs-Core'!$C$7:$C$55,Summary!$C64,'Inputs-Core'!Q$7:Q$55)</f>
        <v>0</v>
      </c>
      <c r="L64" s="9">
        <f>SUMIF('Inputs-Core'!$C$7:$C$55,Summary!$C64,'Inputs-Core'!R$7:R$55)</f>
        <v>0</v>
      </c>
      <c r="M64" s="9">
        <f>SUMIF('Inputs-Core'!$C$7:$C$55,Summary!$C64,'Inputs-Core'!S$7:S$55)</f>
        <v>0</v>
      </c>
      <c r="N64" s="9">
        <f>SUMIF('Inputs-Core'!$C$7:$C$55,Summary!$C64,'Inputs-Core'!T$7:T$55)</f>
        <v>0</v>
      </c>
      <c r="O64" s="9">
        <f>SUMIF('Inputs-Core'!$C$7:$C$55,Summary!$C64,'Inputs-Core'!U$7:U$55)</f>
        <v>0</v>
      </c>
      <c r="P64" s="9">
        <f>SUMIF('Inputs-Core'!$C$7:$C$55,Summary!$C64,'Inputs-Core'!V$7:V$55)</f>
        <v>0</v>
      </c>
      <c r="Q64" s="9">
        <f t="shared" si="4"/>
        <v>0</v>
      </c>
      <c r="R64" s="9">
        <f>SUMIF('Inputs-Core'!$C$7:$C$55,Summary!$C64,'Inputs-Core'!W$7:W$55)</f>
        <v>0</v>
      </c>
      <c r="S64" s="9">
        <f>SUMIF('Inputs-Core'!$C$7:$C$55,Summary!$C64,'Inputs-Core'!X$7:X$55)</f>
        <v>0</v>
      </c>
      <c r="T64" s="9">
        <f>SUMIF('Inputs-Core'!$C$7:$C$55,Summary!$C64,'Inputs-Core'!Y$7:Y$55)</f>
        <v>0</v>
      </c>
      <c r="U64" s="9">
        <f>SUMIF('Inputs-Core'!$C$7:$C$55,Summary!$C64,'Inputs-Core'!Z$7:Z$55)</f>
        <v>0</v>
      </c>
      <c r="V64" s="9">
        <f>SUMIF('Inputs-Core'!$C$7:$C$55,Summary!$C64,'Inputs-Core'!AA$7:AA$55)</f>
        <v>0</v>
      </c>
      <c r="W64" s="9">
        <f>SUMIF('Inputs-Core'!$C$7:$C$55,Summary!$C64,'Inputs-Core'!AB$7:AB$55)</f>
        <v>0</v>
      </c>
      <c r="X64" s="9">
        <f>SUMIF('Inputs-Core'!$C$7:$C$55,Summary!$C64,'Inputs-Core'!AC$7:AC$55)</f>
        <v>0</v>
      </c>
      <c r="Y64" s="9">
        <f>SUMIF('Inputs-Core'!$C$7:$C$55,Summary!$C64,'Inputs-Core'!AD$7:AD$55)</f>
        <v>0</v>
      </c>
      <c r="Z64" s="9">
        <f>SUMIF('Inputs-Core'!$C$7:$C$55,Summary!$C64,'Inputs-Core'!AE$7:AE$55)</f>
        <v>0</v>
      </c>
      <c r="AA64" s="9">
        <f>SUMIF('Inputs-Core'!$C$7:$C$55,Summary!$C64,'Inputs-Core'!AF$7:AF$55)</f>
        <v>0</v>
      </c>
      <c r="AB64" s="9">
        <f>SUMIF('Inputs-Core'!$C$7:$C$55,Summary!$C64,'Inputs-Core'!AG$7:AG$55)</f>
        <v>0</v>
      </c>
      <c r="AC64" s="9">
        <f>SUMIF('Inputs-Core'!$C$7:$C$55,Summary!$C64,'Inputs-Core'!AH$7:AH$55)</f>
        <v>0</v>
      </c>
      <c r="AD64" s="9">
        <f>SUMIF('Inputs-Core'!$C$7:$C$55,Summary!$C64,'Inputs-Core'!F$7:F$55)</f>
        <v>0</v>
      </c>
      <c r="AE64" s="9">
        <f>SUMIF('Inputs-Core'!$C$7:$C$55,Summary!$C64,'Inputs-Core'!G$7:G$55)</f>
        <v>0</v>
      </c>
      <c r="AF64" s="9">
        <f>SUMIF('Inputs-Core'!$C$7:$C$55,Summary!$C64,'Inputs-Core'!H$7:H$55)</f>
        <v>0</v>
      </c>
      <c r="AG64" s="9">
        <f>SUMIF('Inputs-Core'!$C$7:$C$55,Summary!$C64,'Inputs-Core'!I$7:I$55)</f>
        <v>0</v>
      </c>
      <c r="AH64" s="2"/>
    </row>
    <row r="65" spans="1:34" outlineLevel="1" x14ac:dyDescent="0.25">
      <c r="A65" s="2"/>
      <c r="B65" s="8"/>
      <c r="C65" s="8" t="s">
        <v>99</v>
      </c>
      <c r="D65" s="9">
        <f t="shared" si="3"/>
        <v>0</v>
      </c>
      <c r="E65" s="9">
        <f>SUMIF('Inputs-Core'!$C$7:$C$55,Summary!$C65,'Inputs-Core'!K$7:K$55)</f>
        <v>0</v>
      </c>
      <c r="F65" s="9">
        <f>SUMIF('Inputs-Core'!$C$7:$C$55,Summary!$C65,'Inputs-Core'!L$7:L$55)</f>
        <v>0</v>
      </c>
      <c r="G65" s="9">
        <f>SUMIF('Inputs-Core'!$C$7:$C$55,Summary!$C65,'Inputs-Core'!M$7:M$55)</f>
        <v>0</v>
      </c>
      <c r="H65" s="9">
        <f>SUMIF('Inputs-Core'!$C$7:$C$55,Summary!$C65,'Inputs-Core'!N$7:N$55)</f>
        <v>0</v>
      </c>
      <c r="I65" s="9">
        <f>SUMIF('Inputs-Core'!$C$7:$C$55,Summary!$C65,'Inputs-Core'!O$7:O$55)</f>
        <v>0</v>
      </c>
      <c r="J65" s="9">
        <f>SUMIF('Inputs-Core'!$C$7:$C$55,Summary!$C65,'Inputs-Core'!P$7:P$55)</f>
        <v>0</v>
      </c>
      <c r="K65" s="9">
        <f>SUMIF('Inputs-Core'!$C$7:$C$55,Summary!$C65,'Inputs-Core'!Q$7:Q$55)</f>
        <v>0</v>
      </c>
      <c r="L65" s="9">
        <f>SUMIF('Inputs-Core'!$C$7:$C$55,Summary!$C65,'Inputs-Core'!R$7:R$55)</f>
        <v>0</v>
      </c>
      <c r="M65" s="9">
        <f>SUMIF('Inputs-Core'!$C$7:$C$55,Summary!$C65,'Inputs-Core'!S$7:S$55)</f>
        <v>0</v>
      </c>
      <c r="N65" s="9">
        <f>SUMIF('Inputs-Core'!$C$7:$C$55,Summary!$C65,'Inputs-Core'!T$7:T$55)</f>
        <v>0</v>
      </c>
      <c r="O65" s="9">
        <f>SUMIF('Inputs-Core'!$C$7:$C$55,Summary!$C65,'Inputs-Core'!U$7:U$55)</f>
        <v>0</v>
      </c>
      <c r="P65" s="9">
        <f>SUMIF('Inputs-Core'!$C$7:$C$55,Summary!$C65,'Inputs-Core'!V$7:V$55)</f>
        <v>0</v>
      </c>
      <c r="Q65" s="9">
        <f t="shared" si="4"/>
        <v>0</v>
      </c>
      <c r="R65" s="9">
        <f>SUMIF('Inputs-Core'!$C$7:$C$55,Summary!$C65,'Inputs-Core'!W$7:W$55)</f>
        <v>0</v>
      </c>
      <c r="S65" s="9">
        <f>SUMIF('Inputs-Core'!$C$7:$C$55,Summary!$C65,'Inputs-Core'!X$7:X$55)</f>
        <v>0</v>
      </c>
      <c r="T65" s="9">
        <f>SUMIF('Inputs-Core'!$C$7:$C$55,Summary!$C65,'Inputs-Core'!Y$7:Y$55)</f>
        <v>0</v>
      </c>
      <c r="U65" s="9">
        <f>SUMIF('Inputs-Core'!$C$7:$C$55,Summary!$C65,'Inputs-Core'!Z$7:Z$55)</f>
        <v>0</v>
      </c>
      <c r="V65" s="9">
        <f>SUMIF('Inputs-Core'!$C$7:$C$55,Summary!$C65,'Inputs-Core'!AA$7:AA$55)</f>
        <v>0</v>
      </c>
      <c r="W65" s="9">
        <f>SUMIF('Inputs-Core'!$C$7:$C$55,Summary!$C65,'Inputs-Core'!AB$7:AB$55)</f>
        <v>0</v>
      </c>
      <c r="X65" s="9">
        <f>SUMIF('Inputs-Core'!$C$7:$C$55,Summary!$C65,'Inputs-Core'!AC$7:AC$55)</f>
        <v>0</v>
      </c>
      <c r="Y65" s="9">
        <f>SUMIF('Inputs-Core'!$C$7:$C$55,Summary!$C65,'Inputs-Core'!AD$7:AD$55)</f>
        <v>0</v>
      </c>
      <c r="Z65" s="9">
        <f>SUMIF('Inputs-Core'!$C$7:$C$55,Summary!$C65,'Inputs-Core'!AE$7:AE$55)</f>
        <v>0</v>
      </c>
      <c r="AA65" s="9">
        <f>SUMIF('Inputs-Core'!$C$7:$C$55,Summary!$C65,'Inputs-Core'!AF$7:AF$55)</f>
        <v>0</v>
      </c>
      <c r="AB65" s="9">
        <f>SUMIF('Inputs-Core'!$C$7:$C$55,Summary!$C65,'Inputs-Core'!AG$7:AG$55)</f>
        <v>0</v>
      </c>
      <c r="AC65" s="9">
        <f>SUMIF('Inputs-Core'!$C$7:$C$55,Summary!$C65,'Inputs-Core'!AH$7:AH$55)</f>
        <v>0</v>
      </c>
      <c r="AD65" s="9">
        <f>SUMIF('Inputs-Core'!$C$7:$C$55,Summary!$C65,'Inputs-Core'!F$7:F$55)</f>
        <v>0</v>
      </c>
      <c r="AE65" s="9">
        <f>SUMIF('Inputs-Core'!$C$7:$C$55,Summary!$C65,'Inputs-Core'!G$7:G$55)</f>
        <v>0</v>
      </c>
      <c r="AF65" s="9">
        <f>SUMIF('Inputs-Core'!$C$7:$C$55,Summary!$C65,'Inputs-Core'!H$7:H$55)</f>
        <v>0</v>
      </c>
      <c r="AG65" s="9">
        <f>SUMIF('Inputs-Core'!$C$7:$C$55,Summary!$C65,'Inputs-Core'!I$7:I$55)</f>
        <v>0</v>
      </c>
      <c r="AH65" s="2"/>
    </row>
    <row r="66" spans="1:34" outlineLevel="1" x14ac:dyDescent="0.25">
      <c r="A66" s="2"/>
      <c r="B66" s="8"/>
      <c r="C66" s="8" t="s">
        <v>97</v>
      </c>
      <c r="D66" s="9">
        <f t="shared" si="3"/>
        <v>0</v>
      </c>
      <c r="E66" s="9">
        <f>SUMIF('Inputs-Core'!$C$7:$C$55,Summary!$C66,'Inputs-Core'!K$7:K$55)</f>
        <v>0</v>
      </c>
      <c r="F66" s="9">
        <f>SUMIF('Inputs-Core'!$C$7:$C$55,Summary!$C66,'Inputs-Core'!L$7:L$55)</f>
        <v>0</v>
      </c>
      <c r="G66" s="9">
        <f>SUMIF('Inputs-Core'!$C$7:$C$55,Summary!$C66,'Inputs-Core'!M$7:M$55)</f>
        <v>0</v>
      </c>
      <c r="H66" s="9">
        <f>SUMIF('Inputs-Core'!$C$7:$C$55,Summary!$C66,'Inputs-Core'!N$7:N$55)</f>
        <v>0</v>
      </c>
      <c r="I66" s="9">
        <f>SUMIF('Inputs-Core'!$C$7:$C$55,Summary!$C66,'Inputs-Core'!O$7:O$55)</f>
        <v>0</v>
      </c>
      <c r="J66" s="9">
        <f>SUMIF('Inputs-Core'!$C$7:$C$55,Summary!$C66,'Inputs-Core'!P$7:P$55)</f>
        <v>0</v>
      </c>
      <c r="K66" s="9">
        <f>SUMIF('Inputs-Core'!$C$7:$C$55,Summary!$C66,'Inputs-Core'!Q$7:Q$55)</f>
        <v>0</v>
      </c>
      <c r="L66" s="9">
        <f>SUMIF('Inputs-Core'!$C$7:$C$55,Summary!$C66,'Inputs-Core'!R$7:R$55)</f>
        <v>0</v>
      </c>
      <c r="M66" s="9">
        <f>SUMIF('Inputs-Core'!$C$7:$C$55,Summary!$C66,'Inputs-Core'!S$7:S$55)</f>
        <v>0</v>
      </c>
      <c r="N66" s="9">
        <f>SUMIF('Inputs-Core'!$C$7:$C$55,Summary!$C66,'Inputs-Core'!T$7:T$55)</f>
        <v>0</v>
      </c>
      <c r="O66" s="9">
        <f>SUMIF('Inputs-Core'!$C$7:$C$55,Summary!$C66,'Inputs-Core'!U$7:U$55)</f>
        <v>0</v>
      </c>
      <c r="P66" s="9">
        <f>SUMIF('Inputs-Core'!$C$7:$C$55,Summary!$C66,'Inputs-Core'!V$7:V$55)</f>
        <v>0</v>
      </c>
      <c r="Q66" s="9">
        <f t="shared" si="4"/>
        <v>0</v>
      </c>
      <c r="R66" s="9">
        <f>SUMIF('Inputs-Core'!$C$7:$C$55,Summary!$C66,'Inputs-Core'!W$7:W$55)</f>
        <v>0</v>
      </c>
      <c r="S66" s="9">
        <f>SUMIF('Inputs-Core'!$C$7:$C$55,Summary!$C66,'Inputs-Core'!X$7:X$55)</f>
        <v>0</v>
      </c>
      <c r="T66" s="9">
        <f>SUMIF('Inputs-Core'!$C$7:$C$55,Summary!$C66,'Inputs-Core'!Y$7:Y$55)</f>
        <v>0</v>
      </c>
      <c r="U66" s="9">
        <f>SUMIF('Inputs-Core'!$C$7:$C$55,Summary!$C66,'Inputs-Core'!Z$7:Z$55)</f>
        <v>0</v>
      </c>
      <c r="V66" s="9">
        <f>SUMIF('Inputs-Core'!$C$7:$C$55,Summary!$C66,'Inputs-Core'!AA$7:AA$55)</f>
        <v>0</v>
      </c>
      <c r="W66" s="9">
        <f>SUMIF('Inputs-Core'!$C$7:$C$55,Summary!$C66,'Inputs-Core'!AB$7:AB$55)</f>
        <v>0</v>
      </c>
      <c r="X66" s="9">
        <f>SUMIF('Inputs-Core'!$C$7:$C$55,Summary!$C66,'Inputs-Core'!AC$7:AC$55)</f>
        <v>0</v>
      </c>
      <c r="Y66" s="9">
        <f>SUMIF('Inputs-Core'!$C$7:$C$55,Summary!$C66,'Inputs-Core'!AD$7:AD$55)</f>
        <v>0</v>
      </c>
      <c r="Z66" s="9">
        <f>SUMIF('Inputs-Core'!$C$7:$C$55,Summary!$C66,'Inputs-Core'!AE$7:AE$55)</f>
        <v>0</v>
      </c>
      <c r="AA66" s="9">
        <f>SUMIF('Inputs-Core'!$C$7:$C$55,Summary!$C66,'Inputs-Core'!AF$7:AF$55)</f>
        <v>0</v>
      </c>
      <c r="AB66" s="9">
        <f>SUMIF('Inputs-Core'!$C$7:$C$55,Summary!$C66,'Inputs-Core'!AG$7:AG$55)</f>
        <v>0</v>
      </c>
      <c r="AC66" s="9">
        <f>SUMIF('Inputs-Core'!$C$7:$C$55,Summary!$C66,'Inputs-Core'!AH$7:AH$55)</f>
        <v>0</v>
      </c>
      <c r="AD66" s="9">
        <f>SUMIF('Inputs-Core'!$C$7:$C$55,Summary!$C66,'Inputs-Core'!F$7:F$55)</f>
        <v>0</v>
      </c>
      <c r="AE66" s="9">
        <f>SUMIF('Inputs-Core'!$C$7:$C$55,Summary!$C66,'Inputs-Core'!G$7:G$55)</f>
        <v>0</v>
      </c>
      <c r="AF66" s="9">
        <f>SUMIF('Inputs-Core'!$C$7:$C$55,Summary!$C66,'Inputs-Core'!H$7:H$55)</f>
        <v>0</v>
      </c>
      <c r="AG66" s="9">
        <f>SUMIF('Inputs-Core'!$C$7:$C$55,Summary!$C66,'Inputs-Core'!I$7:I$55)</f>
        <v>0</v>
      </c>
      <c r="AH66" s="2"/>
    </row>
    <row r="67" spans="1:34" outlineLevel="1" x14ac:dyDescent="0.25">
      <c r="A67" s="2"/>
      <c r="B67" s="8"/>
      <c r="C67" s="8" t="s">
        <v>373</v>
      </c>
      <c r="D67" s="9">
        <f t="shared" si="3"/>
        <v>0</v>
      </c>
      <c r="E67" s="9">
        <f>SUMIF('Inputs-Core'!$C$7:$C$55,Summary!$C67,'Inputs-Core'!K$7:K$55)</f>
        <v>0</v>
      </c>
      <c r="F67" s="9">
        <f>SUMIF('Inputs-Core'!$C$7:$C$55,Summary!$C67,'Inputs-Core'!L$7:L$55)</f>
        <v>0</v>
      </c>
      <c r="G67" s="9">
        <f>SUMIF('Inputs-Core'!$C$7:$C$55,Summary!$C67,'Inputs-Core'!M$7:M$55)</f>
        <v>0</v>
      </c>
      <c r="H67" s="9">
        <f>SUMIF('Inputs-Core'!$C$7:$C$55,Summary!$C67,'Inputs-Core'!N$7:N$55)</f>
        <v>0</v>
      </c>
      <c r="I67" s="9">
        <f>SUMIF('Inputs-Core'!$C$7:$C$55,Summary!$C67,'Inputs-Core'!O$7:O$55)</f>
        <v>0</v>
      </c>
      <c r="J67" s="9">
        <f>SUMIF('Inputs-Core'!$C$7:$C$55,Summary!$C67,'Inputs-Core'!P$7:P$55)</f>
        <v>0</v>
      </c>
      <c r="K67" s="9">
        <f>SUMIF('Inputs-Core'!$C$7:$C$55,Summary!$C67,'Inputs-Core'!Q$7:Q$55)</f>
        <v>0</v>
      </c>
      <c r="L67" s="9">
        <f>SUMIF('Inputs-Core'!$C$7:$C$55,Summary!$C67,'Inputs-Core'!R$7:R$55)</f>
        <v>0</v>
      </c>
      <c r="M67" s="9">
        <f>SUMIF('Inputs-Core'!$C$7:$C$55,Summary!$C67,'Inputs-Core'!S$7:S$55)</f>
        <v>0</v>
      </c>
      <c r="N67" s="9">
        <f>SUMIF('Inputs-Core'!$C$7:$C$55,Summary!$C67,'Inputs-Core'!T$7:T$55)</f>
        <v>0</v>
      </c>
      <c r="O67" s="9">
        <f>SUMIF('Inputs-Core'!$C$7:$C$55,Summary!$C67,'Inputs-Core'!U$7:U$55)</f>
        <v>0</v>
      </c>
      <c r="P67" s="9">
        <f>SUMIF('Inputs-Core'!$C$7:$C$55,Summary!$C67,'Inputs-Core'!V$7:V$55)</f>
        <v>0</v>
      </c>
      <c r="Q67" s="9">
        <f t="shared" si="4"/>
        <v>0</v>
      </c>
      <c r="R67" s="9">
        <f>SUMIF('Inputs-Core'!$C$7:$C$55,Summary!$C67,'Inputs-Core'!W$7:W$55)</f>
        <v>0</v>
      </c>
      <c r="S67" s="9">
        <f>SUMIF('Inputs-Core'!$C$7:$C$55,Summary!$C67,'Inputs-Core'!X$7:X$55)</f>
        <v>0</v>
      </c>
      <c r="T67" s="9">
        <f>SUMIF('Inputs-Core'!$C$7:$C$55,Summary!$C67,'Inputs-Core'!Y$7:Y$55)</f>
        <v>0</v>
      </c>
      <c r="U67" s="9">
        <f>SUMIF('Inputs-Core'!$C$7:$C$55,Summary!$C67,'Inputs-Core'!Z$7:Z$55)</f>
        <v>0</v>
      </c>
      <c r="V67" s="9">
        <f>SUMIF('Inputs-Core'!$C$7:$C$55,Summary!$C67,'Inputs-Core'!AA$7:AA$55)</f>
        <v>0</v>
      </c>
      <c r="W67" s="9">
        <f>SUMIF('Inputs-Core'!$C$7:$C$55,Summary!$C67,'Inputs-Core'!AB$7:AB$55)</f>
        <v>0</v>
      </c>
      <c r="X67" s="9">
        <f>SUMIF('Inputs-Core'!$C$7:$C$55,Summary!$C67,'Inputs-Core'!AC$7:AC$55)</f>
        <v>0</v>
      </c>
      <c r="Y67" s="9">
        <f>SUMIF('Inputs-Core'!$C$7:$C$55,Summary!$C67,'Inputs-Core'!AD$7:AD$55)</f>
        <v>0</v>
      </c>
      <c r="Z67" s="9">
        <f>SUMIF('Inputs-Core'!$C$7:$C$55,Summary!$C67,'Inputs-Core'!AE$7:AE$55)</f>
        <v>0</v>
      </c>
      <c r="AA67" s="9">
        <f>SUMIF('Inputs-Core'!$C$7:$C$55,Summary!$C67,'Inputs-Core'!AF$7:AF$55)</f>
        <v>0</v>
      </c>
      <c r="AB67" s="9">
        <f>SUMIF('Inputs-Core'!$C$7:$C$55,Summary!$C67,'Inputs-Core'!AG$7:AG$55)</f>
        <v>0</v>
      </c>
      <c r="AC67" s="9">
        <f>SUMIF('Inputs-Core'!$C$7:$C$55,Summary!$C67,'Inputs-Core'!AH$7:AH$55)</f>
        <v>0</v>
      </c>
      <c r="AD67" s="9">
        <f>SUMIF('Inputs-Core'!$C$7:$C$55,Summary!$C67,'Inputs-Core'!F$7:F$55)</f>
        <v>0</v>
      </c>
      <c r="AE67" s="9">
        <f>SUMIF('Inputs-Core'!$C$7:$C$55,Summary!$C67,'Inputs-Core'!G$7:G$55)</f>
        <v>0</v>
      </c>
      <c r="AF67" s="9">
        <f>SUMIF('Inputs-Core'!$C$7:$C$55,Summary!$C67,'Inputs-Core'!H$7:H$55)</f>
        <v>0</v>
      </c>
      <c r="AG67" s="9">
        <f>SUMIF('Inputs-Core'!$C$7:$C$55,Summary!$C67,'Inputs-Core'!I$7:I$55)</f>
        <v>0</v>
      </c>
      <c r="AH67" s="2"/>
    </row>
    <row r="68" spans="1:34" outlineLevel="1" x14ac:dyDescent="0.25">
      <c r="A68" s="2"/>
      <c r="B68" s="8"/>
      <c r="C68" s="8" t="s">
        <v>374</v>
      </c>
      <c r="D68" s="9">
        <f t="shared" si="3"/>
        <v>0</v>
      </c>
      <c r="E68" s="9">
        <f>SUMIF('Inputs-Core'!$C$7:$C$55,Summary!$C68,'Inputs-Core'!K$7:K$55)</f>
        <v>0</v>
      </c>
      <c r="F68" s="9">
        <f>SUMIF('Inputs-Core'!$C$7:$C$55,Summary!$C68,'Inputs-Core'!L$7:L$55)</f>
        <v>0</v>
      </c>
      <c r="G68" s="9">
        <f>SUMIF('Inputs-Core'!$C$7:$C$55,Summary!$C68,'Inputs-Core'!M$7:M$55)</f>
        <v>0</v>
      </c>
      <c r="H68" s="9">
        <f>SUMIF('Inputs-Core'!$C$7:$C$55,Summary!$C68,'Inputs-Core'!N$7:N$55)</f>
        <v>0</v>
      </c>
      <c r="I68" s="9">
        <f>SUMIF('Inputs-Core'!$C$7:$C$55,Summary!$C68,'Inputs-Core'!O$7:O$55)</f>
        <v>0</v>
      </c>
      <c r="J68" s="9">
        <f>SUMIF('Inputs-Core'!$C$7:$C$55,Summary!$C68,'Inputs-Core'!P$7:P$55)</f>
        <v>0</v>
      </c>
      <c r="K68" s="9">
        <f>SUMIF('Inputs-Core'!$C$7:$C$55,Summary!$C68,'Inputs-Core'!Q$7:Q$55)</f>
        <v>0</v>
      </c>
      <c r="L68" s="9">
        <f>SUMIF('Inputs-Core'!$C$7:$C$55,Summary!$C68,'Inputs-Core'!R$7:R$55)</f>
        <v>0</v>
      </c>
      <c r="M68" s="9">
        <f>SUMIF('Inputs-Core'!$C$7:$C$55,Summary!$C68,'Inputs-Core'!S$7:S$55)</f>
        <v>0</v>
      </c>
      <c r="N68" s="9">
        <f>SUMIF('Inputs-Core'!$C$7:$C$55,Summary!$C68,'Inputs-Core'!T$7:T$55)</f>
        <v>0</v>
      </c>
      <c r="O68" s="9">
        <f>SUMIF('Inputs-Core'!$C$7:$C$55,Summary!$C68,'Inputs-Core'!U$7:U$55)</f>
        <v>0</v>
      </c>
      <c r="P68" s="9">
        <f>SUMIF('Inputs-Core'!$C$7:$C$55,Summary!$C68,'Inputs-Core'!V$7:V$55)</f>
        <v>0</v>
      </c>
      <c r="Q68" s="9">
        <f t="shared" si="4"/>
        <v>0</v>
      </c>
      <c r="R68" s="9">
        <f>SUMIF('Inputs-Core'!$C$7:$C$55,Summary!$C68,'Inputs-Core'!W$7:W$55)</f>
        <v>0</v>
      </c>
      <c r="S68" s="9">
        <f>SUMIF('Inputs-Core'!$C$7:$C$55,Summary!$C68,'Inputs-Core'!X$7:X$55)</f>
        <v>0</v>
      </c>
      <c r="T68" s="9">
        <f>SUMIF('Inputs-Core'!$C$7:$C$55,Summary!$C68,'Inputs-Core'!Y$7:Y$55)</f>
        <v>0</v>
      </c>
      <c r="U68" s="9">
        <f>SUMIF('Inputs-Core'!$C$7:$C$55,Summary!$C68,'Inputs-Core'!Z$7:Z$55)</f>
        <v>0</v>
      </c>
      <c r="V68" s="9">
        <f>SUMIF('Inputs-Core'!$C$7:$C$55,Summary!$C68,'Inputs-Core'!AA$7:AA$55)</f>
        <v>0</v>
      </c>
      <c r="W68" s="9">
        <f>SUMIF('Inputs-Core'!$C$7:$C$55,Summary!$C68,'Inputs-Core'!AB$7:AB$55)</f>
        <v>0</v>
      </c>
      <c r="X68" s="9">
        <f>SUMIF('Inputs-Core'!$C$7:$C$55,Summary!$C68,'Inputs-Core'!AC$7:AC$55)</f>
        <v>0</v>
      </c>
      <c r="Y68" s="9">
        <f>SUMIF('Inputs-Core'!$C$7:$C$55,Summary!$C68,'Inputs-Core'!AD$7:AD$55)</f>
        <v>0</v>
      </c>
      <c r="Z68" s="9">
        <f>SUMIF('Inputs-Core'!$C$7:$C$55,Summary!$C68,'Inputs-Core'!AE$7:AE$55)</f>
        <v>0</v>
      </c>
      <c r="AA68" s="9">
        <f>SUMIF('Inputs-Core'!$C$7:$C$55,Summary!$C68,'Inputs-Core'!AF$7:AF$55)</f>
        <v>0</v>
      </c>
      <c r="AB68" s="9">
        <f>SUMIF('Inputs-Core'!$C$7:$C$55,Summary!$C68,'Inputs-Core'!AG$7:AG$55)</f>
        <v>0</v>
      </c>
      <c r="AC68" s="9">
        <f>SUMIF('Inputs-Core'!$C$7:$C$55,Summary!$C68,'Inputs-Core'!AH$7:AH$55)</f>
        <v>0</v>
      </c>
      <c r="AD68" s="9">
        <f>SUMIF('Inputs-Core'!$C$7:$C$55,Summary!$C68,'Inputs-Core'!F$7:F$55)</f>
        <v>0</v>
      </c>
      <c r="AE68" s="9">
        <f>SUMIF('Inputs-Core'!$C$7:$C$55,Summary!$C68,'Inputs-Core'!G$7:G$55)</f>
        <v>0</v>
      </c>
      <c r="AF68" s="9">
        <f>SUMIF('Inputs-Core'!$C$7:$C$55,Summary!$C68,'Inputs-Core'!H$7:H$55)</f>
        <v>0</v>
      </c>
      <c r="AG68" s="9">
        <f>SUMIF('Inputs-Core'!$C$7:$C$55,Summary!$C68,'Inputs-Core'!I$7:I$55)</f>
        <v>0</v>
      </c>
      <c r="AH68" s="2"/>
    </row>
    <row r="69" spans="1:34" outlineLevel="1" x14ac:dyDescent="0.25">
      <c r="A69" s="2"/>
      <c r="B69" s="8"/>
      <c r="C69" s="8" t="s">
        <v>375</v>
      </c>
      <c r="D69" s="9">
        <f t="shared" si="3"/>
        <v>0</v>
      </c>
      <c r="E69" s="9">
        <f>SUMIF('Inputs-Core'!$C$7:$C$55,Summary!$C69,'Inputs-Core'!K$7:K$55)</f>
        <v>0</v>
      </c>
      <c r="F69" s="9">
        <f>SUMIF('Inputs-Core'!$C$7:$C$55,Summary!$C69,'Inputs-Core'!L$7:L$55)</f>
        <v>0</v>
      </c>
      <c r="G69" s="9">
        <f>SUMIF('Inputs-Core'!$C$7:$C$55,Summary!$C69,'Inputs-Core'!M$7:M$55)</f>
        <v>0</v>
      </c>
      <c r="H69" s="9">
        <f>SUMIF('Inputs-Core'!$C$7:$C$55,Summary!$C69,'Inputs-Core'!N$7:N$55)</f>
        <v>0</v>
      </c>
      <c r="I69" s="9">
        <f>SUMIF('Inputs-Core'!$C$7:$C$55,Summary!$C69,'Inputs-Core'!O$7:O$55)</f>
        <v>0</v>
      </c>
      <c r="J69" s="9">
        <f>SUMIF('Inputs-Core'!$C$7:$C$55,Summary!$C69,'Inputs-Core'!P$7:P$55)</f>
        <v>0</v>
      </c>
      <c r="K69" s="9">
        <f>SUMIF('Inputs-Core'!$C$7:$C$55,Summary!$C69,'Inputs-Core'!Q$7:Q$55)</f>
        <v>0</v>
      </c>
      <c r="L69" s="9">
        <f>SUMIF('Inputs-Core'!$C$7:$C$55,Summary!$C69,'Inputs-Core'!R$7:R$55)</f>
        <v>0</v>
      </c>
      <c r="M69" s="9">
        <f>SUMIF('Inputs-Core'!$C$7:$C$55,Summary!$C69,'Inputs-Core'!S$7:S$55)</f>
        <v>0</v>
      </c>
      <c r="N69" s="9">
        <f>SUMIF('Inputs-Core'!$C$7:$C$55,Summary!$C69,'Inputs-Core'!T$7:T$55)</f>
        <v>0</v>
      </c>
      <c r="O69" s="9">
        <f>SUMIF('Inputs-Core'!$C$7:$C$55,Summary!$C69,'Inputs-Core'!U$7:U$55)</f>
        <v>0</v>
      </c>
      <c r="P69" s="9">
        <f>SUMIF('Inputs-Core'!$C$7:$C$55,Summary!$C69,'Inputs-Core'!V$7:V$55)</f>
        <v>0</v>
      </c>
      <c r="Q69" s="9">
        <f t="shared" si="4"/>
        <v>0</v>
      </c>
      <c r="R69" s="9">
        <f>SUMIF('Inputs-Core'!$C$7:$C$55,Summary!$C69,'Inputs-Core'!W$7:W$55)</f>
        <v>0</v>
      </c>
      <c r="S69" s="9">
        <f>SUMIF('Inputs-Core'!$C$7:$C$55,Summary!$C69,'Inputs-Core'!X$7:X$55)</f>
        <v>0</v>
      </c>
      <c r="T69" s="9">
        <f>SUMIF('Inputs-Core'!$C$7:$C$55,Summary!$C69,'Inputs-Core'!Y$7:Y$55)</f>
        <v>0</v>
      </c>
      <c r="U69" s="9">
        <f>SUMIF('Inputs-Core'!$C$7:$C$55,Summary!$C69,'Inputs-Core'!Z$7:Z$55)</f>
        <v>0</v>
      </c>
      <c r="V69" s="9">
        <f>SUMIF('Inputs-Core'!$C$7:$C$55,Summary!$C69,'Inputs-Core'!AA$7:AA$55)</f>
        <v>0</v>
      </c>
      <c r="W69" s="9">
        <f>SUMIF('Inputs-Core'!$C$7:$C$55,Summary!$C69,'Inputs-Core'!AB$7:AB$55)</f>
        <v>0</v>
      </c>
      <c r="X69" s="9">
        <f>SUMIF('Inputs-Core'!$C$7:$C$55,Summary!$C69,'Inputs-Core'!AC$7:AC$55)</f>
        <v>0</v>
      </c>
      <c r="Y69" s="9">
        <f>SUMIF('Inputs-Core'!$C$7:$C$55,Summary!$C69,'Inputs-Core'!AD$7:AD$55)</f>
        <v>0</v>
      </c>
      <c r="Z69" s="9">
        <f>SUMIF('Inputs-Core'!$C$7:$C$55,Summary!$C69,'Inputs-Core'!AE$7:AE$55)</f>
        <v>0</v>
      </c>
      <c r="AA69" s="9">
        <f>SUMIF('Inputs-Core'!$C$7:$C$55,Summary!$C69,'Inputs-Core'!AF$7:AF$55)</f>
        <v>0</v>
      </c>
      <c r="AB69" s="9">
        <f>SUMIF('Inputs-Core'!$C$7:$C$55,Summary!$C69,'Inputs-Core'!AG$7:AG$55)</f>
        <v>0</v>
      </c>
      <c r="AC69" s="9">
        <f>SUMIF('Inputs-Core'!$C$7:$C$55,Summary!$C69,'Inputs-Core'!AH$7:AH$55)</f>
        <v>0</v>
      </c>
      <c r="AD69" s="9">
        <f>SUMIF('Inputs-Core'!$C$7:$C$55,Summary!$C69,'Inputs-Core'!F$7:F$55)</f>
        <v>0</v>
      </c>
      <c r="AE69" s="9">
        <f>SUMIF('Inputs-Core'!$C$7:$C$55,Summary!$C69,'Inputs-Core'!G$7:G$55)</f>
        <v>0</v>
      </c>
      <c r="AF69" s="9">
        <f>SUMIF('Inputs-Core'!$C$7:$C$55,Summary!$C69,'Inputs-Core'!H$7:H$55)</f>
        <v>0</v>
      </c>
      <c r="AG69" s="9">
        <f>SUMIF('Inputs-Core'!$C$7:$C$55,Summary!$C69,'Inputs-Core'!I$7:I$55)</f>
        <v>0</v>
      </c>
      <c r="AH69" s="2"/>
    </row>
    <row r="70" spans="1:34" outlineLevel="1" x14ac:dyDescent="0.25">
      <c r="A70" s="2"/>
      <c r="B70" s="8"/>
      <c r="C70" s="8" t="s">
        <v>98</v>
      </c>
      <c r="D70" s="9">
        <f t="shared" si="3"/>
        <v>26757.93</v>
      </c>
      <c r="E70" s="9">
        <f>SUMIF('Inputs-Core'!$C$7:$C$55,Summary!$C70,'Inputs-Core'!K$7:K$55)</f>
        <v>8141.8600000000006</v>
      </c>
      <c r="F70" s="9">
        <f>SUMIF('Inputs-Core'!$C$7:$C$55,Summary!$C70,'Inputs-Core'!L$7:L$55)</f>
        <v>0</v>
      </c>
      <c r="G70" s="9">
        <f>SUMIF('Inputs-Core'!$C$7:$C$55,Summary!$C70,'Inputs-Core'!M$7:M$55)</f>
        <v>29330.36</v>
      </c>
      <c r="H70" s="9">
        <f>SUMIF('Inputs-Core'!$C$7:$C$55,Summary!$C70,'Inputs-Core'!N$7:N$55)</f>
        <v>0</v>
      </c>
      <c r="I70" s="9">
        <f>SUMIF('Inputs-Core'!$C$7:$C$55,Summary!$C70,'Inputs-Core'!O$7:O$55)</f>
        <v>0</v>
      </c>
      <c r="J70" s="9">
        <f>SUMIF('Inputs-Core'!$C$7:$C$55,Summary!$C70,'Inputs-Core'!P$7:P$55)</f>
        <v>0</v>
      </c>
      <c r="K70" s="9">
        <f>SUMIF('Inputs-Core'!$C$7:$C$55,Summary!$C70,'Inputs-Core'!Q$7:Q$55)</f>
        <v>-10714.29</v>
      </c>
      <c r="L70" s="9">
        <f>SUMIF('Inputs-Core'!$C$7:$C$55,Summary!$C70,'Inputs-Core'!R$7:R$55)</f>
        <v>0</v>
      </c>
      <c r="M70" s="9">
        <f>SUMIF('Inputs-Core'!$C$7:$C$55,Summary!$C70,'Inputs-Core'!S$7:S$55)</f>
        <v>0</v>
      </c>
      <c r="N70" s="9">
        <f>SUMIF('Inputs-Core'!$C$7:$C$55,Summary!$C70,'Inputs-Core'!T$7:T$55)</f>
        <v>0</v>
      </c>
      <c r="O70" s="9">
        <f>SUMIF('Inputs-Core'!$C$7:$C$55,Summary!$C70,'Inputs-Core'!U$7:U$55)</f>
        <v>0</v>
      </c>
      <c r="P70" s="9">
        <f>SUMIF('Inputs-Core'!$C$7:$C$55,Summary!$C70,'Inputs-Core'!V$7:V$55)</f>
        <v>0</v>
      </c>
      <c r="Q70" s="9">
        <f t="shared" si="4"/>
        <v>100000</v>
      </c>
      <c r="R70" s="9">
        <f>SUMIF('Inputs-Core'!$C$7:$C$55,Summary!$C70,'Inputs-Core'!W$7:W$55)</f>
        <v>0</v>
      </c>
      <c r="S70" s="9">
        <f>SUMIF('Inputs-Core'!$C$7:$C$55,Summary!$C70,'Inputs-Core'!X$7:X$55)</f>
        <v>0</v>
      </c>
      <c r="T70" s="9">
        <f>SUMIF('Inputs-Core'!$C$7:$C$55,Summary!$C70,'Inputs-Core'!Y$7:Y$55)</f>
        <v>50000</v>
      </c>
      <c r="U70" s="9">
        <f>SUMIF('Inputs-Core'!$C$7:$C$55,Summary!$C70,'Inputs-Core'!Z$7:Z$55)</f>
        <v>0</v>
      </c>
      <c r="V70" s="9">
        <f>SUMIF('Inputs-Core'!$C$7:$C$55,Summary!$C70,'Inputs-Core'!AA$7:AA$55)</f>
        <v>0</v>
      </c>
      <c r="W70" s="9">
        <f>SUMIF('Inputs-Core'!$C$7:$C$55,Summary!$C70,'Inputs-Core'!AB$7:AB$55)</f>
        <v>0</v>
      </c>
      <c r="X70" s="9">
        <f>SUMIF('Inputs-Core'!$C$7:$C$55,Summary!$C70,'Inputs-Core'!AC$7:AC$55)</f>
        <v>0</v>
      </c>
      <c r="Y70" s="9">
        <f>SUMIF('Inputs-Core'!$C$7:$C$55,Summary!$C70,'Inputs-Core'!AD$7:AD$55)</f>
        <v>0</v>
      </c>
      <c r="Z70" s="9">
        <f>SUMIF('Inputs-Core'!$C$7:$C$55,Summary!$C70,'Inputs-Core'!AE$7:AE$55)</f>
        <v>50000</v>
      </c>
      <c r="AA70" s="9">
        <f>SUMIF('Inputs-Core'!$C$7:$C$55,Summary!$C70,'Inputs-Core'!AF$7:AF$55)</f>
        <v>0</v>
      </c>
      <c r="AB70" s="9">
        <f>SUMIF('Inputs-Core'!$C$7:$C$55,Summary!$C70,'Inputs-Core'!AG$7:AG$55)</f>
        <v>0</v>
      </c>
      <c r="AC70" s="9">
        <f>SUMIF('Inputs-Core'!$C$7:$C$55,Summary!$C70,'Inputs-Core'!AH$7:AH$55)</f>
        <v>0</v>
      </c>
      <c r="AD70" s="9">
        <f>SUMIF('Inputs-Core'!$C$7:$C$55,Summary!$C70,'Inputs-Core'!F$7:F$55)</f>
        <v>100000</v>
      </c>
      <c r="AE70" s="9">
        <f>SUMIF('Inputs-Core'!$C$7:$C$55,Summary!$C70,'Inputs-Core'!G$7:G$55)</f>
        <v>100000</v>
      </c>
      <c r="AF70" s="9">
        <f>SUMIF('Inputs-Core'!$C$7:$C$55,Summary!$C70,'Inputs-Core'!H$7:H$55)</f>
        <v>100000</v>
      </c>
      <c r="AG70" s="9">
        <f>SUMIF('Inputs-Core'!$C$7:$C$55,Summary!$C70,'Inputs-Core'!I$7:I$55)</f>
        <v>100000</v>
      </c>
      <c r="AH70" s="2"/>
    </row>
    <row r="71" spans="1:34" outlineLevel="1" x14ac:dyDescent="0.25">
      <c r="A71" s="2"/>
      <c r="B71" s="8"/>
      <c r="C71" s="8" t="s">
        <v>376</v>
      </c>
      <c r="D71" s="9">
        <f t="shared" si="3"/>
        <v>0</v>
      </c>
      <c r="E71" s="9">
        <f>SUMIF('Inputs-Core'!$C$7:$C$55,Summary!$C71,'Inputs-Core'!K$7:K$55)</f>
        <v>0</v>
      </c>
      <c r="F71" s="9">
        <f>SUMIF('Inputs-Core'!$C$7:$C$55,Summary!$C71,'Inputs-Core'!L$7:L$55)</f>
        <v>0</v>
      </c>
      <c r="G71" s="9">
        <f>SUMIF('Inputs-Core'!$C$7:$C$55,Summary!$C71,'Inputs-Core'!M$7:M$55)</f>
        <v>0</v>
      </c>
      <c r="H71" s="9">
        <f>SUMIF('Inputs-Core'!$C$7:$C$55,Summary!$C71,'Inputs-Core'!N$7:N$55)</f>
        <v>0</v>
      </c>
      <c r="I71" s="9">
        <f>SUMIF('Inputs-Core'!$C$7:$C$55,Summary!$C71,'Inputs-Core'!O$7:O$55)</f>
        <v>0</v>
      </c>
      <c r="J71" s="9">
        <f>SUMIF('Inputs-Core'!$C$7:$C$55,Summary!$C71,'Inputs-Core'!P$7:P$55)</f>
        <v>0</v>
      </c>
      <c r="K71" s="9">
        <f>SUMIF('Inputs-Core'!$C$7:$C$55,Summary!$C71,'Inputs-Core'!Q$7:Q$55)</f>
        <v>0</v>
      </c>
      <c r="L71" s="9">
        <f>SUMIF('Inputs-Core'!$C$7:$C$55,Summary!$C71,'Inputs-Core'!R$7:R$55)</f>
        <v>0</v>
      </c>
      <c r="M71" s="9">
        <f>SUMIF('Inputs-Core'!$C$7:$C$55,Summary!$C71,'Inputs-Core'!S$7:S$55)</f>
        <v>0</v>
      </c>
      <c r="N71" s="9">
        <f>SUMIF('Inputs-Core'!$C$7:$C$55,Summary!$C71,'Inputs-Core'!T$7:T$55)</f>
        <v>0</v>
      </c>
      <c r="O71" s="9">
        <f>SUMIF('Inputs-Core'!$C$7:$C$55,Summary!$C71,'Inputs-Core'!U$7:U$55)</f>
        <v>0</v>
      </c>
      <c r="P71" s="9">
        <f>SUMIF('Inputs-Core'!$C$7:$C$55,Summary!$C71,'Inputs-Core'!V$7:V$55)</f>
        <v>0</v>
      </c>
      <c r="Q71" s="9">
        <f t="shared" si="4"/>
        <v>0</v>
      </c>
      <c r="R71" s="9">
        <f>SUMIF('Inputs-Core'!$C$7:$C$55,Summary!$C71,'Inputs-Core'!W$7:W$55)</f>
        <v>0</v>
      </c>
      <c r="S71" s="9">
        <f>SUMIF('Inputs-Core'!$C$7:$C$55,Summary!$C71,'Inputs-Core'!X$7:X$55)</f>
        <v>0</v>
      </c>
      <c r="T71" s="9">
        <f>SUMIF('Inputs-Core'!$C$7:$C$55,Summary!$C71,'Inputs-Core'!Y$7:Y$55)</f>
        <v>0</v>
      </c>
      <c r="U71" s="9">
        <f>SUMIF('Inputs-Core'!$C$7:$C$55,Summary!$C71,'Inputs-Core'!Z$7:Z$55)</f>
        <v>0</v>
      </c>
      <c r="V71" s="9">
        <f>SUMIF('Inputs-Core'!$C$7:$C$55,Summary!$C71,'Inputs-Core'!AA$7:AA$55)</f>
        <v>0</v>
      </c>
      <c r="W71" s="9">
        <f>SUMIF('Inputs-Core'!$C$7:$C$55,Summary!$C71,'Inputs-Core'!AB$7:AB$55)</f>
        <v>0</v>
      </c>
      <c r="X71" s="9">
        <f>SUMIF('Inputs-Core'!$C$7:$C$55,Summary!$C71,'Inputs-Core'!AC$7:AC$55)</f>
        <v>0</v>
      </c>
      <c r="Y71" s="9">
        <f>SUMIF('Inputs-Core'!$C$7:$C$55,Summary!$C71,'Inputs-Core'!AD$7:AD$55)</f>
        <v>0</v>
      </c>
      <c r="Z71" s="9">
        <f>SUMIF('Inputs-Core'!$C$7:$C$55,Summary!$C71,'Inputs-Core'!AE$7:AE$55)</f>
        <v>0</v>
      </c>
      <c r="AA71" s="9">
        <f>SUMIF('Inputs-Core'!$C$7:$C$55,Summary!$C71,'Inputs-Core'!AF$7:AF$55)</f>
        <v>0</v>
      </c>
      <c r="AB71" s="9">
        <f>SUMIF('Inputs-Core'!$C$7:$C$55,Summary!$C71,'Inputs-Core'!AG$7:AG$55)</f>
        <v>0</v>
      </c>
      <c r="AC71" s="9">
        <f>SUMIF('Inputs-Core'!$C$7:$C$55,Summary!$C71,'Inputs-Core'!AH$7:AH$55)</f>
        <v>0</v>
      </c>
      <c r="AD71" s="9">
        <f>SUMIF('Inputs-Core'!$C$7:$C$55,Summary!$C71,'Inputs-Core'!F$7:F$55)</f>
        <v>0</v>
      </c>
      <c r="AE71" s="9">
        <f>SUMIF('Inputs-Core'!$C$7:$C$55,Summary!$C71,'Inputs-Core'!G$7:G$55)</f>
        <v>0</v>
      </c>
      <c r="AF71" s="9">
        <f>SUMIF('Inputs-Core'!$C$7:$C$55,Summary!$C71,'Inputs-Core'!H$7:H$55)</f>
        <v>0</v>
      </c>
      <c r="AG71" s="9">
        <f>SUMIF('Inputs-Core'!$C$7:$C$55,Summary!$C71,'Inputs-Core'!I$7:I$55)</f>
        <v>0</v>
      </c>
      <c r="AH71" s="2"/>
    </row>
    <row r="72" spans="1:34" outlineLevel="1" x14ac:dyDescent="0.25">
      <c r="A72" s="2"/>
      <c r="B72" s="8"/>
      <c r="C72" s="8" t="s">
        <v>377</v>
      </c>
      <c r="D72" s="9">
        <f t="shared" ref="D72:D192" si="5">SUM(E72:P72)</f>
        <v>0</v>
      </c>
      <c r="E72" s="9">
        <f>SUMIF('Inputs-Core'!$C$7:$C$55,Summary!$C72,'Inputs-Core'!K$7:K$55)</f>
        <v>0</v>
      </c>
      <c r="F72" s="9">
        <f>SUMIF('Inputs-Core'!$C$7:$C$55,Summary!$C72,'Inputs-Core'!L$7:L$55)</f>
        <v>0</v>
      </c>
      <c r="G72" s="9">
        <f>SUMIF('Inputs-Core'!$C$7:$C$55,Summary!$C72,'Inputs-Core'!M$7:M$55)</f>
        <v>0</v>
      </c>
      <c r="H72" s="9">
        <f>SUMIF('Inputs-Core'!$C$7:$C$55,Summary!$C72,'Inputs-Core'!N$7:N$55)</f>
        <v>0</v>
      </c>
      <c r="I72" s="9">
        <f>SUMIF('Inputs-Core'!$C$7:$C$55,Summary!$C72,'Inputs-Core'!O$7:O$55)</f>
        <v>0</v>
      </c>
      <c r="J72" s="9">
        <f>SUMIF('Inputs-Core'!$C$7:$C$55,Summary!$C72,'Inputs-Core'!P$7:P$55)</f>
        <v>0</v>
      </c>
      <c r="K72" s="9">
        <f>SUMIF('Inputs-Core'!$C$7:$C$55,Summary!$C72,'Inputs-Core'!Q$7:Q$55)</f>
        <v>0</v>
      </c>
      <c r="L72" s="9">
        <f>SUMIF('Inputs-Core'!$C$7:$C$55,Summary!$C72,'Inputs-Core'!R$7:R$55)</f>
        <v>0</v>
      </c>
      <c r="M72" s="9">
        <f>SUMIF('Inputs-Core'!$C$7:$C$55,Summary!$C72,'Inputs-Core'!S$7:S$55)</f>
        <v>0</v>
      </c>
      <c r="N72" s="9">
        <f>SUMIF('Inputs-Core'!$C$7:$C$55,Summary!$C72,'Inputs-Core'!T$7:T$55)</f>
        <v>0</v>
      </c>
      <c r="O72" s="9">
        <f>SUMIF('Inputs-Core'!$C$7:$C$55,Summary!$C72,'Inputs-Core'!U$7:U$55)</f>
        <v>0</v>
      </c>
      <c r="P72" s="9">
        <f>SUMIF('Inputs-Core'!$C$7:$C$55,Summary!$C72,'Inputs-Core'!V$7:V$55)</f>
        <v>0</v>
      </c>
      <c r="Q72" s="9">
        <f t="shared" ref="Q72:Q192" si="6">SUM(R72:AC72)</f>
        <v>0</v>
      </c>
      <c r="R72" s="9">
        <f>SUMIF('Inputs-Core'!$C$7:$C$55,Summary!$C72,'Inputs-Core'!W$7:W$55)</f>
        <v>0</v>
      </c>
      <c r="S72" s="9">
        <f>SUMIF('Inputs-Core'!$C$7:$C$55,Summary!$C72,'Inputs-Core'!X$7:X$55)</f>
        <v>0</v>
      </c>
      <c r="T72" s="9">
        <f>SUMIF('Inputs-Core'!$C$7:$C$55,Summary!$C72,'Inputs-Core'!Y$7:Y$55)</f>
        <v>0</v>
      </c>
      <c r="U72" s="9">
        <f>SUMIF('Inputs-Core'!$C$7:$C$55,Summary!$C72,'Inputs-Core'!Z$7:Z$55)</f>
        <v>0</v>
      </c>
      <c r="V72" s="9">
        <f>SUMIF('Inputs-Core'!$C$7:$C$55,Summary!$C72,'Inputs-Core'!AA$7:AA$55)</f>
        <v>0</v>
      </c>
      <c r="W72" s="9">
        <f>SUMIF('Inputs-Core'!$C$7:$C$55,Summary!$C72,'Inputs-Core'!AB$7:AB$55)</f>
        <v>0</v>
      </c>
      <c r="X72" s="9">
        <f>SUMIF('Inputs-Core'!$C$7:$C$55,Summary!$C72,'Inputs-Core'!AC$7:AC$55)</f>
        <v>0</v>
      </c>
      <c r="Y72" s="9">
        <f>SUMIF('Inputs-Core'!$C$7:$C$55,Summary!$C72,'Inputs-Core'!AD$7:AD$55)</f>
        <v>0</v>
      </c>
      <c r="Z72" s="9">
        <f>SUMIF('Inputs-Core'!$C$7:$C$55,Summary!$C72,'Inputs-Core'!AE$7:AE$55)</f>
        <v>0</v>
      </c>
      <c r="AA72" s="9">
        <f>SUMIF('Inputs-Core'!$C$7:$C$55,Summary!$C72,'Inputs-Core'!AF$7:AF$55)</f>
        <v>0</v>
      </c>
      <c r="AB72" s="9">
        <f>SUMIF('Inputs-Core'!$C$7:$C$55,Summary!$C72,'Inputs-Core'!AG$7:AG$55)</f>
        <v>0</v>
      </c>
      <c r="AC72" s="9">
        <f>SUMIF('Inputs-Core'!$C$7:$C$55,Summary!$C72,'Inputs-Core'!AH$7:AH$55)</f>
        <v>0</v>
      </c>
      <c r="AD72" s="9">
        <f>SUMIF('Inputs-Core'!$C$7:$C$55,Summary!$C72,'Inputs-Core'!F$7:F$55)</f>
        <v>0</v>
      </c>
      <c r="AE72" s="9">
        <f>SUMIF('Inputs-Core'!$C$7:$C$55,Summary!$C72,'Inputs-Core'!G$7:G$55)</f>
        <v>0</v>
      </c>
      <c r="AF72" s="9">
        <f>SUMIF('Inputs-Core'!$C$7:$C$55,Summary!$C72,'Inputs-Core'!H$7:H$55)</f>
        <v>0</v>
      </c>
      <c r="AG72" s="9">
        <f>SUMIF('Inputs-Core'!$C$7:$C$55,Summary!$C72,'Inputs-Core'!I$7:I$55)</f>
        <v>0</v>
      </c>
      <c r="AH72" s="2"/>
    </row>
    <row r="73" spans="1:34" outlineLevel="1" x14ac:dyDescent="0.25">
      <c r="A73" s="2"/>
      <c r="B73" s="8"/>
      <c r="C73" s="8" t="s">
        <v>378</v>
      </c>
      <c r="D73" s="9">
        <f t="shared" si="5"/>
        <v>0</v>
      </c>
      <c r="E73" s="9">
        <f>SUMIF('Inputs-Core'!$C$7:$C$55,Summary!$C73,'Inputs-Core'!K$7:K$55)</f>
        <v>0</v>
      </c>
      <c r="F73" s="9">
        <f>SUMIF('Inputs-Core'!$C$7:$C$55,Summary!$C73,'Inputs-Core'!L$7:L$55)</f>
        <v>0</v>
      </c>
      <c r="G73" s="9">
        <f>SUMIF('Inputs-Core'!$C$7:$C$55,Summary!$C73,'Inputs-Core'!M$7:M$55)</f>
        <v>0</v>
      </c>
      <c r="H73" s="9">
        <f>SUMIF('Inputs-Core'!$C$7:$C$55,Summary!$C73,'Inputs-Core'!N$7:N$55)</f>
        <v>0</v>
      </c>
      <c r="I73" s="9">
        <f>SUMIF('Inputs-Core'!$C$7:$C$55,Summary!$C73,'Inputs-Core'!O$7:O$55)</f>
        <v>0</v>
      </c>
      <c r="J73" s="9">
        <f>SUMIF('Inputs-Core'!$C$7:$C$55,Summary!$C73,'Inputs-Core'!P$7:P$55)</f>
        <v>0</v>
      </c>
      <c r="K73" s="9">
        <f>SUMIF('Inputs-Core'!$C$7:$C$55,Summary!$C73,'Inputs-Core'!Q$7:Q$55)</f>
        <v>0</v>
      </c>
      <c r="L73" s="9">
        <f>SUMIF('Inputs-Core'!$C$7:$C$55,Summary!$C73,'Inputs-Core'!R$7:R$55)</f>
        <v>0</v>
      </c>
      <c r="M73" s="9">
        <f>SUMIF('Inputs-Core'!$C$7:$C$55,Summary!$C73,'Inputs-Core'!S$7:S$55)</f>
        <v>0</v>
      </c>
      <c r="N73" s="9">
        <f>SUMIF('Inputs-Core'!$C$7:$C$55,Summary!$C73,'Inputs-Core'!T$7:T$55)</f>
        <v>0</v>
      </c>
      <c r="O73" s="9">
        <f>SUMIF('Inputs-Core'!$C$7:$C$55,Summary!$C73,'Inputs-Core'!U$7:U$55)</f>
        <v>0</v>
      </c>
      <c r="P73" s="9">
        <f>SUMIF('Inputs-Core'!$C$7:$C$55,Summary!$C73,'Inputs-Core'!V$7:V$55)</f>
        <v>0</v>
      </c>
      <c r="Q73" s="9">
        <f t="shared" si="6"/>
        <v>0</v>
      </c>
      <c r="R73" s="9">
        <f>SUMIF('Inputs-Core'!$C$7:$C$55,Summary!$C73,'Inputs-Core'!W$7:W$55)</f>
        <v>0</v>
      </c>
      <c r="S73" s="9">
        <f>SUMIF('Inputs-Core'!$C$7:$C$55,Summary!$C73,'Inputs-Core'!X$7:X$55)</f>
        <v>0</v>
      </c>
      <c r="T73" s="9">
        <f>SUMIF('Inputs-Core'!$C$7:$C$55,Summary!$C73,'Inputs-Core'!Y$7:Y$55)</f>
        <v>0</v>
      </c>
      <c r="U73" s="9">
        <f>SUMIF('Inputs-Core'!$C$7:$C$55,Summary!$C73,'Inputs-Core'!Z$7:Z$55)</f>
        <v>0</v>
      </c>
      <c r="V73" s="9">
        <f>SUMIF('Inputs-Core'!$C$7:$C$55,Summary!$C73,'Inputs-Core'!AA$7:AA$55)</f>
        <v>0</v>
      </c>
      <c r="W73" s="9">
        <f>SUMIF('Inputs-Core'!$C$7:$C$55,Summary!$C73,'Inputs-Core'!AB$7:AB$55)</f>
        <v>0</v>
      </c>
      <c r="X73" s="9">
        <f>SUMIF('Inputs-Core'!$C$7:$C$55,Summary!$C73,'Inputs-Core'!AC$7:AC$55)</f>
        <v>0</v>
      </c>
      <c r="Y73" s="9">
        <f>SUMIF('Inputs-Core'!$C$7:$C$55,Summary!$C73,'Inputs-Core'!AD$7:AD$55)</f>
        <v>0</v>
      </c>
      <c r="Z73" s="9">
        <f>SUMIF('Inputs-Core'!$C$7:$C$55,Summary!$C73,'Inputs-Core'!AE$7:AE$55)</f>
        <v>0</v>
      </c>
      <c r="AA73" s="9">
        <f>SUMIF('Inputs-Core'!$C$7:$C$55,Summary!$C73,'Inputs-Core'!AF$7:AF$55)</f>
        <v>0</v>
      </c>
      <c r="AB73" s="9">
        <f>SUMIF('Inputs-Core'!$C$7:$C$55,Summary!$C73,'Inputs-Core'!AG$7:AG$55)</f>
        <v>0</v>
      </c>
      <c r="AC73" s="9">
        <f>SUMIF('Inputs-Core'!$C$7:$C$55,Summary!$C73,'Inputs-Core'!AH$7:AH$55)</f>
        <v>0</v>
      </c>
      <c r="AD73" s="9">
        <f>SUMIF('Inputs-Core'!$C$7:$C$55,Summary!$C73,'Inputs-Core'!F$7:F$55)</f>
        <v>0</v>
      </c>
      <c r="AE73" s="9">
        <f>SUMIF('Inputs-Core'!$C$7:$C$55,Summary!$C73,'Inputs-Core'!G$7:G$55)</f>
        <v>0</v>
      </c>
      <c r="AF73" s="9">
        <f>SUMIF('Inputs-Core'!$C$7:$C$55,Summary!$C73,'Inputs-Core'!H$7:H$55)</f>
        <v>0</v>
      </c>
      <c r="AG73" s="9">
        <f>SUMIF('Inputs-Core'!$C$7:$C$55,Summary!$C73,'Inputs-Core'!I$7:I$55)</f>
        <v>0</v>
      </c>
      <c r="AH73" s="2"/>
    </row>
    <row r="74" spans="1:34" outlineLevel="1" x14ac:dyDescent="0.25">
      <c r="A74" s="2"/>
      <c r="B74" s="8"/>
      <c r="C74" s="8" t="s">
        <v>379</v>
      </c>
      <c r="D74" s="9">
        <f t="shared" si="5"/>
        <v>0</v>
      </c>
      <c r="E74" s="9">
        <f>SUMIF('Inputs-Core'!$C$7:$C$55,Summary!$C74,'Inputs-Core'!K$7:K$55)</f>
        <v>0</v>
      </c>
      <c r="F74" s="9">
        <f>SUMIF('Inputs-Core'!$C$7:$C$55,Summary!$C74,'Inputs-Core'!L$7:L$55)</f>
        <v>0</v>
      </c>
      <c r="G74" s="9">
        <f>SUMIF('Inputs-Core'!$C$7:$C$55,Summary!$C74,'Inputs-Core'!M$7:M$55)</f>
        <v>0</v>
      </c>
      <c r="H74" s="9">
        <f>SUMIF('Inputs-Core'!$C$7:$C$55,Summary!$C74,'Inputs-Core'!N$7:N$55)</f>
        <v>0</v>
      </c>
      <c r="I74" s="9">
        <f>SUMIF('Inputs-Core'!$C$7:$C$55,Summary!$C74,'Inputs-Core'!O$7:O$55)</f>
        <v>0</v>
      </c>
      <c r="J74" s="9">
        <f>SUMIF('Inputs-Core'!$C$7:$C$55,Summary!$C74,'Inputs-Core'!P$7:P$55)</f>
        <v>0</v>
      </c>
      <c r="K74" s="9">
        <f>SUMIF('Inputs-Core'!$C$7:$C$55,Summary!$C74,'Inputs-Core'!Q$7:Q$55)</f>
        <v>0</v>
      </c>
      <c r="L74" s="9">
        <f>SUMIF('Inputs-Core'!$C$7:$C$55,Summary!$C74,'Inputs-Core'!R$7:R$55)</f>
        <v>0</v>
      </c>
      <c r="M74" s="9">
        <f>SUMIF('Inputs-Core'!$C$7:$C$55,Summary!$C74,'Inputs-Core'!S$7:S$55)</f>
        <v>0</v>
      </c>
      <c r="N74" s="9">
        <f>SUMIF('Inputs-Core'!$C$7:$C$55,Summary!$C74,'Inputs-Core'!T$7:T$55)</f>
        <v>0</v>
      </c>
      <c r="O74" s="9">
        <f>SUMIF('Inputs-Core'!$C$7:$C$55,Summary!$C74,'Inputs-Core'!U$7:U$55)</f>
        <v>0</v>
      </c>
      <c r="P74" s="9">
        <f>SUMIF('Inputs-Core'!$C$7:$C$55,Summary!$C74,'Inputs-Core'!V$7:V$55)</f>
        <v>0</v>
      </c>
      <c r="Q74" s="9">
        <f t="shared" si="6"/>
        <v>0</v>
      </c>
      <c r="R74" s="9">
        <f>SUMIF('Inputs-Core'!$C$7:$C$55,Summary!$C74,'Inputs-Core'!W$7:W$55)</f>
        <v>0</v>
      </c>
      <c r="S74" s="9">
        <f>SUMIF('Inputs-Core'!$C$7:$C$55,Summary!$C74,'Inputs-Core'!X$7:X$55)</f>
        <v>0</v>
      </c>
      <c r="T74" s="9">
        <f>SUMIF('Inputs-Core'!$C$7:$C$55,Summary!$C74,'Inputs-Core'!Y$7:Y$55)</f>
        <v>0</v>
      </c>
      <c r="U74" s="9">
        <f>SUMIF('Inputs-Core'!$C$7:$C$55,Summary!$C74,'Inputs-Core'!Z$7:Z$55)</f>
        <v>0</v>
      </c>
      <c r="V74" s="9">
        <f>SUMIF('Inputs-Core'!$C$7:$C$55,Summary!$C74,'Inputs-Core'!AA$7:AA$55)</f>
        <v>0</v>
      </c>
      <c r="W74" s="9">
        <f>SUMIF('Inputs-Core'!$C$7:$C$55,Summary!$C74,'Inputs-Core'!AB$7:AB$55)</f>
        <v>0</v>
      </c>
      <c r="X74" s="9">
        <f>SUMIF('Inputs-Core'!$C$7:$C$55,Summary!$C74,'Inputs-Core'!AC$7:AC$55)</f>
        <v>0</v>
      </c>
      <c r="Y74" s="9">
        <f>SUMIF('Inputs-Core'!$C$7:$C$55,Summary!$C74,'Inputs-Core'!AD$7:AD$55)</f>
        <v>0</v>
      </c>
      <c r="Z74" s="9">
        <f>SUMIF('Inputs-Core'!$C$7:$C$55,Summary!$C74,'Inputs-Core'!AE$7:AE$55)</f>
        <v>0</v>
      </c>
      <c r="AA74" s="9">
        <f>SUMIF('Inputs-Core'!$C$7:$C$55,Summary!$C74,'Inputs-Core'!AF$7:AF$55)</f>
        <v>0</v>
      </c>
      <c r="AB74" s="9">
        <f>SUMIF('Inputs-Core'!$C$7:$C$55,Summary!$C74,'Inputs-Core'!AG$7:AG$55)</f>
        <v>0</v>
      </c>
      <c r="AC74" s="9">
        <f>SUMIF('Inputs-Core'!$C$7:$C$55,Summary!$C74,'Inputs-Core'!AH$7:AH$55)</f>
        <v>0</v>
      </c>
      <c r="AD74" s="9">
        <f>SUMIF('Inputs-Core'!$C$7:$C$55,Summary!$C74,'Inputs-Core'!F$7:F$55)</f>
        <v>0</v>
      </c>
      <c r="AE74" s="9">
        <f>SUMIF('Inputs-Core'!$C$7:$C$55,Summary!$C74,'Inputs-Core'!G$7:G$55)</f>
        <v>0</v>
      </c>
      <c r="AF74" s="9">
        <f>SUMIF('Inputs-Core'!$C$7:$C$55,Summary!$C74,'Inputs-Core'!H$7:H$55)</f>
        <v>0</v>
      </c>
      <c r="AG74" s="9">
        <f>SUMIF('Inputs-Core'!$C$7:$C$55,Summary!$C74,'Inputs-Core'!I$7:I$55)</f>
        <v>0</v>
      </c>
      <c r="AH74" s="2"/>
    </row>
    <row r="75" spans="1:34" outlineLevel="1" x14ac:dyDescent="0.25">
      <c r="A75" s="2"/>
      <c r="B75" s="8"/>
      <c r="C75" s="8" t="s">
        <v>380</v>
      </c>
      <c r="D75" s="9">
        <f t="shared" si="5"/>
        <v>0</v>
      </c>
      <c r="E75" s="9">
        <f>SUMIF('Inputs-Core'!$C$7:$C$55,Summary!$C75,'Inputs-Core'!K$7:K$55)</f>
        <v>0</v>
      </c>
      <c r="F75" s="9">
        <f>SUMIF('Inputs-Core'!$C$7:$C$55,Summary!$C75,'Inputs-Core'!L$7:L$55)</f>
        <v>0</v>
      </c>
      <c r="G75" s="9">
        <f>SUMIF('Inputs-Core'!$C$7:$C$55,Summary!$C75,'Inputs-Core'!M$7:M$55)</f>
        <v>0</v>
      </c>
      <c r="H75" s="9">
        <f>SUMIF('Inputs-Core'!$C$7:$C$55,Summary!$C75,'Inputs-Core'!N$7:N$55)</f>
        <v>0</v>
      </c>
      <c r="I75" s="9">
        <f>SUMIF('Inputs-Core'!$C$7:$C$55,Summary!$C75,'Inputs-Core'!O$7:O$55)</f>
        <v>0</v>
      </c>
      <c r="J75" s="9">
        <f>SUMIF('Inputs-Core'!$C$7:$C$55,Summary!$C75,'Inputs-Core'!P$7:P$55)</f>
        <v>0</v>
      </c>
      <c r="K75" s="9">
        <f>SUMIF('Inputs-Core'!$C$7:$C$55,Summary!$C75,'Inputs-Core'!Q$7:Q$55)</f>
        <v>0</v>
      </c>
      <c r="L75" s="9">
        <f>SUMIF('Inputs-Core'!$C$7:$C$55,Summary!$C75,'Inputs-Core'!R$7:R$55)</f>
        <v>0</v>
      </c>
      <c r="M75" s="9">
        <f>SUMIF('Inputs-Core'!$C$7:$C$55,Summary!$C75,'Inputs-Core'!S$7:S$55)</f>
        <v>0</v>
      </c>
      <c r="N75" s="9">
        <f>SUMIF('Inputs-Core'!$C$7:$C$55,Summary!$C75,'Inputs-Core'!T$7:T$55)</f>
        <v>0</v>
      </c>
      <c r="O75" s="9">
        <f>SUMIF('Inputs-Core'!$C$7:$C$55,Summary!$C75,'Inputs-Core'!U$7:U$55)</f>
        <v>0</v>
      </c>
      <c r="P75" s="9">
        <f>SUMIF('Inputs-Core'!$C$7:$C$55,Summary!$C75,'Inputs-Core'!V$7:V$55)</f>
        <v>0</v>
      </c>
      <c r="Q75" s="9">
        <f t="shared" si="6"/>
        <v>0</v>
      </c>
      <c r="R75" s="9">
        <f>SUMIF('Inputs-Core'!$C$7:$C$55,Summary!$C75,'Inputs-Core'!W$7:W$55)</f>
        <v>0</v>
      </c>
      <c r="S75" s="9">
        <f>SUMIF('Inputs-Core'!$C$7:$C$55,Summary!$C75,'Inputs-Core'!X$7:X$55)</f>
        <v>0</v>
      </c>
      <c r="T75" s="9">
        <f>SUMIF('Inputs-Core'!$C$7:$C$55,Summary!$C75,'Inputs-Core'!Y$7:Y$55)</f>
        <v>0</v>
      </c>
      <c r="U75" s="9">
        <f>SUMIF('Inputs-Core'!$C$7:$C$55,Summary!$C75,'Inputs-Core'!Z$7:Z$55)</f>
        <v>0</v>
      </c>
      <c r="V75" s="9">
        <f>SUMIF('Inputs-Core'!$C$7:$C$55,Summary!$C75,'Inputs-Core'!AA$7:AA$55)</f>
        <v>0</v>
      </c>
      <c r="W75" s="9">
        <f>SUMIF('Inputs-Core'!$C$7:$C$55,Summary!$C75,'Inputs-Core'!AB$7:AB$55)</f>
        <v>0</v>
      </c>
      <c r="X75" s="9">
        <f>SUMIF('Inputs-Core'!$C$7:$C$55,Summary!$C75,'Inputs-Core'!AC$7:AC$55)</f>
        <v>0</v>
      </c>
      <c r="Y75" s="9">
        <f>SUMIF('Inputs-Core'!$C$7:$C$55,Summary!$C75,'Inputs-Core'!AD$7:AD$55)</f>
        <v>0</v>
      </c>
      <c r="Z75" s="9">
        <f>SUMIF('Inputs-Core'!$C$7:$C$55,Summary!$C75,'Inputs-Core'!AE$7:AE$55)</f>
        <v>0</v>
      </c>
      <c r="AA75" s="9">
        <f>SUMIF('Inputs-Core'!$C$7:$C$55,Summary!$C75,'Inputs-Core'!AF$7:AF$55)</f>
        <v>0</v>
      </c>
      <c r="AB75" s="9">
        <f>SUMIF('Inputs-Core'!$C$7:$C$55,Summary!$C75,'Inputs-Core'!AG$7:AG$55)</f>
        <v>0</v>
      </c>
      <c r="AC75" s="9">
        <f>SUMIF('Inputs-Core'!$C$7:$C$55,Summary!$C75,'Inputs-Core'!AH$7:AH$55)</f>
        <v>0</v>
      </c>
      <c r="AD75" s="9">
        <f>SUMIF('Inputs-Core'!$C$7:$C$55,Summary!$C75,'Inputs-Core'!F$7:F$55)</f>
        <v>0</v>
      </c>
      <c r="AE75" s="9">
        <f>SUMIF('Inputs-Core'!$C$7:$C$55,Summary!$C75,'Inputs-Core'!G$7:G$55)</f>
        <v>0</v>
      </c>
      <c r="AF75" s="9">
        <f>SUMIF('Inputs-Core'!$C$7:$C$55,Summary!$C75,'Inputs-Core'!H$7:H$55)</f>
        <v>0</v>
      </c>
      <c r="AG75" s="9">
        <f>SUMIF('Inputs-Core'!$C$7:$C$55,Summary!$C75,'Inputs-Core'!I$7:I$55)</f>
        <v>0</v>
      </c>
      <c r="AH75" s="2"/>
    </row>
    <row r="76" spans="1:34" outlineLevel="1" x14ac:dyDescent="0.25">
      <c r="A76" s="2"/>
      <c r="B76" s="8"/>
      <c r="C76" s="8" t="s">
        <v>381</v>
      </c>
      <c r="D76" s="9">
        <f t="shared" si="5"/>
        <v>0</v>
      </c>
      <c r="E76" s="9">
        <f>SUMIF('Inputs-Core'!$C$7:$C$55,Summary!$C76,'Inputs-Core'!K$7:K$55)</f>
        <v>0</v>
      </c>
      <c r="F76" s="9">
        <f>SUMIF('Inputs-Core'!$C$7:$C$55,Summary!$C76,'Inputs-Core'!L$7:L$55)</f>
        <v>0</v>
      </c>
      <c r="G76" s="9">
        <f>SUMIF('Inputs-Core'!$C$7:$C$55,Summary!$C76,'Inputs-Core'!M$7:M$55)</f>
        <v>0</v>
      </c>
      <c r="H76" s="9">
        <f>SUMIF('Inputs-Core'!$C$7:$C$55,Summary!$C76,'Inputs-Core'!N$7:N$55)</f>
        <v>0</v>
      </c>
      <c r="I76" s="9">
        <f>SUMIF('Inputs-Core'!$C$7:$C$55,Summary!$C76,'Inputs-Core'!O$7:O$55)</f>
        <v>0</v>
      </c>
      <c r="J76" s="9">
        <f>SUMIF('Inputs-Core'!$C$7:$C$55,Summary!$C76,'Inputs-Core'!P$7:P$55)</f>
        <v>0</v>
      </c>
      <c r="K76" s="9">
        <f>SUMIF('Inputs-Core'!$C$7:$C$55,Summary!$C76,'Inputs-Core'!Q$7:Q$55)</f>
        <v>0</v>
      </c>
      <c r="L76" s="9">
        <f>SUMIF('Inputs-Core'!$C$7:$C$55,Summary!$C76,'Inputs-Core'!R$7:R$55)</f>
        <v>0</v>
      </c>
      <c r="M76" s="9">
        <f>SUMIF('Inputs-Core'!$C$7:$C$55,Summary!$C76,'Inputs-Core'!S$7:S$55)</f>
        <v>0</v>
      </c>
      <c r="N76" s="9">
        <f>SUMIF('Inputs-Core'!$C$7:$C$55,Summary!$C76,'Inputs-Core'!T$7:T$55)</f>
        <v>0</v>
      </c>
      <c r="O76" s="9">
        <f>SUMIF('Inputs-Core'!$C$7:$C$55,Summary!$C76,'Inputs-Core'!U$7:U$55)</f>
        <v>0</v>
      </c>
      <c r="P76" s="9">
        <f>SUMIF('Inputs-Core'!$C$7:$C$55,Summary!$C76,'Inputs-Core'!V$7:V$55)</f>
        <v>0</v>
      </c>
      <c r="Q76" s="9">
        <f t="shared" si="6"/>
        <v>0</v>
      </c>
      <c r="R76" s="9">
        <f>SUMIF('Inputs-Core'!$C$7:$C$55,Summary!$C76,'Inputs-Core'!W$7:W$55)</f>
        <v>0</v>
      </c>
      <c r="S76" s="9">
        <f>SUMIF('Inputs-Core'!$C$7:$C$55,Summary!$C76,'Inputs-Core'!X$7:X$55)</f>
        <v>0</v>
      </c>
      <c r="T76" s="9">
        <f>SUMIF('Inputs-Core'!$C$7:$C$55,Summary!$C76,'Inputs-Core'!Y$7:Y$55)</f>
        <v>0</v>
      </c>
      <c r="U76" s="9">
        <f>SUMIF('Inputs-Core'!$C$7:$C$55,Summary!$C76,'Inputs-Core'!Z$7:Z$55)</f>
        <v>0</v>
      </c>
      <c r="V76" s="9">
        <f>SUMIF('Inputs-Core'!$C$7:$C$55,Summary!$C76,'Inputs-Core'!AA$7:AA$55)</f>
        <v>0</v>
      </c>
      <c r="W76" s="9">
        <f>SUMIF('Inputs-Core'!$C$7:$C$55,Summary!$C76,'Inputs-Core'!AB$7:AB$55)</f>
        <v>0</v>
      </c>
      <c r="X76" s="9">
        <f>SUMIF('Inputs-Core'!$C$7:$C$55,Summary!$C76,'Inputs-Core'!AC$7:AC$55)</f>
        <v>0</v>
      </c>
      <c r="Y76" s="9">
        <f>SUMIF('Inputs-Core'!$C$7:$C$55,Summary!$C76,'Inputs-Core'!AD$7:AD$55)</f>
        <v>0</v>
      </c>
      <c r="Z76" s="9">
        <f>SUMIF('Inputs-Core'!$C$7:$C$55,Summary!$C76,'Inputs-Core'!AE$7:AE$55)</f>
        <v>0</v>
      </c>
      <c r="AA76" s="9">
        <f>SUMIF('Inputs-Core'!$C$7:$C$55,Summary!$C76,'Inputs-Core'!AF$7:AF$55)</f>
        <v>0</v>
      </c>
      <c r="AB76" s="9">
        <f>SUMIF('Inputs-Core'!$C$7:$C$55,Summary!$C76,'Inputs-Core'!AG$7:AG$55)</f>
        <v>0</v>
      </c>
      <c r="AC76" s="9">
        <f>SUMIF('Inputs-Core'!$C$7:$C$55,Summary!$C76,'Inputs-Core'!AH$7:AH$55)</f>
        <v>0</v>
      </c>
      <c r="AD76" s="9">
        <f>SUMIF('Inputs-Core'!$C$7:$C$55,Summary!$C76,'Inputs-Core'!F$7:F$55)</f>
        <v>0</v>
      </c>
      <c r="AE76" s="9">
        <f>SUMIF('Inputs-Core'!$C$7:$C$55,Summary!$C76,'Inputs-Core'!G$7:G$55)</f>
        <v>0</v>
      </c>
      <c r="AF76" s="9">
        <f>SUMIF('Inputs-Core'!$C$7:$C$55,Summary!$C76,'Inputs-Core'!H$7:H$55)</f>
        <v>0</v>
      </c>
      <c r="AG76" s="9">
        <f>SUMIF('Inputs-Core'!$C$7:$C$55,Summary!$C76,'Inputs-Core'!I$7:I$55)</f>
        <v>0</v>
      </c>
      <c r="AH76" s="2"/>
    </row>
    <row r="77" spans="1:34" outlineLevel="1" x14ac:dyDescent="0.25">
      <c r="A77" s="2"/>
      <c r="B77" s="8"/>
      <c r="C77" s="8" t="s">
        <v>382</v>
      </c>
      <c r="D77" s="9">
        <f t="shared" si="5"/>
        <v>0</v>
      </c>
      <c r="E77" s="9">
        <f>SUMIF('Inputs-Core'!$C$7:$C$55,Summary!$C77,'Inputs-Core'!K$7:K$55)</f>
        <v>0</v>
      </c>
      <c r="F77" s="9">
        <f>SUMIF('Inputs-Core'!$C$7:$C$55,Summary!$C77,'Inputs-Core'!L$7:L$55)</f>
        <v>0</v>
      </c>
      <c r="G77" s="9">
        <f>SUMIF('Inputs-Core'!$C$7:$C$55,Summary!$C77,'Inputs-Core'!M$7:M$55)</f>
        <v>0</v>
      </c>
      <c r="H77" s="9">
        <f>SUMIF('Inputs-Core'!$C$7:$C$55,Summary!$C77,'Inputs-Core'!N$7:N$55)</f>
        <v>0</v>
      </c>
      <c r="I77" s="9">
        <f>SUMIF('Inputs-Core'!$C$7:$C$55,Summary!$C77,'Inputs-Core'!O$7:O$55)</f>
        <v>0</v>
      </c>
      <c r="J77" s="9">
        <f>SUMIF('Inputs-Core'!$C$7:$C$55,Summary!$C77,'Inputs-Core'!P$7:P$55)</f>
        <v>0</v>
      </c>
      <c r="K77" s="9">
        <f>SUMIF('Inputs-Core'!$C$7:$C$55,Summary!$C77,'Inputs-Core'!Q$7:Q$55)</f>
        <v>0</v>
      </c>
      <c r="L77" s="9">
        <f>SUMIF('Inputs-Core'!$C$7:$C$55,Summary!$C77,'Inputs-Core'!R$7:R$55)</f>
        <v>0</v>
      </c>
      <c r="M77" s="9">
        <f>SUMIF('Inputs-Core'!$C$7:$C$55,Summary!$C77,'Inputs-Core'!S$7:S$55)</f>
        <v>0</v>
      </c>
      <c r="N77" s="9">
        <f>SUMIF('Inputs-Core'!$C$7:$C$55,Summary!$C77,'Inputs-Core'!T$7:T$55)</f>
        <v>0</v>
      </c>
      <c r="O77" s="9">
        <f>SUMIF('Inputs-Core'!$C$7:$C$55,Summary!$C77,'Inputs-Core'!U$7:U$55)</f>
        <v>0</v>
      </c>
      <c r="P77" s="9">
        <f>SUMIF('Inputs-Core'!$C$7:$C$55,Summary!$C77,'Inputs-Core'!V$7:V$55)</f>
        <v>0</v>
      </c>
      <c r="Q77" s="9">
        <f t="shared" si="6"/>
        <v>0</v>
      </c>
      <c r="R77" s="9">
        <f>SUMIF('Inputs-Core'!$C$7:$C$55,Summary!$C77,'Inputs-Core'!W$7:W$55)</f>
        <v>0</v>
      </c>
      <c r="S77" s="9">
        <f>SUMIF('Inputs-Core'!$C$7:$C$55,Summary!$C77,'Inputs-Core'!X$7:X$55)</f>
        <v>0</v>
      </c>
      <c r="T77" s="9">
        <f>SUMIF('Inputs-Core'!$C$7:$C$55,Summary!$C77,'Inputs-Core'!Y$7:Y$55)</f>
        <v>0</v>
      </c>
      <c r="U77" s="9">
        <f>SUMIF('Inputs-Core'!$C$7:$C$55,Summary!$C77,'Inputs-Core'!Z$7:Z$55)</f>
        <v>0</v>
      </c>
      <c r="V77" s="9">
        <f>SUMIF('Inputs-Core'!$C$7:$C$55,Summary!$C77,'Inputs-Core'!AA$7:AA$55)</f>
        <v>0</v>
      </c>
      <c r="W77" s="9">
        <f>SUMIF('Inputs-Core'!$C$7:$C$55,Summary!$C77,'Inputs-Core'!AB$7:AB$55)</f>
        <v>0</v>
      </c>
      <c r="X77" s="9">
        <f>SUMIF('Inputs-Core'!$C$7:$C$55,Summary!$C77,'Inputs-Core'!AC$7:AC$55)</f>
        <v>0</v>
      </c>
      <c r="Y77" s="9">
        <f>SUMIF('Inputs-Core'!$C$7:$C$55,Summary!$C77,'Inputs-Core'!AD$7:AD$55)</f>
        <v>0</v>
      </c>
      <c r="Z77" s="9">
        <f>SUMIF('Inputs-Core'!$C$7:$C$55,Summary!$C77,'Inputs-Core'!AE$7:AE$55)</f>
        <v>0</v>
      </c>
      <c r="AA77" s="9">
        <f>SUMIF('Inputs-Core'!$C$7:$C$55,Summary!$C77,'Inputs-Core'!AF$7:AF$55)</f>
        <v>0</v>
      </c>
      <c r="AB77" s="9">
        <f>SUMIF('Inputs-Core'!$C$7:$C$55,Summary!$C77,'Inputs-Core'!AG$7:AG$55)</f>
        <v>0</v>
      </c>
      <c r="AC77" s="9">
        <f>SUMIF('Inputs-Core'!$C$7:$C$55,Summary!$C77,'Inputs-Core'!AH$7:AH$55)</f>
        <v>0</v>
      </c>
      <c r="AD77" s="9">
        <f>SUMIF('Inputs-Core'!$C$7:$C$55,Summary!$C77,'Inputs-Core'!F$7:F$55)</f>
        <v>0</v>
      </c>
      <c r="AE77" s="9">
        <f>SUMIF('Inputs-Core'!$C$7:$C$55,Summary!$C77,'Inputs-Core'!G$7:G$55)</f>
        <v>0</v>
      </c>
      <c r="AF77" s="9">
        <f>SUMIF('Inputs-Core'!$C$7:$C$55,Summary!$C77,'Inputs-Core'!H$7:H$55)</f>
        <v>0</v>
      </c>
      <c r="AG77" s="9">
        <f>SUMIF('Inputs-Core'!$C$7:$C$55,Summary!$C77,'Inputs-Core'!I$7:I$55)</f>
        <v>0</v>
      </c>
      <c r="AH77" s="2"/>
    </row>
    <row r="78" spans="1:34" outlineLevel="1" x14ac:dyDescent="0.25">
      <c r="A78" s="2"/>
      <c r="B78" s="8"/>
      <c r="C78" s="8" t="s">
        <v>383</v>
      </c>
      <c r="D78" s="9">
        <f t="shared" si="5"/>
        <v>0</v>
      </c>
      <c r="E78" s="9">
        <f>SUMIF('Inputs-Core'!$C$7:$C$55,Summary!$C78,'Inputs-Core'!K$7:K$55)</f>
        <v>0</v>
      </c>
      <c r="F78" s="9">
        <f>SUMIF('Inputs-Core'!$C$7:$C$55,Summary!$C78,'Inputs-Core'!L$7:L$55)</f>
        <v>0</v>
      </c>
      <c r="G78" s="9">
        <f>SUMIF('Inputs-Core'!$C$7:$C$55,Summary!$C78,'Inputs-Core'!M$7:M$55)</f>
        <v>0</v>
      </c>
      <c r="H78" s="9">
        <f>SUMIF('Inputs-Core'!$C$7:$C$55,Summary!$C78,'Inputs-Core'!N$7:N$55)</f>
        <v>0</v>
      </c>
      <c r="I78" s="9">
        <f>SUMIF('Inputs-Core'!$C$7:$C$55,Summary!$C78,'Inputs-Core'!O$7:O$55)</f>
        <v>0</v>
      </c>
      <c r="J78" s="9">
        <f>SUMIF('Inputs-Core'!$C$7:$C$55,Summary!$C78,'Inputs-Core'!P$7:P$55)</f>
        <v>0</v>
      </c>
      <c r="K78" s="9">
        <f>SUMIF('Inputs-Core'!$C$7:$C$55,Summary!$C78,'Inputs-Core'!Q$7:Q$55)</f>
        <v>0</v>
      </c>
      <c r="L78" s="9">
        <f>SUMIF('Inputs-Core'!$C$7:$C$55,Summary!$C78,'Inputs-Core'!R$7:R$55)</f>
        <v>0</v>
      </c>
      <c r="M78" s="9">
        <f>SUMIF('Inputs-Core'!$C$7:$C$55,Summary!$C78,'Inputs-Core'!S$7:S$55)</f>
        <v>0</v>
      </c>
      <c r="N78" s="9">
        <f>SUMIF('Inputs-Core'!$C$7:$C$55,Summary!$C78,'Inputs-Core'!T$7:T$55)</f>
        <v>0</v>
      </c>
      <c r="O78" s="9">
        <f>SUMIF('Inputs-Core'!$C$7:$C$55,Summary!$C78,'Inputs-Core'!U$7:U$55)</f>
        <v>0</v>
      </c>
      <c r="P78" s="9">
        <f>SUMIF('Inputs-Core'!$C$7:$C$55,Summary!$C78,'Inputs-Core'!V$7:V$55)</f>
        <v>0</v>
      </c>
      <c r="Q78" s="9">
        <f t="shared" si="6"/>
        <v>0</v>
      </c>
      <c r="R78" s="9">
        <f>SUMIF('Inputs-Core'!$C$7:$C$55,Summary!$C78,'Inputs-Core'!W$7:W$55)</f>
        <v>0</v>
      </c>
      <c r="S78" s="9">
        <f>SUMIF('Inputs-Core'!$C$7:$C$55,Summary!$C78,'Inputs-Core'!X$7:X$55)</f>
        <v>0</v>
      </c>
      <c r="T78" s="9">
        <f>SUMIF('Inputs-Core'!$C$7:$C$55,Summary!$C78,'Inputs-Core'!Y$7:Y$55)</f>
        <v>0</v>
      </c>
      <c r="U78" s="9">
        <f>SUMIF('Inputs-Core'!$C$7:$C$55,Summary!$C78,'Inputs-Core'!Z$7:Z$55)</f>
        <v>0</v>
      </c>
      <c r="V78" s="9">
        <f>SUMIF('Inputs-Core'!$C$7:$C$55,Summary!$C78,'Inputs-Core'!AA$7:AA$55)</f>
        <v>0</v>
      </c>
      <c r="W78" s="9">
        <f>SUMIF('Inputs-Core'!$C$7:$C$55,Summary!$C78,'Inputs-Core'!AB$7:AB$55)</f>
        <v>0</v>
      </c>
      <c r="X78" s="9">
        <f>SUMIF('Inputs-Core'!$C$7:$C$55,Summary!$C78,'Inputs-Core'!AC$7:AC$55)</f>
        <v>0</v>
      </c>
      <c r="Y78" s="9">
        <f>SUMIF('Inputs-Core'!$C$7:$C$55,Summary!$C78,'Inputs-Core'!AD$7:AD$55)</f>
        <v>0</v>
      </c>
      <c r="Z78" s="9">
        <f>SUMIF('Inputs-Core'!$C$7:$C$55,Summary!$C78,'Inputs-Core'!AE$7:AE$55)</f>
        <v>0</v>
      </c>
      <c r="AA78" s="9">
        <f>SUMIF('Inputs-Core'!$C$7:$C$55,Summary!$C78,'Inputs-Core'!AF$7:AF$55)</f>
        <v>0</v>
      </c>
      <c r="AB78" s="9">
        <f>SUMIF('Inputs-Core'!$C$7:$C$55,Summary!$C78,'Inputs-Core'!AG$7:AG$55)</f>
        <v>0</v>
      </c>
      <c r="AC78" s="9">
        <f>SUMIF('Inputs-Core'!$C$7:$C$55,Summary!$C78,'Inputs-Core'!AH$7:AH$55)</f>
        <v>0</v>
      </c>
      <c r="AD78" s="9">
        <f>SUMIF('Inputs-Core'!$C$7:$C$55,Summary!$C78,'Inputs-Core'!F$7:F$55)</f>
        <v>0</v>
      </c>
      <c r="AE78" s="9">
        <f>SUMIF('Inputs-Core'!$C$7:$C$55,Summary!$C78,'Inputs-Core'!G$7:G$55)</f>
        <v>0</v>
      </c>
      <c r="AF78" s="9">
        <f>SUMIF('Inputs-Core'!$C$7:$C$55,Summary!$C78,'Inputs-Core'!H$7:H$55)</f>
        <v>0</v>
      </c>
      <c r="AG78" s="9">
        <f>SUMIF('Inputs-Core'!$C$7:$C$55,Summary!$C78,'Inputs-Core'!I$7:I$55)</f>
        <v>0</v>
      </c>
      <c r="AH78" s="2"/>
    </row>
    <row r="79" spans="1:34" outlineLevel="1" x14ac:dyDescent="0.25">
      <c r="A79" s="2"/>
      <c r="B79" s="8"/>
      <c r="C79" s="8" t="s">
        <v>384</v>
      </c>
      <c r="D79" s="9">
        <f t="shared" si="5"/>
        <v>0</v>
      </c>
      <c r="E79" s="9">
        <f>SUMIF('Inputs-Core'!$C$7:$C$55,Summary!$C79,'Inputs-Core'!K$7:K$55)</f>
        <v>0</v>
      </c>
      <c r="F79" s="9">
        <f>SUMIF('Inputs-Core'!$C$7:$C$55,Summary!$C79,'Inputs-Core'!L$7:L$55)</f>
        <v>0</v>
      </c>
      <c r="G79" s="9">
        <f>SUMIF('Inputs-Core'!$C$7:$C$55,Summary!$C79,'Inputs-Core'!M$7:M$55)</f>
        <v>0</v>
      </c>
      <c r="H79" s="9">
        <f>SUMIF('Inputs-Core'!$C$7:$C$55,Summary!$C79,'Inputs-Core'!N$7:N$55)</f>
        <v>0</v>
      </c>
      <c r="I79" s="9">
        <f>SUMIF('Inputs-Core'!$C$7:$C$55,Summary!$C79,'Inputs-Core'!O$7:O$55)</f>
        <v>0</v>
      </c>
      <c r="J79" s="9">
        <f>SUMIF('Inputs-Core'!$C$7:$C$55,Summary!$C79,'Inputs-Core'!P$7:P$55)</f>
        <v>0</v>
      </c>
      <c r="K79" s="9">
        <f>SUMIF('Inputs-Core'!$C$7:$C$55,Summary!$C79,'Inputs-Core'!Q$7:Q$55)</f>
        <v>0</v>
      </c>
      <c r="L79" s="9">
        <f>SUMIF('Inputs-Core'!$C$7:$C$55,Summary!$C79,'Inputs-Core'!R$7:R$55)</f>
        <v>0</v>
      </c>
      <c r="M79" s="9">
        <f>SUMIF('Inputs-Core'!$C$7:$C$55,Summary!$C79,'Inputs-Core'!S$7:S$55)</f>
        <v>0</v>
      </c>
      <c r="N79" s="9">
        <f>SUMIF('Inputs-Core'!$C$7:$C$55,Summary!$C79,'Inputs-Core'!T$7:T$55)</f>
        <v>0</v>
      </c>
      <c r="O79" s="9">
        <f>SUMIF('Inputs-Core'!$C$7:$C$55,Summary!$C79,'Inputs-Core'!U$7:U$55)</f>
        <v>0</v>
      </c>
      <c r="P79" s="9">
        <f>SUMIF('Inputs-Core'!$C$7:$C$55,Summary!$C79,'Inputs-Core'!V$7:V$55)</f>
        <v>0</v>
      </c>
      <c r="Q79" s="9">
        <f t="shared" si="6"/>
        <v>0</v>
      </c>
      <c r="R79" s="9">
        <f>SUMIF('Inputs-Core'!$C$7:$C$55,Summary!$C79,'Inputs-Core'!W$7:W$55)</f>
        <v>0</v>
      </c>
      <c r="S79" s="9">
        <f>SUMIF('Inputs-Core'!$C$7:$C$55,Summary!$C79,'Inputs-Core'!X$7:X$55)</f>
        <v>0</v>
      </c>
      <c r="T79" s="9">
        <f>SUMIF('Inputs-Core'!$C$7:$C$55,Summary!$C79,'Inputs-Core'!Y$7:Y$55)</f>
        <v>0</v>
      </c>
      <c r="U79" s="9">
        <f>SUMIF('Inputs-Core'!$C$7:$C$55,Summary!$C79,'Inputs-Core'!Z$7:Z$55)</f>
        <v>0</v>
      </c>
      <c r="V79" s="9">
        <f>SUMIF('Inputs-Core'!$C$7:$C$55,Summary!$C79,'Inputs-Core'!AA$7:AA$55)</f>
        <v>0</v>
      </c>
      <c r="W79" s="9">
        <f>SUMIF('Inputs-Core'!$C$7:$C$55,Summary!$C79,'Inputs-Core'!AB$7:AB$55)</f>
        <v>0</v>
      </c>
      <c r="X79" s="9">
        <f>SUMIF('Inputs-Core'!$C$7:$C$55,Summary!$C79,'Inputs-Core'!AC$7:AC$55)</f>
        <v>0</v>
      </c>
      <c r="Y79" s="9">
        <f>SUMIF('Inputs-Core'!$C$7:$C$55,Summary!$C79,'Inputs-Core'!AD$7:AD$55)</f>
        <v>0</v>
      </c>
      <c r="Z79" s="9">
        <f>SUMIF('Inputs-Core'!$C$7:$C$55,Summary!$C79,'Inputs-Core'!AE$7:AE$55)</f>
        <v>0</v>
      </c>
      <c r="AA79" s="9">
        <f>SUMIF('Inputs-Core'!$C$7:$C$55,Summary!$C79,'Inputs-Core'!AF$7:AF$55)</f>
        <v>0</v>
      </c>
      <c r="AB79" s="9">
        <f>SUMIF('Inputs-Core'!$C$7:$C$55,Summary!$C79,'Inputs-Core'!AG$7:AG$55)</f>
        <v>0</v>
      </c>
      <c r="AC79" s="9">
        <f>SUMIF('Inputs-Core'!$C$7:$C$55,Summary!$C79,'Inputs-Core'!AH$7:AH$55)</f>
        <v>0</v>
      </c>
      <c r="AD79" s="9">
        <f>SUMIF('Inputs-Core'!$C$7:$C$55,Summary!$C79,'Inputs-Core'!F$7:F$55)</f>
        <v>0</v>
      </c>
      <c r="AE79" s="9">
        <f>SUMIF('Inputs-Core'!$C$7:$C$55,Summary!$C79,'Inputs-Core'!G$7:G$55)</f>
        <v>0</v>
      </c>
      <c r="AF79" s="9">
        <f>SUMIF('Inputs-Core'!$C$7:$C$55,Summary!$C79,'Inputs-Core'!H$7:H$55)</f>
        <v>0</v>
      </c>
      <c r="AG79" s="9">
        <f>SUMIF('Inputs-Core'!$C$7:$C$55,Summary!$C79,'Inputs-Core'!I$7:I$55)</f>
        <v>0</v>
      </c>
      <c r="AH79" s="2"/>
    </row>
    <row r="80" spans="1:34" outlineLevel="1" x14ac:dyDescent="0.25">
      <c r="A80" s="2"/>
      <c r="B80" s="8"/>
      <c r="C80" s="8" t="s">
        <v>385</v>
      </c>
      <c r="D80" s="9">
        <f t="shared" si="5"/>
        <v>0</v>
      </c>
      <c r="E80" s="9">
        <f>SUMIF('Inputs-Core'!$C$7:$C$55,Summary!$C80,'Inputs-Core'!K$7:K$55)</f>
        <v>0</v>
      </c>
      <c r="F80" s="9">
        <f>SUMIF('Inputs-Core'!$C$7:$C$55,Summary!$C80,'Inputs-Core'!L$7:L$55)</f>
        <v>0</v>
      </c>
      <c r="G80" s="9">
        <f>SUMIF('Inputs-Core'!$C$7:$C$55,Summary!$C80,'Inputs-Core'!M$7:M$55)</f>
        <v>0</v>
      </c>
      <c r="H80" s="9">
        <f>SUMIF('Inputs-Core'!$C$7:$C$55,Summary!$C80,'Inputs-Core'!N$7:N$55)</f>
        <v>0</v>
      </c>
      <c r="I80" s="9">
        <f>SUMIF('Inputs-Core'!$C$7:$C$55,Summary!$C80,'Inputs-Core'!O$7:O$55)</f>
        <v>0</v>
      </c>
      <c r="J80" s="9">
        <f>SUMIF('Inputs-Core'!$C$7:$C$55,Summary!$C80,'Inputs-Core'!P$7:P$55)</f>
        <v>0</v>
      </c>
      <c r="K80" s="9">
        <f>SUMIF('Inputs-Core'!$C$7:$C$55,Summary!$C80,'Inputs-Core'!Q$7:Q$55)</f>
        <v>0</v>
      </c>
      <c r="L80" s="9">
        <f>SUMIF('Inputs-Core'!$C$7:$C$55,Summary!$C80,'Inputs-Core'!R$7:R$55)</f>
        <v>0</v>
      </c>
      <c r="M80" s="9">
        <f>SUMIF('Inputs-Core'!$C$7:$C$55,Summary!$C80,'Inputs-Core'!S$7:S$55)</f>
        <v>0</v>
      </c>
      <c r="N80" s="9">
        <f>SUMIF('Inputs-Core'!$C$7:$C$55,Summary!$C80,'Inputs-Core'!T$7:T$55)</f>
        <v>0</v>
      </c>
      <c r="O80" s="9">
        <f>SUMIF('Inputs-Core'!$C$7:$C$55,Summary!$C80,'Inputs-Core'!U$7:U$55)</f>
        <v>0</v>
      </c>
      <c r="P80" s="9">
        <f>SUMIF('Inputs-Core'!$C$7:$C$55,Summary!$C80,'Inputs-Core'!V$7:V$55)</f>
        <v>0</v>
      </c>
      <c r="Q80" s="9">
        <f t="shared" si="6"/>
        <v>0</v>
      </c>
      <c r="R80" s="9">
        <f>SUMIF('Inputs-Core'!$C$7:$C$55,Summary!$C80,'Inputs-Core'!W$7:W$55)</f>
        <v>0</v>
      </c>
      <c r="S80" s="9">
        <f>SUMIF('Inputs-Core'!$C$7:$C$55,Summary!$C80,'Inputs-Core'!X$7:X$55)</f>
        <v>0</v>
      </c>
      <c r="T80" s="9">
        <f>SUMIF('Inputs-Core'!$C$7:$C$55,Summary!$C80,'Inputs-Core'!Y$7:Y$55)</f>
        <v>0</v>
      </c>
      <c r="U80" s="9">
        <f>SUMIF('Inputs-Core'!$C$7:$C$55,Summary!$C80,'Inputs-Core'!Z$7:Z$55)</f>
        <v>0</v>
      </c>
      <c r="V80" s="9">
        <f>SUMIF('Inputs-Core'!$C$7:$C$55,Summary!$C80,'Inputs-Core'!AA$7:AA$55)</f>
        <v>0</v>
      </c>
      <c r="W80" s="9">
        <f>SUMIF('Inputs-Core'!$C$7:$C$55,Summary!$C80,'Inputs-Core'!AB$7:AB$55)</f>
        <v>0</v>
      </c>
      <c r="X80" s="9">
        <f>SUMIF('Inputs-Core'!$C$7:$C$55,Summary!$C80,'Inputs-Core'!AC$7:AC$55)</f>
        <v>0</v>
      </c>
      <c r="Y80" s="9">
        <f>SUMIF('Inputs-Core'!$C$7:$C$55,Summary!$C80,'Inputs-Core'!AD$7:AD$55)</f>
        <v>0</v>
      </c>
      <c r="Z80" s="9">
        <f>SUMIF('Inputs-Core'!$C$7:$C$55,Summary!$C80,'Inputs-Core'!AE$7:AE$55)</f>
        <v>0</v>
      </c>
      <c r="AA80" s="9">
        <f>SUMIF('Inputs-Core'!$C$7:$C$55,Summary!$C80,'Inputs-Core'!AF$7:AF$55)</f>
        <v>0</v>
      </c>
      <c r="AB80" s="9">
        <f>SUMIF('Inputs-Core'!$C$7:$C$55,Summary!$C80,'Inputs-Core'!AG$7:AG$55)</f>
        <v>0</v>
      </c>
      <c r="AC80" s="9">
        <f>SUMIF('Inputs-Core'!$C$7:$C$55,Summary!$C80,'Inputs-Core'!AH$7:AH$55)</f>
        <v>0</v>
      </c>
      <c r="AD80" s="9">
        <f>SUMIF('Inputs-Core'!$C$7:$C$55,Summary!$C80,'Inputs-Core'!F$7:F$55)</f>
        <v>0</v>
      </c>
      <c r="AE80" s="9">
        <f>SUMIF('Inputs-Core'!$C$7:$C$55,Summary!$C80,'Inputs-Core'!G$7:G$55)</f>
        <v>0</v>
      </c>
      <c r="AF80" s="9">
        <f>SUMIF('Inputs-Core'!$C$7:$C$55,Summary!$C80,'Inputs-Core'!H$7:H$55)</f>
        <v>0</v>
      </c>
      <c r="AG80" s="9">
        <f>SUMIF('Inputs-Core'!$C$7:$C$55,Summary!$C80,'Inputs-Core'!I$7:I$55)</f>
        <v>0</v>
      </c>
      <c r="AH80" s="2"/>
    </row>
    <row r="81" spans="1:34" outlineLevel="1" x14ac:dyDescent="0.25">
      <c r="A81" s="2"/>
      <c r="B81" s="8"/>
      <c r="C81" s="8" t="s">
        <v>386</v>
      </c>
      <c r="D81" s="9">
        <f t="shared" si="5"/>
        <v>0</v>
      </c>
      <c r="E81" s="9">
        <f>SUMIF('Inputs-Core'!$C$7:$C$55,Summary!$C81,'Inputs-Core'!K$7:K$55)</f>
        <v>0</v>
      </c>
      <c r="F81" s="9">
        <f>SUMIF('Inputs-Core'!$C$7:$C$55,Summary!$C81,'Inputs-Core'!L$7:L$55)</f>
        <v>0</v>
      </c>
      <c r="G81" s="9">
        <f>SUMIF('Inputs-Core'!$C$7:$C$55,Summary!$C81,'Inputs-Core'!M$7:M$55)</f>
        <v>0</v>
      </c>
      <c r="H81" s="9">
        <f>SUMIF('Inputs-Core'!$C$7:$C$55,Summary!$C81,'Inputs-Core'!N$7:N$55)</f>
        <v>0</v>
      </c>
      <c r="I81" s="9">
        <f>SUMIF('Inputs-Core'!$C$7:$C$55,Summary!$C81,'Inputs-Core'!O$7:O$55)</f>
        <v>0</v>
      </c>
      <c r="J81" s="9">
        <f>SUMIF('Inputs-Core'!$C$7:$C$55,Summary!$C81,'Inputs-Core'!P$7:P$55)</f>
        <v>0</v>
      </c>
      <c r="K81" s="9">
        <f>SUMIF('Inputs-Core'!$C$7:$C$55,Summary!$C81,'Inputs-Core'!Q$7:Q$55)</f>
        <v>0</v>
      </c>
      <c r="L81" s="9">
        <f>SUMIF('Inputs-Core'!$C$7:$C$55,Summary!$C81,'Inputs-Core'!R$7:R$55)</f>
        <v>0</v>
      </c>
      <c r="M81" s="9">
        <f>SUMIF('Inputs-Core'!$C$7:$C$55,Summary!$C81,'Inputs-Core'!S$7:S$55)</f>
        <v>0</v>
      </c>
      <c r="N81" s="9">
        <f>SUMIF('Inputs-Core'!$C$7:$C$55,Summary!$C81,'Inputs-Core'!T$7:T$55)</f>
        <v>0</v>
      </c>
      <c r="O81" s="9">
        <f>SUMIF('Inputs-Core'!$C$7:$C$55,Summary!$C81,'Inputs-Core'!U$7:U$55)</f>
        <v>0</v>
      </c>
      <c r="P81" s="9">
        <f>SUMIF('Inputs-Core'!$C$7:$C$55,Summary!$C81,'Inputs-Core'!V$7:V$55)</f>
        <v>0</v>
      </c>
      <c r="Q81" s="9">
        <f t="shared" si="6"/>
        <v>0</v>
      </c>
      <c r="R81" s="9">
        <f>SUMIF('Inputs-Core'!$C$7:$C$55,Summary!$C81,'Inputs-Core'!W$7:W$55)</f>
        <v>0</v>
      </c>
      <c r="S81" s="9">
        <f>SUMIF('Inputs-Core'!$C$7:$C$55,Summary!$C81,'Inputs-Core'!X$7:X$55)</f>
        <v>0</v>
      </c>
      <c r="T81" s="9">
        <f>SUMIF('Inputs-Core'!$C$7:$C$55,Summary!$C81,'Inputs-Core'!Y$7:Y$55)</f>
        <v>0</v>
      </c>
      <c r="U81" s="9">
        <f>SUMIF('Inputs-Core'!$C$7:$C$55,Summary!$C81,'Inputs-Core'!Z$7:Z$55)</f>
        <v>0</v>
      </c>
      <c r="V81" s="9">
        <f>SUMIF('Inputs-Core'!$C$7:$C$55,Summary!$C81,'Inputs-Core'!AA$7:AA$55)</f>
        <v>0</v>
      </c>
      <c r="W81" s="9">
        <f>SUMIF('Inputs-Core'!$C$7:$C$55,Summary!$C81,'Inputs-Core'!AB$7:AB$55)</f>
        <v>0</v>
      </c>
      <c r="X81" s="9">
        <f>SUMIF('Inputs-Core'!$C$7:$C$55,Summary!$C81,'Inputs-Core'!AC$7:AC$55)</f>
        <v>0</v>
      </c>
      <c r="Y81" s="9">
        <f>SUMIF('Inputs-Core'!$C$7:$C$55,Summary!$C81,'Inputs-Core'!AD$7:AD$55)</f>
        <v>0</v>
      </c>
      <c r="Z81" s="9">
        <f>SUMIF('Inputs-Core'!$C$7:$C$55,Summary!$C81,'Inputs-Core'!AE$7:AE$55)</f>
        <v>0</v>
      </c>
      <c r="AA81" s="9">
        <f>SUMIF('Inputs-Core'!$C$7:$C$55,Summary!$C81,'Inputs-Core'!AF$7:AF$55)</f>
        <v>0</v>
      </c>
      <c r="AB81" s="9">
        <f>SUMIF('Inputs-Core'!$C$7:$C$55,Summary!$C81,'Inputs-Core'!AG$7:AG$55)</f>
        <v>0</v>
      </c>
      <c r="AC81" s="9">
        <f>SUMIF('Inputs-Core'!$C$7:$C$55,Summary!$C81,'Inputs-Core'!AH$7:AH$55)</f>
        <v>0</v>
      </c>
      <c r="AD81" s="9">
        <f>SUMIF('Inputs-Core'!$C$7:$C$55,Summary!$C81,'Inputs-Core'!F$7:F$55)</f>
        <v>0</v>
      </c>
      <c r="AE81" s="9">
        <f>SUMIF('Inputs-Core'!$C$7:$C$55,Summary!$C81,'Inputs-Core'!G$7:G$55)</f>
        <v>0</v>
      </c>
      <c r="AF81" s="9">
        <f>SUMIF('Inputs-Core'!$C$7:$C$55,Summary!$C81,'Inputs-Core'!H$7:H$55)</f>
        <v>0</v>
      </c>
      <c r="AG81" s="9">
        <f>SUMIF('Inputs-Core'!$C$7:$C$55,Summary!$C81,'Inputs-Core'!I$7:I$55)</f>
        <v>0</v>
      </c>
      <c r="AH81" s="2"/>
    </row>
    <row r="82" spans="1:34" outlineLevel="1" x14ac:dyDescent="0.25">
      <c r="A82" s="2"/>
      <c r="B82" s="8"/>
      <c r="C82" s="8" t="s">
        <v>387</v>
      </c>
      <c r="D82" s="9">
        <f t="shared" si="5"/>
        <v>0</v>
      </c>
      <c r="E82" s="9">
        <f>SUMIF('Inputs-Core'!$C$7:$C$55,Summary!$C82,'Inputs-Core'!K$7:K$55)</f>
        <v>0</v>
      </c>
      <c r="F82" s="9">
        <f>SUMIF('Inputs-Core'!$C$7:$C$55,Summary!$C82,'Inputs-Core'!L$7:L$55)</f>
        <v>0</v>
      </c>
      <c r="G82" s="9">
        <f>SUMIF('Inputs-Core'!$C$7:$C$55,Summary!$C82,'Inputs-Core'!M$7:M$55)</f>
        <v>0</v>
      </c>
      <c r="H82" s="9">
        <f>SUMIF('Inputs-Core'!$C$7:$C$55,Summary!$C82,'Inputs-Core'!N$7:N$55)</f>
        <v>0</v>
      </c>
      <c r="I82" s="9">
        <f>SUMIF('Inputs-Core'!$C$7:$C$55,Summary!$C82,'Inputs-Core'!O$7:O$55)</f>
        <v>0</v>
      </c>
      <c r="J82" s="9">
        <f>SUMIF('Inputs-Core'!$C$7:$C$55,Summary!$C82,'Inputs-Core'!P$7:P$55)</f>
        <v>0</v>
      </c>
      <c r="K82" s="9">
        <f>SUMIF('Inputs-Core'!$C$7:$C$55,Summary!$C82,'Inputs-Core'!Q$7:Q$55)</f>
        <v>0</v>
      </c>
      <c r="L82" s="9">
        <f>SUMIF('Inputs-Core'!$C$7:$C$55,Summary!$C82,'Inputs-Core'!R$7:R$55)</f>
        <v>0</v>
      </c>
      <c r="M82" s="9">
        <f>SUMIF('Inputs-Core'!$C$7:$C$55,Summary!$C82,'Inputs-Core'!S$7:S$55)</f>
        <v>0</v>
      </c>
      <c r="N82" s="9">
        <f>SUMIF('Inputs-Core'!$C$7:$C$55,Summary!$C82,'Inputs-Core'!T$7:T$55)</f>
        <v>0</v>
      </c>
      <c r="O82" s="9">
        <f>SUMIF('Inputs-Core'!$C$7:$C$55,Summary!$C82,'Inputs-Core'!U$7:U$55)</f>
        <v>0</v>
      </c>
      <c r="P82" s="9">
        <f>SUMIF('Inputs-Core'!$C$7:$C$55,Summary!$C82,'Inputs-Core'!V$7:V$55)</f>
        <v>0</v>
      </c>
      <c r="Q82" s="9">
        <f t="shared" si="6"/>
        <v>0</v>
      </c>
      <c r="R82" s="9">
        <f>SUMIF('Inputs-Core'!$C$7:$C$55,Summary!$C82,'Inputs-Core'!W$7:W$55)</f>
        <v>0</v>
      </c>
      <c r="S82" s="9">
        <f>SUMIF('Inputs-Core'!$C$7:$C$55,Summary!$C82,'Inputs-Core'!X$7:X$55)</f>
        <v>0</v>
      </c>
      <c r="T82" s="9">
        <f>SUMIF('Inputs-Core'!$C$7:$C$55,Summary!$C82,'Inputs-Core'!Y$7:Y$55)</f>
        <v>0</v>
      </c>
      <c r="U82" s="9">
        <f>SUMIF('Inputs-Core'!$C$7:$C$55,Summary!$C82,'Inputs-Core'!Z$7:Z$55)</f>
        <v>0</v>
      </c>
      <c r="V82" s="9">
        <f>SUMIF('Inputs-Core'!$C$7:$C$55,Summary!$C82,'Inputs-Core'!AA$7:AA$55)</f>
        <v>0</v>
      </c>
      <c r="W82" s="9">
        <f>SUMIF('Inputs-Core'!$C$7:$C$55,Summary!$C82,'Inputs-Core'!AB$7:AB$55)</f>
        <v>0</v>
      </c>
      <c r="X82" s="9">
        <f>SUMIF('Inputs-Core'!$C$7:$C$55,Summary!$C82,'Inputs-Core'!AC$7:AC$55)</f>
        <v>0</v>
      </c>
      <c r="Y82" s="9">
        <f>SUMIF('Inputs-Core'!$C$7:$C$55,Summary!$C82,'Inputs-Core'!AD$7:AD$55)</f>
        <v>0</v>
      </c>
      <c r="Z82" s="9">
        <f>SUMIF('Inputs-Core'!$C$7:$C$55,Summary!$C82,'Inputs-Core'!AE$7:AE$55)</f>
        <v>0</v>
      </c>
      <c r="AA82" s="9">
        <f>SUMIF('Inputs-Core'!$C$7:$C$55,Summary!$C82,'Inputs-Core'!AF$7:AF$55)</f>
        <v>0</v>
      </c>
      <c r="AB82" s="9">
        <f>SUMIF('Inputs-Core'!$C$7:$C$55,Summary!$C82,'Inputs-Core'!AG$7:AG$55)</f>
        <v>0</v>
      </c>
      <c r="AC82" s="9">
        <f>SUMIF('Inputs-Core'!$C$7:$C$55,Summary!$C82,'Inputs-Core'!AH$7:AH$55)</f>
        <v>0</v>
      </c>
      <c r="AD82" s="9">
        <f>SUMIF('Inputs-Core'!$C$7:$C$55,Summary!$C82,'Inputs-Core'!F$7:F$55)</f>
        <v>0</v>
      </c>
      <c r="AE82" s="9">
        <f>SUMIF('Inputs-Core'!$C$7:$C$55,Summary!$C82,'Inputs-Core'!G$7:G$55)</f>
        <v>0</v>
      </c>
      <c r="AF82" s="9">
        <f>SUMIF('Inputs-Core'!$C$7:$C$55,Summary!$C82,'Inputs-Core'!H$7:H$55)</f>
        <v>0</v>
      </c>
      <c r="AG82" s="9">
        <f>SUMIF('Inputs-Core'!$C$7:$C$55,Summary!$C82,'Inputs-Core'!I$7:I$55)</f>
        <v>0</v>
      </c>
      <c r="AH82" s="2"/>
    </row>
    <row r="83" spans="1:34" outlineLevel="1" x14ac:dyDescent="0.25">
      <c r="A83" s="2"/>
      <c r="B83" s="8"/>
      <c r="C83" s="8" t="s">
        <v>388</v>
      </c>
      <c r="D83" s="9">
        <f t="shared" si="5"/>
        <v>0</v>
      </c>
      <c r="E83" s="9">
        <f>SUMIF('Inputs-Core'!$C$7:$C$55,Summary!$C83,'Inputs-Core'!K$7:K$55)</f>
        <v>0</v>
      </c>
      <c r="F83" s="9">
        <f>SUMIF('Inputs-Core'!$C$7:$C$55,Summary!$C83,'Inputs-Core'!L$7:L$55)</f>
        <v>0</v>
      </c>
      <c r="G83" s="9">
        <f>SUMIF('Inputs-Core'!$C$7:$C$55,Summary!$C83,'Inputs-Core'!M$7:M$55)</f>
        <v>0</v>
      </c>
      <c r="H83" s="9">
        <f>SUMIF('Inputs-Core'!$C$7:$C$55,Summary!$C83,'Inputs-Core'!N$7:N$55)</f>
        <v>0</v>
      </c>
      <c r="I83" s="9">
        <f>SUMIF('Inputs-Core'!$C$7:$C$55,Summary!$C83,'Inputs-Core'!O$7:O$55)</f>
        <v>0</v>
      </c>
      <c r="J83" s="9">
        <f>SUMIF('Inputs-Core'!$C$7:$C$55,Summary!$C83,'Inputs-Core'!P$7:P$55)</f>
        <v>0</v>
      </c>
      <c r="K83" s="9">
        <f>SUMIF('Inputs-Core'!$C$7:$C$55,Summary!$C83,'Inputs-Core'!Q$7:Q$55)</f>
        <v>0</v>
      </c>
      <c r="L83" s="9">
        <f>SUMIF('Inputs-Core'!$C$7:$C$55,Summary!$C83,'Inputs-Core'!R$7:R$55)</f>
        <v>0</v>
      </c>
      <c r="M83" s="9">
        <f>SUMIF('Inputs-Core'!$C$7:$C$55,Summary!$C83,'Inputs-Core'!S$7:S$55)</f>
        <v>0</v>
      </c>
      <c r="N83" s="9">
        <f>SUMIF('Inputs-Core'!$C$7:$C$55,Summary!$C83,'Inputs-Core'!T$7:T$55)</f>
        <v>0</v>
      </c>
      <c r="O83" s="9">
        <f>SUMIF('Inputs-Core'!$C$7:$C$55,Summary!$C83,'Inputs-Core'!U$7:U$55)</f>
        <v>0</v>
      </c>
      <c r="P83" s="9">
        <f>SUMIF('Inputs-Core'!$C$7:$C$55,Summary!$C83,'Inputs-Core'!V$7:V$55)</f>
        <v>0</v>
      </c>
      <c r="Q83" s="9">
        <f t="shared" si="6"/>
        <v>0</v>
      </c>
      <c r="R83" s="9">
        <f>SUMIF('Inputs-Core'!$C$7:$C$55,Summary!$C83,'Inputs-Core'!W$7:W$55)</f>
        <v>0</v>
      </c>
      <c r="S83" s="9">
        <f>SUMIF('Inputs-Core'!$C$7:$C$55,Summary!$C83,'Inputs-Core'!X$7:X$55)</f>
        <v>0</v>
      </c>
      <c r="T83" s="9">
        <f>SUMIF('Inputs-Core'!$C$7:$C$55,Summary!$C83,'Inputs-Core'!Y$7:Y$55)</f>
        <v>0</v>
      </c>
      <c r="U83" s="9">
        <f>SUMIF('Inputs-Core'!$C$7:$C$55,Summary!$C83,'Inputs-Core'!Z$7:Z$55)</f>
        <v>0</v>
      </c>
      <c r="V83" s="9">
        <f>SUMIF('Inputs-Core'!$C$7:$C$55,Summary!$C83,'Inputs-Core'!AA$7:AA$55)</f>
        <v>0</v>
      </c>
      <c r="W83" s="9">
        <f>SUMIF('Inputs-Core'!$C$7:$C$55,Summary!$C83,'Inputs-Core'!AB$7:AB$55)</f>
        <v>0</v>
      </c>
      <c r="X83" s="9">
        <f>SUMIF('Inputs-Core'!$C$7:$C$55,Summary!$C83,'Inputs-Core'!AC$7:AC$55)</f>
        <v>0</v>
      </c>
      <c r="Y83" s="9">
        <f>SUMIF('Inputs-Core'!$C$7:$C$55,Summary!$C83,'Inputs-Core'!AD$7:AD$55)</f>
        <v>0</v>
      </c>
      <c r="Z83" s="9">
        <f>SUMIF('Inputs-Core'!$C$7:$C$55,Summary!$C83,'Inputs-Core'!AE$7:AE$55)</f>
        <v>0</v>
      </c>
      <c r="AA83" s="9">
        <f>SUMIF('Inputs-Core'!$C$7:$C$55,Summary!$C83,'Inputs-Core'!AF$7:AF$55)</f>
        <v>0</v>
      </c>
      <c r="AB83" s="9">
        <f>SUMIF('Inputs-Core'!$C$7:$C$55,Summary!$C83,'Inputs-Core'!AG$7:AG$55)</f>
        <v>0</v>
      </c>
      <c r="AC83" s="9">
        <f>SUMIF('Inputs-Core'!$C$7:$C$55,Summary!$C83,'Inputs-Core'!AH$7:AH$55)</f>
        <v>0</v>
      </c>
      <c r="AD83" s="9">
        <f>SUMIF('Inputs-Core'!$C$7:$C$55,Summary!$C83,'Inputs-Core'!F$7:F$55)</f>
        <v>0</v>
      </c>
      <c r="AE83" s="9">
        <f>SUMIF('Inputs-Core'!$C$7:$C$55,Summary!$C83,'Inputs-Core'!G$7:G$55)</f>
        <v>0</v>
      </c>
      <c r="AF83" s="9">
        <f>SUMIF('Inputs-Core'!$C$7:$C$55,Summary!$C83,'Inputs-Core'!H$7:H$55)</f>
        <v>0</v>
      </c>
      <c r="AG83" s="9">
        <f>SUMIF('Inputs-Core'!$C$7:$C$55,Summary!$C83,'Inputs-Core'!I$7:I$55)</f>
        <v>0</v>
      </c>
      <c r="AH83" s="2"/>
    </row>
    <row r="84" spans="1:34" outlineLevel="1" x14ac:dyDescent="0.25">
      <c r="A84" s="2"/>
      <c r="B84" s="8"/>
      <c r="C84" s="8" t="s">
        <v>93</v>
      </c>
      <c r="D84" s="9">
        <f t="shared" si="5"/>
        <v>0</v>
      </c>
      <c r="E84" s="9">
        <f>SUMIF('Inputs-Core'!$C$7:$C$55,Summary!$C84,'Inputs-Core'!K$7:K$55)</f>
        <v>0</v>
      </c>
      <c r="F84" s="9">
        <f>SUMIF('Inputs-Core'!$C$7:$C$55,Summary!$C84,'Inputs-Core'!L$7:L$55)</f>
        <v>0</v>
      </c>
      <c r="G84" s="9">
        <f>SUMIF('Inputs-Core'!$C$7:$C$55,Summary!$C84,'Inputs-Core'!M$7:M$55)</f>
        <v>0</v>
      </c>
      <c r="H84" s="9">
        <f>SUMIF('Inputs-Core'!$C$7:$C$55,Summary!$C84,'Inputs-Core'!N$7:N$55)</f>
        <v>0</v>
      </c>
      <c r="I84" s="9">
        <f>SUMIF('Inputs-Core'!$C$7:$C$55,Summary!$C84,'Inputs-Core'!O$7:O$55)</f>
        <v>0</v>
      </c>
      <c r="J84" s="9">
        <f>SUMIF('Inputs-Core'!$C$7:$C$55,Summary!$C84,'Inputs-Core'!P$7:P$55)</f>
        <v>0</v>
      </c>
      <c r="K84" s="9">
        <f>SUMIF('Inputs-Core'!$C$7:$C$55,Summary!$C84,'Inputs-Core'!Q$7:Q$55)</f>
        <v>0</v>
      </c>
      <c r="L84" s="9">
        <f>SUMIF('Inputs-Core'!$C$7:$C$55,Summary!$C84,'Inputs-Core'!R$7:R$55)</f>
        <v>0</v>
      </c>
      <c r="M84" s="9">
        <f>SUMIF('Inputs-Core'!$C$7:$C$55,Summary!$C84,'Inputs-Core'!S$7:S$55)</f>
        <v>0</v>
      </c>
      <c r="N84" s="9">
        <f>SUMIF('Inputs-Core'!$C$7:$C$55,Summary!$C84,'Inputs-Core'!T$7:T$55)</f>
        <v>0</v>
      </c>
      <c r="O84" s="9">
        <f>SUMIF('Inputs-Core'!$C$7:$C$55,Summary!$C84,'Inputs-Core'!U$7:U$55)</f>
        <v>0</v>
      </c>
      <c r="P84" s="9">
        <f>SUMIF('Inputs-Core'!$C$7:$C$55,Summary!$C84,'Inputs-Core'!V$7:V$55)</f>
        <v>0</v>
      </c>
      <c r="Q84" s="9">
        <f t="shared" si="6"/>
        <v>70000</v>
      </c>
      <c r="R84" s="9">
        <f>SUMIF('Inputs-Core'!$C$7:$C$55,Summary!$C84,'Inputs-Core'!W$7:W$55)</f>
        <v>0</v>
      </c>
      <c r="S84" s="9">
        <f>SUMIF('Inputs-Core'!$C$7:$C$55,Summary!$C84,'Inputs-Core'!X$7:X$55)</f>
        <v>0</v>
      </c>
      <c r="T84" s="9">
        <f>SUMIF('Inputs-Core'!$C$7:$C$55,Summary!$C84,'Inputs-Core'!Y$7:Y$55)</f>
        <v>0</v>
      </c>
      <c r="U84" s="9">
        <f>SUMIF('Inputs-Core'!$C$7:$C$55,Summary!$C84,'Inputs-Core'!Z$7:Z$55)</f>
        <v>35000</v>
      </c>
      <c r="V84" s="9">
        <f>SUMIF('Inputs-Core'!$C$7:$C$55,Summary!$C84,'Inputs-Core'!AA$7:AA$55)</f>
        <v>0</v>
      </c>
      <c r="W84" s="9">
        <f>SUMIF('Inputs-Core'!$C$7:$C$55,Summary!$C84,'Inputs-Core'!AB$7:AB$55)</f>
        <v>0</v>
      </c>
      <c r="X84" s="9">
        <f>SUMIF('Inputs-Core'!$C$7:$C$55,Summary!$C84,'Inputs-Core'!AC$7:AC$55)</f>
        <v>0</v>
      </c>
      <c r="Y84" s="9">
        <f>SUMIF('Inputs-Core'!$C$7:$C$55,Summary!$C84,'Inputs-Core'!AD$7:AD$55)</f>
        <v>0</v>
      </c>
      <c r="Z84" s="9">
        <f>SUMIF('Inputs-Core'!$C$7:$C$55,Summary!$C84,'Inputs-Core'!AE$7:AE$55)</f>
        <v>0</v>
      </c>
      <c r="AA84" s="9">
        <f>SUMIF('Inputs-Core'!$C$7:$C$55,Summary!$C84,'Inputs-Core'!AF$7:AF$55)</f>
        <v>35000</v>
      </c>
      <c r="AB84" s="9">
        <f>SUMIF('Inputs-Core'!$C$7:$C$55,Summary!$C84,'Inputs-Core'!AG$7:AG$55)</f>
        <v>0</v>
      </c>
      <c r="AC84" s="9">
        <f>SUMIF('Inputs-Core'!$C$7:$C$55,Summary!$C84,'Inputs-Core'!AH$7:AH$55)</f>
        <v>0</v>
      </c>
      <c r="AD84" s="9">
        <f>SUMIF('Inputs-Core'!$C$7:$C$55,Summary!$C84,'Inputs-Core'!F$7:F$55)</f>
        <v>70000</v>
      </c>
      <c r="AE84" s="9">
        <f>SUMIF('Inputs-Core'!$C$7:$C$55,Summary!$C84,'Inputs-Core'!G$7:G$55)</f>
        <v>70000</v>
      </c>
      <c r="AF84" s="9">
        <f>SUMIF('Inputs-Core'!$C$7:$C$55,Summary!$C84,'Inputs-Core'!H$7:H$55)</f>
        <v>70000</v>
      </c>
      <c r="AG84" s="9">
        <f>SUMIF('Inputs-Core'!$C$7:$C$55,Summary!$C84,'Inputs-Core'!I$7:I$55)</f>
        <v>70000</v>
      </c>
      <c r="AH84" s="2"/>
    </row>
    <row r="85" spans="1:34" outlineLevel="1" x14ac:dyDescent="0.25">
      <c r="A85" s="2"/>
      <c r="B85" s="8"/>
      <c r="C85" s="8" t="s">
        <v>94</v>
      </c>
      <c r="D85" s="9">
        <f t="shared" si="5"/>
        <v>0</v>
      </c>
      <c r="E85" s="9">
        <f>SUMIF('Inputs-Core'!$C$7:$C$55,Summary!$C85,'Inputs-Core'!K$7:K$55)</f>
        <v>0</v>
      </c>
      <c r="F85" s="9">
        <f>SUMIF('Inputs-Core'!$C$7:$C$55,Summary!$C85,'Inputs-Core'!L$7:L$55)</f>
        <v>0</v>
      </c>
      <c r="G85" s="9">
        <f>SUMIF('Inputs-Core'!$C$7:$C$55,Summary!$C85,'Inputs-Core'!M$7:M$55)</f>
        <v>0</v>
      </c>
      <c r="H85" s="9">
        <f>SUMIF('Inputs-Core'!$C$7:$C$55,Summary!$C85,'Inputs-Core'!N$7:N$55)</f>
        <v>0</v>
      </c>
      <c r="I85" s="9">
        <f>SUMIF('Inputs-Core'!$C$7:$C$55,Summary!$C85,'Inputs-Core'!O$7:O$55)</f>
        <v>0</v>
      </c>
      <c r="J85" s="9">
        <f>SUMIF('Inputs-Core'!$C$7:$C$55,Summary!$C85,'Inputs-Core'!P$7:P$55)</f>
        <v>0</v>
      </c>
      <c r="K85" s="9">
        <f>SUMIF('Inputs-Core'!$C$7:$C$55,Summary!$C85,'Inputs-Core'!Q$7:Q$55)</f>
        <v>0</v>
      </c>
      <c r="L85" s="9">
        <f>SUMIF('Inputs-Core'!$C$7:$C$55,Summary!$C85,'Inputs-Core'!R$7:R$55)</f>
        <v>0</v>
      </c>
      <c r="M85" s="9">
        <f>SUMIF('Inputs-Core'!$C$7:$C$55,Summary!$C85,'Inputs-Core'!S$7:S$55)</f>
        <v>0</v>
      </c>
      <c r="N85" s="9">
        <f>SUMIF('Inputs-Core'!$C$7:$C$55,Summary!$C85,'Inputs-Core'!T$7:T$55)</f>
        <v>0</v>
      </c>
      <c r="O85" s="9">
        <f>SUMIF('Inputs-Core'!$C$7:$C$55,Summary!$C85,'Inputs-Core'!U$7:U$55)</f>
        <v>0</v>
      </c>
      <c r="P85" s="9">
        <f>SUMIF('Inputs-Core'!$C$7:$C$55,Summary!$C85,'Inputs-Core'!V$7:V$55)</f>
        <v>0</v>
      </c>
      <c r="Q85" s="9">
        <f t="shared" si="6"/>
        <v>0</v>
      </c>
      <c r="R85" s="9">
        <f>SUMIF('Inputs-Core'!$C$7:$C$55,Summary!$C85,'Inputs-Core'!W$7:W$55)</f>
        <v>0</v>
      </c>
      <c r="S85" s="9">
        <f>SUMIF('Inputs-Core'!$C$7:$C$55,Summary!$C85,'Inputs-Core'!X$7:X$55)</f>
        <v>0</v>
      </c>
      <c r="T85" s="9">
        <f>SUMIF('Inputs-Core'!$C$7:$C$55,Summary!$C85,'Inputs-Core'!Y$7:Y$55)</f>
        <v>0</v>
      </c>
      <c r="U85" s="9">
        <f>SUMIF('Inputs-Core'!$C$7:$C$55,Summary!$C85,'Inputs-Core'!Z$7:Z$55)</f>
        <v>0</v>
      </c>
      <c r="V85" s="9">
        <f>SUMIF('Inputs-Core'!$C$7:$C$55,Summary!$C85,'Inputs-Core'!AA$7:AA$55)</f>
        <v>0</v>
      </c>
      <c r="W85" s="9">
        <f>SUMIF('Inputs-Core'!$C$7:$C$55,Summary!$C85,'Inputs-Core'!AB$7:AB$55)</f>
        <v>0</v>
      </c>
      <c r="X85" s="9">
        <f>SUMIF('Inputs-Core'!$C$7:$C$55,Summary!$C85,'Inputs-Core'!AC$7:AC$55)</f>
        <v>0</v>
      </c>
      <c r="Y85" s="9">
        <f>SUMIF('Inputs-Core'!$C$7:$C$55,Summary!$C85,'Inputs-Core'!AD$7:AD$55)</f>
        <v>0</v>
      </c>
      <c r="Z85" s="9">
        <f>SUMIF('Inputs-Core'!$C$7:$C$55,Summary!$C85,'Inputs-Core'!AE$7:AE$55)</f>
        <v>0</v>
      </c>
      <c r="AA85" s="9">
        <f>SUMIF('Inputs-Core'!$C$7:$C$55,Summary!$C85,'Inputs-Core'!AF$7:AF$55)</f>
        <v>0</v>
      </c>
      <c r="AB85" s="9">
        <f>SUMIF('Inputs-Core'!$C$7:$C$55,Summary!$C85,'Inputs-Core'!AG$7:AG$55)</f>
        <v>0</v>
      </c>
      <c r="AC85" s="9">
        <f>SUMIF('Inputs-Core'!$C$7:$C$55,Summary!$C85,'Inputs-Core'!AH$7:AH$55)</f>
        <v>0</v>
      </c>
      <c r="AD85" s="9">
        <f>SUMIF('Inputs-Core'!$C$7:$C$55,Summary!$C85,'Inputs-Core'!F$7:F$55)</f>
        <v>0</v>
      </c>
      <c r="AE85" s="9">
        <f>SUMIF('Inputs-Core'!$C$7:$C$55,Summary!$C85,'Inputs-Core'!G$7:G$55)</f>
        <v>0</v>
      </c>
      <c r="AF85" s="9">
        <f>SUMIF('Inputs-Core'!$C$7:$C$55,Summary!$C85,'Inputs-Core'!H$7:H$55)</f>
        <v>0</v>
      </c>
      <c r="AG85" s="9">
        <f>SUMIF('Inputs-Core'!$C$7:$C$55,Summary!$C85,'Inputs-Core'!I$7:I$55)</f>
        <v>0</v>
      </c>
      <c r="AH85" s="2"/>
    </row>
    <row r="86" spans="1:34" outlineLevel="1" x14ac:dyDescent="0.25">
      <c r="A86" s="2"/>
      <c r="B86" s="8"/>
      <c r="C86" s="8" t="s">
        <v>54</v>
      </c>
      <c r="D86" s="9">
        <f t="shared" si="5"/>
        <v>0</v>
      </c>
      <c r="E86" s="9">
        <f>SUMIF('Inputs-Core'!$C$7:$C$55,Summary!$C86,'Inputs-Core'!K$7:K$55)</f>
        <v>0</v>
      </c>
      <c r="F86" s="9">
        <f>SUMIF('Inputs-Core'!$C$7:$C$55,Summary!$C86,'Inputs-Core'!L$7:L$55)</f>
        <v>0</v>
      </c>
      <c r="G86" s="9">
        <f>SUMIF('Inputs-Core'!$C$7:$C$55,Summary!$C86,'Inputs-Core'!M$7:M$55)</f>
        <v>0</v>
      </c>
      <c r="H86" s="9">
        <f>SUMIF('Inputs-Core'!$C$7:$C$55,Summary!$C86,'Inputs-Core'!N$7:N$55)</f>
        <v>0</v>
      </c>
      <c r="I86" s="9">
        <f>SUMIF('Inputs-Core'!$C$7:$C$55,Summary!$C86,'Inputs-Core'!O$7:O$55)</f>
        <v>0</v>
      </c>
      <c r="J86" s="9">
        <f>SUMIF('Inputs-Core'!$C$7:$C$55,Summary!$C86,'Inputs-Core'!P$7:P$55)</f>
        <v>0</v>
      </c>
      <c r="K86" s="9">
        <f>SUMIF('Inputs-Core'!$C$7:$C$55,Summary!$C86,'Inputs-Core'!Q$7:Q$55)</f>
        <v>0</v>
      </c>
      <c r="L86" s="9">
        <f>SUMIF('Inputs-Core'!$C$7:$C$55,Summary!$C86,'Inputs-Core'!R$7:R$55)</f>
        <v>0</v>
      </c>
      <c r="M86" s="9">
        <f>SUMIF('Inputs-Core'!$C$7:$C$55,Summary!$C86,'Inputs-Core'!S$7:S$55)</f>
        <v>0</v>
      </c>
      <c r="N86" s="9">
        <f>SUMIF('Inputs-Core'!$C$7:$C$55,Summary!$C86,'Inputs-Core'!T$7:T$55)</f>
        <v>0</v>
      </c>
      <c r="O86" s="9">
        <f>SUMIF('Inputs-Core'!$C$7:$C$55,Summary!$C86,'Inputs-Core'!U$7:U$55)</f>
        <v>0</v>
      </c>
      <c r="P86" s="9">
        <f>SUMIF('Inputs-Core'!$C$7:$C$55,Summary!$C86,'Inputs-Core'!V$7:V$55)</f>
        <v>0</v>
      </c>
      <c r="Q86" s="9">
        <f t="shared" si="6"/>
        <v>0</v>
      </c>
      <c r="R86" s="9">
        <f>SUMIF('Inputs-Core'!$C$7:$C$55,Summary!$C86,'Inputs-Core'!W$7:W$55)</f>
        <v>0</v>
      </c>
      <c r="S86" s="9">
        <f>SUMIF('Inputs-Core'!$C$7:$C$55,Summary!$C86,'Inputs-Core'!X$7:X$55)</f>
        <v>0</v>
      </c>
      <c r="T86" s="9">
        <f>SUMIF('Inputs-Core'!$C$7:$C$55,Summary!$C86,'Inputs-Core'!Y$7:Y$55)</f>
        <v>0</v>
      </c>
      <c r="U86" s="9">
        <f>SUMIF('Inputs-Core'!$C$7:$C$55,Summary!$C86,'Inputs-Core'!Z$7:Z$55)</f>
        <v>0</v>
      </c>
      <c r="V86" s="9">
        <f>SUMIF('Inputs-Core'!$C$7:$C$55,Summary!$C86,'Inputs-Core'!AA$7:AA$55)</f>
        <v>0</v>
      </c>
      <c r="W86" s="9">
        <f>SUMIF('Inputs-Core'!$C$7:$C$55,Summary!$C86,'Inputs-Core'!AB$7:AB$55)</f>
        <v>0</v>
      </c>
      <c r="X86" s="9">
        <f>SUMIF('Inputs-Core'!$C$7:$C$55,Summary!$C86,'Inputs-Core'!AC$7:AC$55)</f>
        <v>0</v>
      </c>
      <c r="Y86" s="9">
        <f>SUMIF('Inputs-Core'!$C$7:$C$55,Summary!$C86,'Inputs-Core'!AD$7:AD$55)</f>
        <v>0</v>
      </c>
      <c r="Z86" s="9">
        <f>SUMIF('Inputs-Core'!$C$7:$C$55,Summary!$C86,'Inputs-Core'!AE$7:AE$55)</f>
        <v>0</v>
      </c>
      <c r="AA86" s="9">
        <f>SUMIF('Inputs-Core'!$C$7:$C$55,Summary!$C86,'Inputs-Core'!AF$7:AF$55)</f>
        <v>0</v>
      </c>
      <c r="AB86" s="9">
        <f>SUMIF('Inputs-Core'!$C$7:$C$55,Summary!$C86,'Inputs-Core'!AG$7:AG$55)</f>
        <v>0</v>
      </c>
      <c r="AC86" s="9">
        <f>SUMIF('Inputs-Core'!$C$7:$C$55,Summary!$C86,'Inputs-Core'!AH$7:AH$55)</f>
        <v>0</v>
      </c>
      <c r="AD86" s="9">
        <f>SUMIF('Inputs-Core'!$C$7:$C$55,Summary!$C86,'Inputs-Core'!F$7:F$55)</f>
        <v>0</v>
      </c>
      <c r="AE86" s="9">
        <f>SUMIF('Inputs-Core'!$C$7:$C$55,Summary!$C86,'Inputs-Core'!G$7:G$55)</f>
        <v>0</v>
      </c>
      <c r="AF86" s="9">
        <f>SUMIF('Inputs-Core'!$C$7:$C$55,Summary!$C86,'Inputs-Core'!H$7:H$55)</f>
        <v>0</v>
      </c>
      <c r="AG86" s="9">
        <f>SUMIF('Inputs-Core'!$C$7:$C$55,Summary!$C86,'Inputs-Core'!I$7:I$55)</f>
        <v>0</v>
      </c>
      <c r="AH86" s="2"/>
    </row>
    <row r="87" spans="1:34" outlineLevel="1" x14ac:dyDescent="0.25">
      <c r="A87" s="2"/>
      <c r="B87" s="8"/>
      <c r="C87" s="8" t="s">
        <v>55</v>
      </c>
      <c r="D87" s="9">
        <f t="shared" si="5"/>
        <v>0.23999999999796273</v>
      </c>
      <c r="E87" s="9">
        <f>SUMIF('Inputs-Core'!$C$7:$C$55,Summary!$C87,'Inputs-Core'!K$7:K$55)</f>
        <v>0</v>
      </c>
      <c r="F87" s="9">
        <f>SUMIF('Inputs-Core'!$C$7:$C$55,Summary!$C87,'Inputs-Core'!L$7:L$55)</f>
        <v>37591.24</v>
      </c>
      <c r="G87" s="9">
        <f>SUMIF('Inputs-Core'!$C$7:$C$55,Summary!$C87,'Inputs-Core'!M$7:M$55)</f>
        <v>0</v>
      </c>
      <c r="H87" s="9">
        <f>SUMIF('Inputs-Core'!$C$7:$C$55,Summary!$C87,'Inputs-Core'!N$7:N$55)</f>
        <v>0</v>
      </c>
      <c r="I87" s="9">
        <f>SUMIF('Inputs-Core'!$C$7:$C$55,Summary!$C87,'Inputs-Core'!O$7:O$55)</f>
        <v>0</v>
      </c>
      <c r="J87" s="9">
        <f>SUMIF('Inputs-Core'!$C$7:$C$55,Summary!$C87,'Inputs-Core'!P$7:P$55)</f>
        <v>0</v>
      </c>
      <c r="K87" s="9">
        <f>SUMIF('Inputs-Core'!$C$7:$C$55,Summary!$C87,'Inputs-Core'!Q$7:Q$55)</f>
        <v>-37591</v>
      </c>
      <c r="L87" s="9">
        <f>SUMIF('Inputs-Core'!$C$7:$C$55,Summary!$C87,'Inputs-Core'!R$7:R$55)</f>
        <v>0</v>
      </c>
      <c r="M87" s="9">
        <f>SUMIF('Inputs-Core'!$C$7:$C$55,Summary!$C87,'Inputs-Core'!S$7:S$55)</f>
        <v>0</v>
      </c>
      <c r="N87" s="9">
        <f>SUMIF('Inputs-Core'!$C$7:$C$55,Summary!$C87,'Inputs-Core'!T$7:T$55)</f>
        <v>0</v>
      </c>
      <c r="O87" s="9">
        <f>SUMIF('Inputs-Core'!$C$7:$C$55,Summary!$C87,'Inputs-Core'!U$7:U$55)</f>
        <v>0</v>
      </c>
      <c r="P87" s="9">
        <f>SUMIF('Inputs-Core'!$C$7:$C$55,Summary!$C87,'Inputs-Core'!V$7:V$55)</f>
        <v>0</v>
      </c>
      <c r="Q87" s="9">
        <f t="shared" si="6"/>
        <v>0</v>
      </c>
      <c r="R87" s="9">
        <f>SUMIF('Inputs-Core'!$C$7:$C$55,Summary!$C87,'Inputs-Core'!W$7:W$55)</f>
        <v>0</v>
      </c>
      <c r="S87" s="9">
        <f>SUMIF('Inputs-Core'!$C$7:$C$55,Summary!$C87,'Inputs-Core'!X$7:X$55)</f>
        <v>0</v>
      </c>
      <c r="T87" s="9">
        <f>SUMIF('Inputs-Core'!$C$7:$C$55,Summary!$C87,'Inputs-Core'!Y$7:Y$55)</f>
        <v>0</v>
      </c>
      <c r="U87" s="9">
        <f>SUMIF('Inputs-Core'!$C$7:$C$55,Summary!$C87,'Inputs-Core'!Z$7:Z$55)</f>
        <v>0</v>
      </c>
      <c r="V87" s="9">
        <f>SUMIF('Inputs-Core'!$C$7:$C$55,Summary!$C87,'Inputs-Core'!AA$7:AA$55)</f>
        <v>0</v>
      </c>
      <c r="W87" s="9">
        <f>SUMIF('Inputs-Core'!$C$7:$C$55,Summary!$C87,'Inputs-Core'!AB$7:AB$55)</f>
        <v>0</v>
      </c>
      <c r="X87" s="9">
        <f>SUMIF('Inputs-Core'!$C$7:$C$55,Summary!$C87,'Inputs-Core'!AC$7:AC$55)</f>
        <v>0</v>
      </c>
      <c r="Y87" s="9">
        <f>SUMIF('Inputs-Core'!$C$7:$C$55,Summary!$C87,'Inputs-Core'!AD$7:AD$55)</f>
        <v>0</v>
      </c>
      <c r="Z87" s="9">
        <f>SUMIF('Inputs-Core'!$C$7:$C$55,Summary!$C87,'Inputs-Core'!AE$7:AE$55)</f>
        <v>0</v>
      </c>
      <c r="AA87" s="9">
        <f>SUMIF('Inputs-Core'!$C$7:$C$55,Summary!$C87,'Inputs-Core'!AF$7:AF$55)</f>
        <v>0</v>
      </c>
      <c r="AB87" s="9">
        <f>SUMIF('Inputs-Core'!$C$7:$C$55,Summary!$C87,'Inputs-Core'!AG$7:AG$55)</f>
        <v>0</v>
      </c>
      <c r="AC87" s="9">
        <f>SUMIF('Inputs-Core'!$C$7:$C$55,Summary!$C87,'Inputs-Core'!AH$7:AH$55)</f>
        <v>0</v>
      </c>
      <c r="AD87" s="9">
        <f>SUMIF('Inputs-Core'!$C$7:$C$55,Summary!$C87,'Inputs-Core'!F$7:F$55)</f>
        <v>0</v>
      </c>
      <c r="AE87" s="9">
        <f>SUMIF('Inputs-Core'!$C$7:$C$55,Summary!$C87,'Inputs-Core'!G$7:G$55)</f>
        <v>0</v>
      </c>
      <c r="AF87" s="9">
        <f>SUMIF('Inputs-Core'!$C$7:$C$55,Summary!$C87,'Inputs-Core'!H$7:H$55)</f>
        <v>0</v>
      </c>
      <c r="AG87" s="9">
        <f>SUMIF('Inputs-Core'!$C$7:$C$55,Summary!$C87,'Inputs-Core'!I$7:I$55)</f>
        <v>0</v>
      </c>
      <c r="AH87" s="2"/>
    </row>
    <row r="88" spans="1:34" outlineLevel="1" x14ac:dyDescent="0.25">
      <c r="A88" s="2"/>
      <c r="B88" s="8"/>
      <c r="C88" s="8" t="s">
        <v>389</v>
      </c>
      <c r="D88" s="9">
        <f t="shared" si="5"/>
        <v>0</v>
      </c>
      <c r="E88" s="9">
        <f>SUMIF('Inputs-Core'!$C$7:$C$55,Summary!$C88,'Inputs-Core'!K$7:K$55)</f>
        <v>0</v>
      </c>
      <c r="F88" s="9">
        <f>SUMIF('Inputs-Core'!$C$7:$C$55,Summary!$C88,'Inputs-Core'!L$7:L$55)</f>
        <v>0</v>
      </c>
      <c r="G88" s="9">
        <f>SUMIF('Inputs-Core'!$C$7:$C$55,Summary!$C88,'Inputs-Core'!M$7:M$55)</f>
        <v>0</v>
      </c>
      <c r="H88" s="9">
        <f>SUMIF('Inputs-Core'!$C$7:$C$55,Summary!$C88,'Inputs-Core'!N$7:N$55)</f>
        <v>0</v>
      </c>
      <c r="I88" s="9">
        <f>SUMIF('Inputs-Core'!$C$7:$C$55,Summary!$C88,'Inputs-Core'!O$7:O$55)</f>
        <v>0</v>
      </c>
      <c r="J88" s="9">
        <f>SUMIF('Inputs-Core'!$C$7:$C$55,Summary!$C88,'Inputs-Core'!P$7:P$55)</f>
        <v>0</v>
      </c>
      <c r="K88" s="9">
        <f>SUMIF('Inputs-Core'!$C$7:$C$55,Summary!$C88,'Inputs-Core'!Q$7:Q$55)</f>
        <v>0</v>
      </c>
      <c r="L88" s="9">
        <f>SUMIF('Inputs-Core'!$C$7:$C$55,Summary!$C88,'Inputs-Core'!R$7:R$55)</f>
        <v>0</v>
      </c>
      <c r="M88" s="9">
        <f>SUMIF('Inputs-Core'!$C$7:$C$55,Summary!$C88,'Inputs-Core'!S$7:S$55)</f>
        <v>0</v>
      </c>
      <c r="N88" s="9">
        <f>SUMIF('Inputs-Core'!$C$7:$C$55,Summary!$C88,'Inputs-Core'!T$7:T$55)</f>
        <v>0</v>
      </c>
      <c r="O88" s="9">
        <f>SUMIF('Inputs-Core'!$C$7:$C$55,Summary!$C88,'Inputs-Core'!U$7:U$55)</f>
        <v>0</v>
      </c>
      <c r="P88" s="9">
        <f>SUMIF('Inputs-Core'!$C$7:$C$55,Summary!$C88,'Inputs-Core'!V$7:V$55)</f>
        <v>0</v>
      </c>
      <c r="Q88" s="9">
        <f t="shared" si="6"/>
        <v>0</v>
      </c>
      <c r="R88" s="9">
        <f>SUMIF('Inputs-Core'!$C$7:$C$55,Summary!$C88,'Inputs-Core'!W$7:W$55)</f>
        <v>0</v>
      </c>
      <c r="S88" s="9">
        <f>SUMIF('Inputs-Core'!$C$7:$C$55,Summary!$C88,'Inputs-Core'!X$7:X$55)</f>
        <v>0</v>
      </c>
      <c r="T88" s="9">
        <f>SUMIF('Inputs-Core'!$C$7:$C$55,Summary!$C88,'Inputs-Core'!Y$7:Y$55)</f>
        <v>0</v>
      </c>
      <c r="U88" s="9">
        <f>SUMIF('Inputs-Core'!$C$7:$C$55,Summary!$C88,'Inputs-Core'!Z$7:Z$55)</f>
        <v>0</v>
      </c>
      <c r="V88" s="9">
        <f>SUMIF('Inputs-Core'!$C$7:$C$55,Summary!$C88,'Inputs-Core'!AA$7:AA$55)</f>
        <v>0</v>
      </c>
      <c r="W88" s="9">
        <f>SUMIF('Inputs-Core'!$C$7:$C$55,Summary!$C88,'Inputs-Core'!AB$7:AB$55)</f>
        <v>0</v>
      </c>
      <c r="X88" s="9">
        <f>SUMIF('Inputs-Core'!$C$7:$C$55,Summary!$C88,'Inputs-Core'!AC$7:AC$55)</f>
        <v>0</v>
      </c>
      <c r="Y88" s="9">
        <f>SUMIF('Inputs-Core'!$C$7:$C$55,Summary!$C88,'Inputs-Core'!AD$7:AD$55)</f>
        <v>0</v>
      </c>
      <c r="Z88" s="9">
        <f>SUMIF('Inputs-Core'!$C$7:$C$55,Summary!$C88,'Inputs-Core'!AE$7:AE$55)</f>
        <v>0</v>
      </c>
      <c r="AA88" s="9">
        <f>SUMIF('Inputs-Core'!$C$7:$C$55,Summary!$C88,'Inputs-Core'!AF$7:AF$55)</f>
        <v>0</v>
      </c>
      <c r="AB88" s="9">
        <f>SUMIF('Inputs-Core'!$C$7:$C$55,Summary!$C88,'Inputs-Core'!AG$7:AG$55)</f>
        <v>0</v>
      </c>
      <c r="AC88" s="9">
        <f>SUMIF('Inputs-Core'!$C$7:$C$55,Summary!$C88,'Inputs-Core'!AH$7:AH$55)</f>
        <v>0</v>
      </c>
      <c r="AD88" s="9">
        <f>SUMIF('Inputs-Core'!$C$7:$C$55,Summary!$C88,'Inputs-Core'!F$7:F$55)</f>
        <v>0</v>
      </c>
      <c r="AE88" s="9">
        <f>SUMIF('Inputs-Core'!$C$7:$C$55,Summary!$C88,'Inputs-Core'!G$7:G$55)</f>
        <v>0</v>
      </c>
      <c r="AF88" s="9">
        <f>SUMIF('Inputs-Core'!$C$7:$C$55,Summary!$C88,'Inputs-Core'!H$7:H$55)</f>
        <v>0</v>
      </c>
      <c r="AG88" s="9">
        <f>SUMIF('Inputs-Core'!$C$7:$C$55,Summary!$C88,'Inputs-Core'!I$7:I$55)</f>
        <v>0</v>
      </c>
      <c r="AH88" s="2"/>
    </row>
    <row r="89" spans="1:34" outlineLevel="1" x14ac:dyDescent="0.25">
      <c r="A89" s="2"/>
      <c r="B89" s="8"/>
      <c r="C89" s="8" t="s">
        <v>31</v>
      </c>
      <c r="D89" s="9">
        <f t="shared" si="5"/>
        <v>9563348.1699999999</v>
      </c>
      <c r="E89" s="9">
        <f>SUMIF('Inputs-Core'!$C$7:$C$55,Summary!$C89,'Inputs-Core'!K$7:K$55)</f>
        <v>0</v>
      </c>
      <c r="F89" s="9">
        <f>SUMIF('Inputs-Core'!$C$7:$C$55,Summary!$C89,'Inputs-Core'!L$7:L$55)</f>
        <v>0</v>
      </c>
      <c r="G89" s="9">
        <f>SUMIF('Inputs-Core'!$C$7:$C$55,Summary!$C89,'Inputs-Core'!M$7:M$55)</f>
        <v>0</v>
      </c>
      <c r="H89" s="9">
        <f>SUMIF('Inputs-Core'!$C$7:$C$55,Summary!$C89,'Inputs-Core'!N$7:N$55)</f>
        <v>875152.01</v>
      </c>
      <c r="I89" s="9">
        <f>SUMIF('Inputs-Core'!$C$7:$C$55,Summary!$C89,'Inputs-Core'!O$7:O$55)</f>
        <v>0</v>
      </c>
      <c r="J89" s="9">
        <f>SUMIF('Inputs-Core'!$C$7:$C$55,Summary!$C89,'Inputs-Core'!P$7:P$55)</f>
        <v>0</v>
      </c>
      <c r="K89" s="9">
        <f>SUMIF('Inputs-Core'!$C$7:$C$55,Summary!$C89,'Inputs-Core'!Q$7:Q$55)</f>
        <v>12452.16</v>
      </c>
      <c r="L89" s="9">
        <f>SUMIF('Inputs-Core'!$C$7:$C$55,Summary!$C89,'Inputs-Core'!R$7:R$55)</f>
        <v>0</v>
      </c>
      <c r="M89" s="9">
        <f>SUMIF('Inputs-Core'!$C$7:$C$55,Summary!$C89,'Inputs-Core'!S$7:S$55)</f>
        <v>148797</v>
      </c>
      <c r="N89" s="9">
        <f>SUMIF('Inputs-Core'!$C$7:$C$55,Summary!$C89,'Inputs-Core'!T$7:T$55)</f>
        <v>1578150</v>
      </c>
      <c r="O89" s="9">
        <f>SUMIF('Inputs-Core'!$C$7:$C$55,Summary!$C89,'Inputs-Core'!U$7:U$55)</f>
        <v>2000000</v>
      </c>
      <c r="P89" s="9">
        <f>SUMIF('Inputs-Core'!$C$7:$C$55,Summary!$C89,'Inputs-Core'!V$7:V$55)</f>
        <v>4948797</v>
      </c>
      <c r="Q89" s="9">
        <f t="shared" si="6"/>
        <v>11171000</v>
      </c>
      <c r="R89" s="9">
        <f>SUMIF('Inputs-Core'!$C$7:$C$55,Summary!$C89,'Inputs-Core'!W$7:W$55)</f>
        <v>0</v>
      </c>
      <c r="S89" s="9">
        <f>SUMIF('Inputs-Core'!$C$7:$C$55,Summary!$C89,'Inputs-Core'!X$7:X$55)</f>
        <v>312000</v>
      </c>
      <c r="T89" s="9">
        <f>SUMIF('Inputs-Core'!$C$7:$C$55,Summary!$C89,'Inputs-Core'!Y$7:Y$55)</f>
        <v>198500</v>
      </c>
      <c r="U89" s="9">
        <f>SUMIF('Inputs-Core'!$C$7:$C$55,Summary!$C89,'Inputs-Core'!Z$7:Z$55)</f>
        <v>0</v>
      </c>
      <c r="V89" s="9">
        <f>SUMIF('Inputs-Core'!$C$7:$C$55,Summary!$C89,'Inputs-Core'!AA$7:AA$55)</f>
        <v>715000</v>
      </c>
      <c r="W89" s="9">
        <f>SUMIF('Inputs-Core'!$C$7:$C$55,Summary!$C89,'Inputs-Core'!AB$7:AB$55)</f>
        <v>148500</v>
      </c>
      <c r="X89" s="9">
        <f>SUMIF('Inputs-Core'!$C$7:$C$55,Summary!$C89,'Inputs-Core'!AC$7:AC$55)</f>
        <v>0</v>
      </c>
      <c r="Y89" s="9">
        <f>SUMIF('Inputs-Core'!$C$7:$C$55,Summary!$C89,'Inputs-Core'!AD$7:AD$55)</f>
        <v>0</v>
      </c>
      <c r="Z89" s="9">
        <f>SUMIF('Inputs-Core'!$C$7:$C$55,Summary!$C89,'Inputs-Core'!AE$7:AE$55)</f>
        <v>148500</v>
      </c>
      <c r="AA89" s="9">
        <f>SUMIF('Inputs-Core'!$C$7:$C$55,Summary!$C89,'Inputs-Core'!AF$7:AF$55)</f>
        <v>2700000</v>
      </c>
      <c r="AB89" s="9">
        <f>SUMIF('Inputs-Core'!$C$7:$C$55,Summary!$C89,'Inputs-Core'!AG$7:AG$55)</f>
        <v>2000000</v>
      </c>
      <c r="AC89" s="9">
        <f>SUMIF('Inputs-Core'!$C$7:$C$55,Summary!$C89,'Inputs-Core'!AH$7:AH$55)</f>
        <v>4948500</v>
      </c>
      <c r="AD89" s="9">
        <f>SUMIF('Inputs-Core'!$C$7:$C$55,Summary!$C89,'Inputs-Core'!F$7:F$55)</f>
        <v>11293414</v>
      </c>
      <c r="AE89" s="9">
        <f>SUMIF('Inputs-Core'!$C$7:$C$55,Summary!$C89,'Inputs-Core'!G$7:G$55)</f>
        <v>11410494.834000001</v>
      </c>
      <c r="AF89" s="9">
        <f>SUMIF('Inputs-Core'!$C$7:$C$55,Summary!$C89,'Inputs-Core'!H$7:H$55)</f>
        <v>11999405.173853999</v>
      </c>
      <c r="AG89" s="9">
        <f>SUMIF('Inputs-Core'!$C$7:$C$55,Summary!$C89,'Inputs-Core'!I$7:I$55)</f>
        <v>12424449.734243471</v>
      </c>
      <c r="AH89" s="2"/>
    </row>
    <row r="90" spans="1:34" outlineLevel="1" x14ac:dyDescent="0.25">
      <c r="A90" s="2"/>
      <c r="B90" s="8"/>
      <c r="C90" s="8" t="s">
        <v>390</v>
      </c>
      <c r="D90" s="9">
        <f t="shared" si="5"/>
        <v>0</v>
      </c>
      <c r="E90" s="9">
        <f>SUMIF('Inputs-Core'!$C$7:$C$55,Summary!$C90,'Inputs-Core'!K$7:K$55)</f>
        <v>0</v>
      </c>
      <c r="F90" s="9">
        <f>SUMIF('Inputs-Core'!$C$7:$C$55,Summary!$C90,'Inputs-Core'!L$7:L$55)</f>
        <v>0</v>
      </c>
      <c r="G90" s="9">
        <f>SUMIF('Inputs-Core'!$C$7:$C$55,Summary!$C90,'Inputs-Core'!M$7:M$55)</f>
        <v>0</v>
      </c>
      <c r="H90" s="9">
        <f>SUMIF('Inputs-Core'!$C$7:$C$55,Summary!$C90,'Inputs-Core'!N$7:N$55)</f>
        <v>0</v>
      </c>
      <c r="I90" s="9">
        <f>SUMIF('Inputs-Core'!$C$7:$C$55,Summary!$C90,'Inputs-Core'!O$7:O$55)</f>
        <v>0</v>
      </c>
      <c r="J90" s="9">
        <f>SUMIF('Inputs-Core'!$C$7:$C$55,Summary!$C90,'Inputs-Core'!P$7:P$55)</f>
        <v>0</v>
      </c>
      <c r="K90" s="9">
        <f>SUMIF('Inputs-Core'!$C$7:$C$55,Summary!$C90,'Inputs-Core'!Q$7:Q$55)</f>
        <v>0</v>
      </c>
      <c r="L90" s="9">
        <f>SUMIF('Inputs-Core'!$C$7:$C$55,Summary!$C90,'Inputs-Core'!R$7:R$55)</f>
        <v>0</v>
      </c>
      <c r="M90" s="9">
        <f>SUMIF('Inputs-Core'!$C$7:$C$55,Summary!$C90,'Inputs-Core'!S$7:S$55)</f>
        <v>0</v>
      </c>
      <c r="N90" s="9">
        <f>SUMIF('Inputs-Core'!$C$7:$C$55,Summary!$C90,'Inputs-Core'!T$7:T$55)</f>
        <v>0</v>
      </c>
      <c r="O90" s="9">
        <f>SUMIF('Inputs-Core'!$C$7:$C$55,Summary!$C90,'Inputs-Core'!U$7:U$55)</f>
        <v>0</v>
      </c>
      <c r="P90" s="9">
        <f>SUMIF('Inputs-Core'!$C$7:$C$55,Summary!$C90,'Inputs-Core'!V$7:V$55)</f>
        <v>0</v>
      </c>
      <c r="Q90" s="9">
        <f t="shared" si="6"/>
        <v>0</v>
      </c>
      <c r="R90" s="9">
        <f>SUMIF('Inputs-Core'!$C$7:$C$55,Summary!$C90,'Inputs-Core'!W$7:W$55)</f>
        <v>0</v>
      </c>
      <c r="S90" s="9">
        <f>SUMIF('Inputs-Core'!$C$7:$C$55,Summary!$C90,'Inputs-Core'!X$7:X$55)</f>
        <v>0</v>
      </c>
      <c r="T90" s="9">
        <f>SUMIF('Inputs-Core'!$C$7:$C$55,Summary!$C90,'Inputs-Core'!Y$7:Y$55)</f>
        <v>0</v>
      </c>
      <c r="U90" s="9">
        <f>SUMIF('Inputs-Core'!$C$7:$C$55,Summary!$C90,'Inputs-Core'!Z$7:Z$55)</f>
        <v>0</v>
      </c>
      <c r="V90" s="9">
        <f>SUMIF('Inputs-Core'!$C$7:$C$55,Summary!$C90,'Inputs-Core'!AA$7:AA$55)</f>
        <v>0</v>
      </c>
      <c r="W90" s="9">
        <f>SUMIF('Inputs-Core'!$C$7:$C$55,Summary!$C90,'Inputs-Core'!AB$7:AB$55)</f>
        <v>0</v>
      </c>
      <c r="X90" s="9">
        <f>SUMIF('Inputs-Core'!$C$7:$C$55,Summary!$C90,'Inputs-Core'!AC$7:AC$55)</f>
        <v>0</v>
      </c>
      <c r="Y90" s="9">
        <f>SUMIF('Inputs-Core'!$C$7:$C$55,Summary!$C90,'Inputs-Core'!AD$7:AD$55)</f>
        <v>0</v>
      </c>
      <c r="Z90" s="9">
        <f>SUMIF('Inputs-Core'!$C$7:$C$55,Summary!$C90,'Inputs-Core'!AE$7:AE$55)</f>
        <v>0</v>
      </c>
      <c r="AA90" s="9">
        <f>SUMIF('Inputs-Core'!$C$7:$C$55,Summary!$C90,'Inputs-Core'!AF$7:AF$55)</f>
        <v>0</v>
      </c>
      <c r="AB90" s="9">
        <f>SUMIF('Inputs-Core'!$C$7:$C$55,Summary!$C90,'Inputs-Core'!AG$7:AG$55)</f>
        <v>0</v>
      </c>
      <c r="AC90" s="9">
        <f>SUMIF('Inputs-Core'!$C$7:$C$55,Summary!$C90,'Inputs-Core'!AH$7:AH$55)</f>
        <v>0</v>
      </c>
      <c r="AD90" s="9">
        <f>SUMIF('Inputs-Core'!$C$7:$C$55,Summary!$C90,'Inputs-Core'!F$7:F$55)</f>
        <v>0</v>
      </c>
      <c r="AE90" s="9">
        <f>SUMIF('Inputs-Core'!$C$7:$C$55,Summary!$C90,'Inputs-Core'!G$7:G$55)</f>
        <v>0</v>
      </c>
      <c r="AF90" s="9">
        <f>SUMIF('Inputs-Core'!$C$7:$C$55,Summary!$C90,'Inputs-Core'!H$7:H$55)</f>
        <v>0</v>
      </c>
      <c r="AG90" s="9">
        <f>SUMIF('Inputs-Core'!$C$7:$C$55,Summary!$C90,'Inputs-Core'!I$7:I$55)</f>
        <v>0</v>
      </c>
      <c r="AH90" s="2"/>
    </row>
    <row r="91" spans="1:34" outlineLevel="1" x14ac:dyDescent="0.25">
      <c r="A91" s="2"/>
      <c r="B91" s="8"/>
      <c r="C91" s="8" t="s">
        <v>391</v>
      </c>
      <c r="D91" s="9">
        <f t="shared" si="5"/>
        <v>0</v>
      </c>
      <c r="E91" s="9">
        <f>SUMIF('Inputs-Core'!$C$7:$C$55,Summary!$C91,'Inputs-Core'!K$7:K$55)</f>
        <v>0</v>
      </c>
      <c r="F91" s="9">
        <f>SUMIF('Inputs-Core'!$C$7:$C$55,Summary!$C91,'Inputs-Core'!L$7:L$55)</f>
        <v>0</v>
      </c>
      <c r="G91" s="9">
        <f>SUMIF('Inputs-Core'!$C$7:$C$55,Summary!$C91,'Inputs-Core'!M$7:M$55)</f>
        <v>0</v>
      </c>
      <c r="H91" s="9">
        <f>SUMIF('Inputs-Core'!$C$7:$C$55,Summary!$C91,'Inputs-Core'!N$7:N$55)</f>
        <v>0</v>
      </c>
      <c r="I91" s="9">
        <f>SUMIF('Inputs-Core'!$C$7:$C$55,Summary!$C91,'Inputs-Core'!O$7:O$55)</f>
        <v>0</v>
      </c>
      <c r="J91" s="9">
        <f>SUMIF('Inputs-Core'!$C$7:$C$55,Summary!$C91,'Inputs-Core'!P$7:P$55)</f>
        <v>0</v>
      </c>
      <c r="K91" s="9">
        <f>SUMIF('Inputs-Core'!$C$7:$C$55,Summary!$C91,'Inputs-Core'!Q$7:Q$55)</f>
        <v>0</v>
      </c>
      <c r="L91" s="9">
        <f>SUMIF('Inputs-Core'!$C$7:$C$55,Summary!$C91,'Inputs-Core'!R$7:R$55)</f>
        <v>0</v>
      </c>
      <c r="M91" s="9">
        <f>SUMIF('Inputs-Core'!$C$7:$C$55,Summary!$C91,'Inputs-Core'!S$7:S$55)</f>
        <v>0</v>
      </c>
      <c r="N91" s="9">
        <f>SUMIF('Inputs-Core'!$C$7:$C$55,Summary!$C91,'Inputs-Core'!T$7:T$55)</f>
        <v>0</v>
      </c>
      <c r="O91" s="9">
        <f>SUMIF('Inputs-Core'!$C$7:$C$55,Summary!$C91,'Inputs-Core'!U$7:U$55)</f>
        <v>0</v>
      </c>
      <c r="P91" s="9">
        <f>SUMIF('Inputs-Core'!$C$7:$C$55,Summary!$C91,'Inputs-Core'!V$7:V$55)</f>
        <v>0</v>
      </c>
      <c r="Q91" s="9">
        <f t="shared" si="6"/>
        <v>0</v>
      </c>
      <c r="R91" s="9">
        <f>SUMIF('Inputs-Core'!$C$7:$C$55,Summary!$C91,'Inputs-Core'!W$7:W$55)</f>
        <v>0</v>
      </c>
      <c r="S91" s="9">
        <f>SUMIF('Inputs-Core'!$C$7:$C$55,Summary!$C91,'Inputs-Core'!X$7:X$55)</f>
        <v>0</v>
      </c>
      <c r="T91" s="9">
        <f>SUMIF('Inputs-Core'!$C$7:$C$55,Summary!$C91,'Inputs-Core'!Y$7:Y$55)</f>
        <v>0</v>
      </c>
      <c r="U91" s="9">
        <f>SUMIF('Inputs-Core'!$C$7:$C$55,Summary!$C91,'Inputs-Core'!Z$7:Z$55)</f>
        <v>0</v>
      </c>
      <c r="V91" s="9">
        <f>SUMIF('Inputs-Core'!$C$7:$C$55,Summary!$C91,'Inputs-Core'!AA$7:AA$55)</f>
        <v>0</v>
      </c>
      <c r="W91" s="9">
        <f>SUMIF('Inputs-Core'!$C$7:$C$55,Summary!$C91,'Inputs-Core'!AB$7:AB$55)</f>
        <v>0</v>
      </c>
      <c r="X91" s="9">
        <f>SUMIF('Inputs-Core'!$C$7:$C$55,Summary!$C91,'Inputs-Core'!AC$7:AC$55)</f>
        <v>0</v>
      </c>
      <c r="Y91" s="9">
        <f>SUMIF('Inputs-Core'!$C$7:$C$55,Summary!$C91,'Inputs-Core'!AD$7:AD$55)</f>
        <v>0</v>
      </c>
      <c r="Z91" s="9">
        <f>SUMIF('Inputs-Core'!$C$7:$C$55,Summary!$C91,'Inputs-Core'!AE$7:AE$55)</f>
        <v>0</v>
      </c>
      <c r="AA91" s="9">
        <f>SUMIF('Inputs-Core'!$C$7:$C$55,Summary!$C91,'Inputs-Core'!AF$7:AF$55)</f>
        <v>0</v>
      </c>
      <c r="AB91" s="9">
        <f>SUMIF('Inputs-Core'!$C$7:$C$55,Summary!$C91,'Inputs-Core'!AG$7:AG$55)</f>
        <v>0</v>
      </c>
      <c r="AC91" s="9">
        <f>SUMIF('Inputs-Core'!$C$7:$C$55,Summary!$C91,'Inputs-Core'!AH$7:AH$55)</f>
        <v>0</v>
      </c>
      <c r="AD91" s="9">
        <f>SUMIF('Inputs-Core'!$C$7:$C$55,Summary!$C91,'Inputs-Core'!F$7:F$55)</f>
        <v>0</v>
      </c>
      <c r="AE91" s="9">
        <f>SUMIF('Inputs-Core'!$C$7:$C$55,Summary!$C91,'Inputs-Core'!G$7:G$55)</f>
        <v>0</v>
      </c>
      <c r="AF91" s="9">
        <f>SUMIF('Inputs-Core'!$C$7:$C$55,Summary!$C91,'Inputs-Core'!H$7:H$55)</f>
        <v>0</v>
      </c>
      <c r="AG91" s="9">
        <f>SUMIF('Inputs-Core'!$C$7:$C$55,Summary!$C91,'Inputs-Core'!I$7:I$55)</f>
        <v>0</v>
      </c>
      <c r="AH91" s="2"/>
    </row>
    <row r="92" spans="1:34" outlineLevel="1" x14ac:dyDescent="0.25">
      <c r="A92" s="2"/>
      <c r="B92" s="8"/>
      <c r="C92" s="8" t="s">
        <v>67</v>
      </c>
      <c r="D92" s="9">
        <f t="shared" si="5"/>
        <v>6794952.1700000009</v>
      </c>
      <c r="E92" s="9">
        <f>SUMIF('Inputs-Core'!$C$7:$C$55,Summary!$C92,'Inputs-Core'!K$7:K$55)</f>
        <v>415242.9</v>
      </c>
      <c r="F92" s="9">
        <f>SUMIF('Inputs-Core'!$C$7:$C$55,Summary!$C92,'Inputs-Core'!L$7:L$55)</f>
        <v>410697.45</v>
      </c>
      <c r="G92" s="9">
        <f>SUMIF('Inputs-Core'!$C$7:$C$55,Summary!$C92,'Inputs-Core'!M$7:M$55)</f>
        <v>412970.17000000004</v>
      </c>
      <c r="H92" s="9">
        <f>SUMIF('Inputs-Core'!$C$7:$C$55,Summary!$C92,'Inputs-Core'!N$7:N$55)</f>
        <v>483554.55</v>
      </c>
      <c r="I92" s="9">
        <f>SUMIF('Inputs-Core'!$C$7:$C$55,Summary!$C92,'Inputs-Core'!O$7:O$55)</f>
        <v>908385.8</v>
      </c>
      <c r="J92" s="9">
        <f>SUMIF('Inputs-Core'!$C$7:$C$55,Summary!$C92,'Inputs-Core'!P$7:P$55)</f>
        <v>365242.9</v>
      </c>
      <c r="K92" s="9">
        <f>SUMIF('Inputs-Core'!$C$7:$C$55,Summary!$C92,'Inputs-Core'!Q$7:Q$55)</f>
        <v>531643.9</v>
      </c>
      <c r="L92" s="9">
        <f>SUMIF('Inputs-Core'!$C$7:$C$55,Summary!$C92,'Inputs-Core'!R$7:R$55)</f>
        <v>473442.9</v>
      </c>
      <c r="M92" s="9">
        <f>SUMIF('Inputs-Core'!$C$7:$C$55,Summary!$C92,'Inputs-Core'!S$7:S$55)</f>
        <v>963442.9</v>
      </c>
      <c r="N92" s="9">
        <f>SUMIF('Inputs-Core'!$C$7:$C$55,Summary!$C92,'Inputs-Core'!T$7:T$55)</f>
        <v>473442.9</v>
      </c>
      <c r="O92" s="9">
        <f>SUMIF('Inputs-Core'!$C$7:$C$55,Summary!$C92,'Inputs-Core'!U$7:U$55)</f>
        <v>673442.9</v>
      </c>
      <c r="P92" s="9">
        <f>SUMIF('Inputs-Core'!$C$7:$C$55,Summary!$C92,'Inputs-Core'!V$7:V$55)</f>
        <v>683442.9</v>
      </c>
      <c r="Q92" s="9">
        <f t="shared" si="6"/>
        <v>12478914.800000003</v>
      </c>
      <c r="R92" s="9">
        <f>SUMIF('Inputs-Core'!$C$7:$C$55,Summary!$C92,'Inputs-Core'!W$7:W$55)</f>
        <v>1023242.9</v>
      </c>
      <c r="S92" s="9">
        <f>SUMIF('Inputs-Core'!$C$7:$C$55,Summary!$C92,'Inputs-Core'!X$7:X$55)</f>
        <v>1023242.9</v>
      </c>
      <c r="T92" s="9">
        <f>SUMIF('Inputs-Core'!$C$7:$C$55,Summary!$C92,'Inputs-Core'!Y$7:Y$55)</f>
        <v>1023242.9</v>
      </c>
      <c r="U92" s="9">
        <f>SUMIF('Inputs-Core'!$C$7:$C$55,Summary!$C92,'Inputs-Core'!Z$7:Z$55)</f>
        <v>1023242.9</v>
      </c>
      <c r="V92" s="9">
        <f>SUMIF('Inputs-Core'!$C$7:$C$55,Summary!$C92,'Inputs-Core'!AA$7:AA$55)</f>
        <v>1023242.9</v>
      </c>
      <c r="W92" s="9">
        <f>SUMIF('Inputs-Core'!$C$7:$C$55,Summary!$C92,'Inputs-Core'!AB$7:AB$55)</f>
        <v>1023242.9</v>
      </c>
      <c r="X92" s="9">
        <f>SUMIF('Inputs-Core'!$C$7:$C$55,Summary!$C92,'Inputs-Core'!AC$7:AC$55)</f>
        <v>1023242.9</v>
      </c>
      <c r="Y92" s="9">
        <f>SUMIF('Inputs-Core'!$C$7:$C$55,Summary!$C92,'Inputs-Core'!AD$7:AD$55)</f>
        <v>1023242.9</v>
      </c>
      <c r="Z92" s="9">
        <f>SUMIF('Inputs-Core'!$C$7:$C$55,Summary!$C92,'Inputs-Core'!AE$7:AE$55)</f>
        <v>1023242.9</v>
      </c>
      <c r="AA92" s="9">
        <f>SUMIF('Inputs-Core'!$C$7:$C$55,Summary!$C92,'Inputs-Core'!AF$7:AF$55)</f>
        <v>1023242.9</v>
      </c>
      <c r="AB92" s="9">
        <f>SUMIF('Inputs-Core'!$C$7:$C$55,Summary!$C92,'Inputs-Core'!AG$7:AG$55)</f>
        <v>1223242.8999999999</v>
      </c>
      <c r="AC92" s="9">
        <f>SUMIF('Inputs-Core'!$C$7:$C$55,Summary!$C92,'Inputs-Core'!AH$7:AH$55)</f>
        <v>1023242.9</v>
      </c>
      <c r="AD92" s="9">
        <f>SUMIF('Inputs-Core'!$C$7:$C$55,Summary!$C92,'Inputs-Core'!F$7:F$55)</f>
        <v>9779265</v>
      </c>
      <c r="AE92" s="9">
        <f>SUMIF('Inputs-Core'!$C$7:$C$55,Summary!$C92,'Inputs-Core'!G$7:G$55)</f>
        <v>9779265</v>
      </c>
      <c r="AF92" s="9">
        <f>SUMIF('Inputs-Core'!$C$7:$C$55,Summary!$C92,'Inputs-Core'!H$7:H$55)</f>
        <v>9779265</v>
      </c>
      <c r="AG92" s="9">
        <f>SUMIF('Inputs-Core'!$C$7:$C$55,Summary!$C92,'Inputs-Core'!I$7:I$55)</f>
        <v>9779265</v>
      </c>
      <c r="AH92" s="2"/>
    </row>
    <row r="93" spans="1:34" outlineLevel="1" x14ac:dyDescent="0.25">
      <c r="A93" s="2"/>
      <c r="B93" s="8"/>
      <c r="C93" s="8" t="s">
        <v>392</v>
      </c>
      <c r="D93" s="9">
        <f t="shared" si="5"/>
        <v>0</v>
      </c>
      <c r="E93" s="9">
        <f>SUMIF('Inputs-Core'!$C$7:$C$55,Summary!$C93,'Inputs-Core'!K$7:K$55)</f>
        <v>0</v>
      </c>
      <c r="F93" s="9">
        <f>SUMIF('Inputs-Core'!$C$7:$C$55,Summary!$C93,'Inputs-Core'!L$7:L$55)</f>
        <v>0</v>
      </c>
      <c r="G93" s="9">
        <f>SUMIF('Inputs-Core'!$C$7:$C$55,Summary!$C93,'Inputs-Core'!M$7:M$55)</f>
        <v>0</v>
      </c>
      <c r="H93" s="9">
        <f>SUMIF('Inputs-Core'!$C$7:$C$55,Summary!$C93,'Inputs-Core'!N$7:N$55)</f>
        <v>0</v>
      </c>
      <c r="I93" s="9">
        <f>SUMIF('Inputs-Core'!$C$7:$C$55,Summary!$C93,'Inputs-Core'!O$7:O$55)</f>
        <v>0</v>
      </c>
      <c r="J93" s="9">
        <f>SUMIF('Inputs-Core'!$C$7:$C$55,Summary!$C93,'Inputs-Core'!P$7:P$55)</f>
        <v>0</v>
      </c>
      <c r="K93" s="9">
        <f>SUMIF('Inputs-Core'!$C$7:$C$55,Summary!$C93,'Inputs-Core'!Q$7:Q$55)</f>
        <v>0</v>
      </c>
      <c r="L93" s="9">
        <f>SUMIF('Inputs-Core'!$C$7:$C$55,Summary!$C93,'Inputs-Core'!R$7:R$55)</f>
        <v>0</v>
      </c>
      <c r="M93" s="9">
        <f>SUMIF('Inputs-Core'!$C$7:$C$55,Summary!$C93,'Inputs-Core'!S$7:S$55)</f>
        <v>0</v>
      </c>
      <c r="N93" s="9">
        <f>SUMIF('Inputs-Core'!$C$7:$C$55,Summary!$C93,'Inputs-Core'!T$7:T$55)</f>
        <v>0</v>
      </c>
      <c r="O93" s="9">
        <f>SUMIF('Inputs-Core'!$C$7:$C$55,Summary!$C93,'Inputs-Core'!U$7:U$55)</f>
        <v>0</v>
      </c>
      <c r="P93" s="9">
        <f>SUMIF('Inputs-Core'!$C$7:$C$55,Summary!$C93,'Inputs-Core'!V$7:V$55)</f>
        <v>0</v>
      </c>
      <c r="Q93" s="9">
        <f t="shared" si="6"/>
        <v>0</v>
      </c>
      <c r="R93" s="9">
        <f>SUMIF('Inputs-Core'!$C$7:$C$55,Summary!$C93,'Inputs-Core'!W$7:W$55)</f>
        <v>0</v>
      </c>
      <c r="S93" s="9">
        <f>SUMIF('Inputs-Core'!$C$7:$C$55,Summary!$C93,'Inputs-Core'!X$7:X$55)</f>
        <v>0</v>
      </c>
      <c r="T93" s="9">
        <f>SUMIF('Inputs-Core'!$C$7:$C$55,Summary!$C93,'Inputs-Core'!Y$7:Y$55)</f>
        <v>0</v>
      </c>
      <c r="U93" s="9">
        <f>SUMIF('Inputs-Core'!$C$7:$C$55,Summary!$C93,'Inputs-Core'!Z$7:Z$55)</f>
        <v>0</v>
      </c>
      <c r="V93" s="9">
        <f>SUMIF('Inputs-Core'!$C$7:$C$55,Summary!$C93,'Inputs-Core'!AA$7:AA$55)</f>
        <v>0</v>
      </c>
      <c r="W93" s="9">
        <f>SUMIF('Inputs-Core'!$C$7:$C$55,Summary!$C93,'Inputs-Core'!AB$7:AB$55)</f>
        <v>0</v>
      </c>
      <c r="X93" s="9">
        <f>SUMIF('Inputs-Core'!$C$7:$C$55,Summary!$C93,'Inputs-Core'!AC$7:AC$55)</f>
        <v>0</v>
      </c>
      <c r="Y93" s="9">
        <f>SUMIF('Inputs-Core'!$C$7:$C$55,Summary!$C93,'Inputs-Core'!AD$7:AD$55)</f>
        <v>0</v>
      </c>
      <c r="Z93" s="9">
        <f>SUMIF('Inputs-Core'!$C$7:$C$55,Summary!$C93,'Inputs-Core'!AE$7:AE$55)</f>
        <v>0</v>
      </c>
      <c r="AA93" s="9">
        <f>SUMIF('Inputs-Core'!$C$7:$C$55,Summary!$C93,'Inputs-Core'!AF$7:AF$55)</f>
        <v>0</v>
      </c>
      <c r="AB93" s="9">
        <f>SUMIF('Inputs-Core'!$C$7:$C$55,Summary!$C93,'Inputs-Core'!AG$7:AG$55)</f>
        <v>0</v>
      </c>
      <c r="AC93" s="9">
        <f>SUMIF('Inputs-Core'!$C$7:$C$55,Summary!$C93,'Inputs-Core'!AH$7:AH$55)</f>
        <v>0</v>
      </c>
      <c r="AD93" s="9">
        <f>SUMIF('Inputs-Core'!$C$7:$C$55,Summary!$C93,'Inputs-Core'!F$7:F$55)</f>
        <v>0</v>
      </c>
      <c r="AE93" s="9">
        <f>SUMIF('Inputs-Core'!$C$7:$C$55,Summary!$C93,'Inputs-Core'!G$7:G$55)</f>
        <v>0</v>
      </c>
      <c r="AF93" s="9">
        <f>SUMIF('Inputs-Core'!$C$7:$C$55,Summary!$C93,'Inputs-Core'!H$7:H$55)</f>
        <v>0</v>
      </c>
      <c r="AG93" s="9">
        <f>SUMIF('Inputs-Core'!$C$7:$C$55,Summary!$C93,'Inputs-Core'!I$7:I$55)</f>
        <v>0</v>
      </c>
      <c r="AH93" s="2"/>
    </row>
    <row r="94" spans="1:34" outlineLevel="1" x14ac:dyDescent="0.25">
      <c r="A94" s="2"/>
      <c r="B94" s="8"/>
      <c r="C94" s="8" t="s">
        <v>393</v>
      </c>
      <c r="D94" s="9">
        <f t="shared" si="5"/>
        <v>0</v>
      </c>
      <c r="E94" s="9">
        <f>SUMIF('Inputs-Core'!$C$7:$C$55,Summary!$C94,'Inputs-Core'!K$7:K$55)</f>
        <v>0</v>
      </c>
      <c r="F94" s="9">
        <f>SUMIF('Inputs-Core'!$C$7:$C$55,Summary!$C94,'Inputs-Core'!L$7:L$55)</f>
        <v>0</v>
      </c>
      <c r="G94" s="9">
        <f>SUMIF('Inputs-Core'!$C$7:$C$55,Summary!$C94,'Inputs-Core'!M$7:M$55)</f>
        <v>0</v>
      </c>
      <c r="H94" s="9">
        <f>SUMIF('Inputs-Core'!$C$7:$C$55,Summary!$C94,'Inputs-Core'!N$7:N$55)</f>
        <v>0</v>
      </c>
      <c r="I94" s="9">
        <f>SUMIF('Inputs-Core'!$C$7:$C$55,Summary!$C94,'Inputs-Core'!O$7:O$55)</f>
        <v>0</v>
      </c>
      <c r="J94" s="9">
        <f>SUMIF('Inputs-Core'!$C$7:$C$55,Summary!$C94,'Inputs-Core'!P$7:P$55)</f>
        <v>0</v>
      </c>
      <c r="K94" s="9">
        <f>SUMIF('Inputs-Core'!$C$7:$C$55,Summary!$C94,'Inputs-Core'!Q$7:Q$55)</f>
        <v>0</v>
      </c>
      <c r="L94" s="9">
        <f>SUMIF('Inputs-Core'!$C$7:$C$55,Summary!$C94,'Inputs-Core'!R$7:R$55)</f>
        <v>0</v>
      </c>
      <c r="M94" s="9">
        <f>SUMIF('Inputs-Core'!$C$7:$C$55,Summary!$C94,'Inputs-Core'!S$7:S$55)</f>
        <v>0</v>
      </c>
      <c r="N94" s="9">
        <f>SUMIF('Inputs-Core'!$C$7:$C$55,Summary!$C94,'Inputs-Core'!T$7:T$55)</f>
        <v>0</v>
      </c>
      <c r="O94" s="9">
        <f>SUMIF('Inputs-Core'!$C$7:$C$55,Summary!$C94,'Inputs-Core'!U$7:U$55)</f>
        <v>0</v>
      </c>
      <c r="P94" s="9">
        <f>SUMIF('Inputs-Core'!$C$7:$C$55,Summary!$C94,'Inputs-Core'!V$7:V$55)</f>
        <v>0</v>
      </c>
      <c r="Q94" s="9">
        <f t="shared" si="6"/>
        <v>0</v>
      </c>
      <c r="R94" s="9">
        <f>SUMIF('Inputs-Core'!$C$7:$C$55,Summary!$C94,'Inputs-Core'!W$7:W$55)</f>
        <v>0</v>
      </c>
      <c r="S94" s="9">
        <f>SUMIF('Inputs-Core'!$C$7:$C$55,Summary!$C94,'Inputs-Core'!X$7:X$55)</f>
        <v>0</v>
      </c>
      <c r="T94" s="9">
        <f>SUMIF('Inputs-Core'!$C$7:$C$55,Summary!$C94,'Inputs-Core'!Y$7:Y$55)</f>
        <v>0</v>
      </c>
      <c r="U94" s="9">
        <f>SUMIF('Inputs-Core'!$C$7:$C$55,Summary!$C94,'Inputs-Core'!Z$7:Z$55)</f>
        <v>0</v>
      </c>
      <c r="V94" s="9">
        <f>SUMIF('Inputs-Core'!$C$7:$C$55,Summary!$C94,'Inputs-Core'!AA$7:AA$55)</f>
        <v>0</v>
      </c>
      <c r="W94" s="9">
        <f>SUMIF('Inputs-Core'!$C$7:$C$55,Summary!$C94,'Inputs-Core'!AB$7:AB$55)</f>
        <v>0</v>
      </c>
      <c r="X94" s="9">
        <f>SUMIF('Inputs-Core'!$C$7:$C$55,Summary!$C94,'Inputs-Core'!AC$7:AC$55)</f>
        <v>0</v>
      </c>
      <c r="Y94" s="9">
        <f>SUMIF('Inputs-Core'!$C$7:$C$55,Summary!$C94,'Inputs-Core'!AD$7:AD$55)</f>
        <v>0</v>
      </c>
      <c r="Z94" s="9">
        <f>SUMIF('Inputs-Core'!$C$7:$C$55,Summary!$C94,'Inputs-Core'!AE$7:AE$55)</f>
        <v>0</v>
      </c>
      <c r="AA94" s="9">
        <f>SUMIF('Inputs-Core'!$C$7:$C$55,Summary!$C94,'Inputs-Core'!AF$7:AF$55)</f>
        <v>0</v>
      </c>
      <c r="AB94" s="9">
        <f>SUMIF('Inputs-Core'!$C$7:$C$55,Summary!$C94,'Inputs-Core'!AG$7:AG$55)</f>
        <v>0</v>
      </c>
      <c r="AC94" s="9">
        <f>SUMIF('Inputs-Core'!$C$7:$C$55,Summary!$C94,'Inputs-Core'!AH$7:AH$55)</f>
        <v>0</v>
      </c>
      <c r="AD94" s="9">
        <f>SUMIF('Inputs-Core'!$C$7:$C$55,Summary!$C94,'Inputs-Core'!F$7:F$55)</f>
        <v>0</v>
      </c>
      <c r="AE94" s="9">
        <f>SUMIF('Inputs-Core'!$C$7:$C$55,Summary!$C94,'Inputs-Core'!G$7:G$55)</f>
        <v>0</v>
      </c>
      <c r="AF94" s="9">
        <f>SUMIF('Inputs-Core'!$C$7:$C$55,Summary!$C94,'Inputs-Core'!H$7:H$55)</f>
        <v>0</v>
      </c>
      <c r="AG94" s="9">
        <f>SUMIF('Inputs-Core'!$C$7:$C$55,Summary!$C94,'Inputs-Core'!I$7:I$55)</f>
        <v>0</v>
      </c>
      <c r="AH94" s="2"/>
    </row>
    <row r="95" spans="1:34" outlineLevel="1" x14ac:dyDescent="0.25">
      <c r="A95" s="2"/>
      <c r="B95" s="8"/>
      <c r="C95" s="8" t="s">
        <v>394</v>
      </c>
      <c r="D95" s="9">
        <f t="shared" si="5"/>
        <v>0</v>
      </c>
      <c r="E95" s="9">
        <f>SUMIF('Inputs-Core'!$C$7:$C$55,Summary!$C95,'Inputs-Core'!K$7:K$55)</f>
        <v>0</v>
      </c>
      <c r="F95" s="9">
        <f>SUMIF('Inputs-Core'!$C$7:$C$55,Summary!$C95,'Inputs-Core'!L$7:L$55)</f>
        <v>0</v>
      </c>
      <c r="G95" s="9">
        <f>SUMIF('Inputs-Core'!$C$7:$C$55,Summary!$C95,'Inputs-Core'!M$7:M$55)</f>
        <v>0</v>
      </c>
      <c r="H95" s="9">
        <f>SUMIF('Inputs-Core'!$C$7:$C$55,Summary!$C95,'Inputs-Core'!N$7:N$55)</f>
        <v>0</v>
      </c>
      <c r="I95" s="9">
        <f>SUMIF('Inputs-Core'!$C$7:$C$55,Summary!$C95,'Inputs-Core'!O$7:O$55)</f>
        <v>0</v>
      </c>
      <c r="J95" s="9">
        <f>SUMIF('Inputs-Core'!$C$7:$C$55,Summary!$C95,'Inputs-Core'!P$7:P$55)</f>
        <v>0</v>
      </c>
      <c r="K95" s="9">
        <f>SUMIF('Inputs-Core'!$C$7:$C$55,Summary!$C95,'Inputs-Core'!Q$7:Q$55)</f>
        <v>0</v>
      </c>
      <c r="L95" s="9">
        <f>SUMIF('Inputs-Core'!$C$7:$C$55,Summary!$C95,'Inputs-Core'!R$7:R$55)</f>
        <v>0</v>
      </c>
      <c r="M95" s="9">
        <f>SUMIF('Inputs-Core'!$C$7:$C$55,Summary!$C95,'Inputs-Core'!S$7:S$55)</f>
        <v>0</v>
      </c>
      <c r="N95" s="9">
        <f>SUMIF('Inputs-Core'!$C$7:$C$55,Summary!$C95,'Inputs-Core'!T$7:T$55)</f>
        <v>0</v>
      </c>
      <c r="O95" s="9">
        <f>SUMIF('Inputs-Core'!$C$7:$C$55,Summary!$C95,'Inputs-Core'!U$7:U$55)</f>
        <v>0</v>
      </c>
      <c r="P95" s="9">
        <f>SUMIF('Inputs-Core'!$C$7:$C$55,Summary!$C95,'Inputs-Core'!V$7:V$55)</f>
        <v>0</v>
      </c>
      <c r="Q95" s="9">
        <f t="shared" si="6"/>
        <v>0</v>
      </c>
      <c r="R95" s="9">
        <f>SUMIF('Inputs-Core'!$C$7:$C$55,Summary!$C95,'Inputs-Core'!W$7:W$55)</f>
        <v>0</v>
      </c>
      <c r="S95" s="9">
        <f>SUMIF('Inputs-Core'!$C$7:$C$55,Summary!$C95,'Inputs-Core'!X$7:X$55)</f>
        <v>0</v>
      </c>
      <c r="T95" s="9">
        <f>SUMIF('Inputs-Core'!$C$7:$C$55,Summary!$C95,'Inputs-Core'!Y$7:Y$55)</f>
        <v>0</v>
      </c>
      <c r="U95" s="9">
        <f>SUMIF('Inputs-Core'!$C$7:$C$55,Summary!$C95,'Inputs-Core'!Z$7:Z$55)</f>
        <v>0</v>
      </c>
      <c r="V95" s="9">
        <f>SUMIF('Inputs-Core'!$C$7:$C$55,Summary!$C95,'Inputs-Core'!AA$7:AA$55)</f>
        <v>0</v>
      </c>
      <c r="W95" s="9">
        <f>SUMIF('Inputs-Core'!$C$7:$C$55,Summary!$C95,'Inputs-Core'!AB$7:AB$55)</f>
        <v>0</v>
      </c>
      <c r="X95" s="9">
        <f>SUMIF('Inputs-Core'!$C$7:$C$55,Summary!$C95,'Inputs-Core'!AC$7:AC$55)</f>
        <v>0</v>
      </c>
      <c r="Y95" s="9">
        <f>SUMIF('Inputs-Core'!$C$7:$C$55,Summary!$C95,'Inputs-Core'!AD$7:AD$55)</f>
        <v>0</v>
      </c>
      <c r="Z95" s="9">
        <f>SUMIF('Inputs-Core'!$C$7:$C$55,Summary!$C95,'Inputs-Core'!AE$7:AE$55)</f>
        <v>0</v>
      </c>
      <c r="AA95" s="9">
        <f>SUMIF('Inputs-Core'!$C$7:$C$55,Summary!$C95,'Inputs-Core'!AF$7:AF$55)</f>
        <v>0</v>
      </c>
      <c r="AB95" s="9">
        <f>SUMIF('Inputs-Core'!$C$7:$C$55,Summary!$C95,'Inputs-Core'!AG$7:AG$55)</f>
        <v>0</v>
      </c>
      <c r="AC95" s="9">
        <f>SUMIF('Inputs-Core'!$C$7:$C$55,Summary!$C95,'Inputs-Core'!AH$7:AH$55)</f>
        <v>0</v>
      </c>
      <c r="AD95" s="9">
        <f>SUMIF('Inputs-Core'!$C$7:$C$55,Summary!$C95,'Inputs-Core'!F$7:F$55)</f>
        <v>0</v>
      </c>
      <c r="AE95" s="9">
        <f>SUMIF('Inputs-Core'!$C$7:$C$55,Summary!$C95,'Inputs-Core'!G$7:G$55)</f>
        <v>0</v>
      </c>
      <c r="AF95" s="9">
        <f>SUMIF('Inputs-Core'!$C$7:$C$55,Summary!$C95,'Inputs-Core'!H$7:H$55)</f>
        <v>0</v>
      </c>
      <c r="AG95" s="9">
        <f>SUMIF('Inputs-Core'!$C$7:$C$55,Summary!$C95,'Inputs-Core'!I$7:I$55)</f>
        <v>0</v>
      </c>
      <c r="AH95" s="2"/>
    </row>
    <row r="96" spans="1:34" outlineLevel="1" x14ac:dyDescent="0.25">
      <c r="A96" s="2"/>
      <c r="B96" s="8"/>
      <c r="C96" s="8" t="s">
        <v>395</v>
      </c>
      <c r="D96" s="9">
        <f t="shared" si="5"/>
        <v>0</v>
      </c>
      <c r="E96" s="9">
        <f>SUMIF('Inputs-Core'!$C$7:$C$55,Summary!$C96,'Inputs-Core'!K$7:K$55)</f>
        <v>0</v>
      </c>
      <c r="F96" s="9">
        <f>SUMIF('Inputs-Core'!$C$7:$C$55,Summary!$C96,'Inputs-Core'!L$7:L$55)</f>
        <v>0</v>
      </c>
      <c r="G96" s="9">
        <f>SUMIF('Inputs-Core'!$C$7:$C$55,Summary!$C96,'Inputs-Core'!M$7:M$55)</f>
        <v>0</v>
      </c>
      <c r="H96" s="9">
        <f>SUMIF('Inputs-Core'!$C$7:$C$55,Summary!$C96,'Inputs-Core'!N$7:N$55)</f>
        <v>0</v>
      </c>
      <c r="I96" s="9">
        <f>SUMIF('Inputs-Core'!$C$7:$C$55,Summary!$C96,'Inputs-Core'!O$7:O$55)</f>
        <v>0</v>
      </c>
      <c r="J96" s="9">
        <f>SUMIF('Inputs-Core'!$C$7:$C$55,Summary!$C96,'Inputs-Core'!P$7:P$55)</f>
        <v>0</v>
      </c>
      <c r="K96" s="9">
        <f>SUMIF('Inputs-Core'!$C$7:$C$55,Summary!$C96,'Inputs-Core'!Q$7:Q$55)</f>
        <v>0</v>
      </c>
      <c r="L96" s="9">
        <f>SUMIF('Inputs-Core'!$C$7:$C$55,Summary!$C96,'Inputs-Core'!R$7:R$55)</f>
        <v>0</v>
      </c>
      <c r="M96" s="9">
        <f>SUMIF('Inputs-Core'!$C$7:$C$55,Summary!$C96,'Inputs-Core'!S$7:S$55)</f>
        <v>0</v>
      </c>
      <c r="N96" s="9">
        <f>SUMIF('Inputs-Core'!$C$7:$C$55,Summary!$C96,'Inputs-Core'!T$7:T$55)</f>
        <v>0</v>
      </c>
      <c r="O96" s="9">
        <f>SUMIF('Inputs-Core'!$C$7:$C$55,Summary!$C96,'Inputs-Core'!U$7:U$55)</f>
        <v>0</v>
      </c>
      <c r="P96" s="9">
        <f>SUMIF('Inputs-Core'!$C$7:$C$55,Summary!$C96,'Inputs-Core'!V$7:V$55)</f>
        <v>0</v>
      </c>
      <c r="Q96" s="9">
        <f t="shared" si="6"/>
        <v>0</v>
      </c>
      <c r="R96" s="9">
        <f>SUMIF('Inputs-Core'!$C$7:$C$55,Summary!$C96,'Inputs-Core'!W$7:W$55)</f>
        <v>0</v>
      </c>
      <c r="S96" s="9">
        <f>SUMIF('Inputs-Core'!$C$7:$C$55,Summary!$C96,'Inputs-Core'!X$7:X$55)</f>
        <v>0</v>
      </c>
      <c r="T96" s="9">
        <f>SUMIF('Inputs-Core'!$C$7:$C$55,Summary!$C96,'Inputs-Core'!Y$7:Y$55)</f>
        <v>0</v>
      </c>
      <c r="U96" s="9">
        <f>SUMIF('Inputs-Core'!$C$7:$C$55,Summary!$C96,'Inputs-Core'!Z$7:Z$55)</f>
        <v>0</v>
      </c>
      <c r="V96" s="9">
        <f>SUMIF('Inputs-Core'!$C$7:$C$55,Summary!$C96,'Inputs-Core'!AA$7:AA$55)</f>
        <v>0</v>
      </c>
      <c r="W96" s="9">
        <f>SUMIF('Inputs-Core'!$C$7:$C$55,Summary!$C96,'Inputs-Core'!AB$7:AB$55)</f>
        <v>0</v>
      </c>
      <c r="X96" s="9">
        <f>SUMIF('Inputs-Core'!$C$7:$C$55,Summary!$C96,'Inputs-Core'!AC$7:AC$55)</f>
        <v>0</v>
      </c>
      <c r="Y96" s="9">
        <f>SUMIF('Inputs-Core'!$C$7:$C$55,Summary!$C96,'Inputs-Core'!AD$7:AD$55)</f>
        <v>0</v>
      </c>
      <c r="Z96" s="9">
        <f>SUMIF('Inputs-Core'!$C$7:$C$55,Summary!$C96,'Inputs-Core'!AE$7:AE$55)</f>
        <v>0</v>
      </c>
      <c r="AA96" s="9">
        <f>SUMIF('Inputs-Core'!$C$7:$C$55,Summary!$C96,'Inputs-Core'!AF$7:AF$55)</f>
        <v>0</v>
      </c>
      <c r="AB96" s="9">
        <f>SUMIF('Inputs-Core'!$C$7:$C$55,Summary!$C96,'Inputs-Core'!AG$7:AG$55)</f>
        <v>0</v>
      </c>
      <c r="AC96" s="9">
        <f>SUMIF('Inputs-Core'!$C$7:$C$55,Summary!$C96,'Inputs-Core'!AH$7:AH$55)</f>
        <v>0</v>
      </c>
      <c r="AD96" s="9">
        <f>SUMIF('Inputs-Core'!$C$7:$C$55,Summary!$C96,'Inputs-Core'!F$7:F$55)</f>
        <v>0</v>
      </c>
      <c r="AE96" s="9">
        <f>SUMIF('Inputs-Core'!$C$7:$C$55,Summary!$C96,'Inputs-Core'!G$7:G$55)</f>
        <v>0</v>
      </c>
      <c r="AF96" s="9">
        <f>SUMIF('Inputs-Core'!$C$7:$C$55,Summary!$C96,'Inputs-Core'!H$7:H$55)</f>
        <v>0</v>
      </c>
      <c r="AG96" s="9">
        <f>SUMIF('Inputs-Core'!$C$7:$C$55,Summary!$C96,'Inputs-Core'!I$7:I$55)</f>
        <v>0</v>
      </c>
      <c r="AH96" s="2"/>
    </row>
    <row r="97" spans="1:34" outlineLevel="1" x14ac:dyDescent="0.25">
      <c r="A97" s="2"/>
      <c r="B97" s="8"/>
      <c r="C97" s="8" t="s">
        <v>396</v>
      </c>
      <c r="D97" s="9">
        <f t="shared" ref="D97:D160" si="7">SUM(E97:P97)</f>
        <v>0</v>
      </c>
      <c r="E97" s="9">
        <f>SUMIF('Inputs-Core'!$C$7:$C$55,Summary!$C97,'Inputs-Core'!K$7:K$55)</f>
        <v>0</v>
      </c>
      <c r="F97" s="9">
        <f>SUMIF('Inputs-Core'!$C$7:$C$55,Summary!$C97,'Inputs-Core'!L$7:L$55)</f>
        <v>0</v>
      </c>
      <c r="G97" s="9">
        <f>SUMIF('Inputs-Core'!$C$7:$C$55,Summary!$C97,'Inputs-Core'!M$7:M$55)</f>
        <v>0</v>
      </c>
      <c r="H97" s="9">
        <f>SUMIF('Inputs-Core'!$C$7:$C$55,Summary!$C97,'Inputs-Core'!N$7:N$55)</f>
        <v>0</v>
      </c>
      <c r="I97" s="9">
        <f>SUMIF('Inputs-Core'!$C$7:$C$55,Summary!$C97,'Inputs-Core'!O$7:O$55)</f>
        <v>0</v>
      </c>
      <c r="J97" s="9">
        <f>SUMIF('Inputs-Core'!$C$7:$C$55,Summary!$C97,'Inputs-Core'!P$7:P$55)</f>
        <v>0</v>
      </c>
      <c r="K97" s="9">
        <f>SUMIF('Inputs-Core'!$C$7:$C$55,Summary!$C97,'Inputs-Core'!Q$7:Q$55)</f>
        <v>0</v>
      </c>
      <c r="L97" s="9">
        <f>SUMIF('Inputs-Core'!$C$7:$C$55,Summary!$C97,'Inputs-Core'!R$7:R$55)</f>
        <v>0</v>
      </c>
      <c r="M97" s="9">
        <f>SUMIF('Inputs-Core'!$C$7:$C$55,Summary!$C97,'Inputs-Core'!S$7:S$55)</f>
        <v>0</v>
      </c>
      <c r="N97" s="9">
        <f>SUMIF('Inputs-Core'!$C$7:$C$55,Summary!$C97,'Inputs-Core'!T$7:T$55)</f>
        <v>0</v>
      </c>
      <c r="O97" s="9">
        <f>SUMIF('Inputs-Core'!$C$7:$C$55,Summary!$C97,'Inputs-Core'!U$7:U$55)</f>
        <v>0</v>
      </c>
      <c r="P97" s="9">
        <f>SUMIF('Inputs-Core'!$C$7:$C$55,Summary!$C97,'Inputs-Core'!V$7:V$55)</f>
        <v>0</v>
      </c>
      <c r="Q97" s="9">
        <f t="shared" ref="Q97:Q160" si="8">SUM(R97:AC97)</f>
        <v>0</v>
      </c>
      <c r="R97" s="9">
        <f>SUMIF('Inputs-Core'!$C$7:$C$55,Summary!$C97,'Inputs-Core'!W$7:W$55)</f>
        <v>0</v>
      </c>
      <c r="S97" s="9">
        <f>SUMIF('Inputs-Core'!$C$7:$C$55,Summary!$C97,'Inputs-Core'!X$7:X$55)</f>
        <v>0</v>
      </c>
      <c r="T97" s="9">
        <f>SUMIF('Inputs-Core'!$C$7:$C$55,Summary!$C97,'Inputs-Core'!Y$7:Y$55)</f>
        <v>0</v>
      </c>
      <c r="U97" s="9">
        <f>SUMIF('Inputs-Core'!$C$7:$C$55,Summary!$C97,'Inputs-Core'!Z$7:Z$55)</f>
        <v>0</v>
      </c>
      <c r="V97" s="9">
        <f>SUMIF('Inputs-Core'!$C$7:$C$55,Summary!$C97,'Inputs-Core'!AA$7:AA$55)</f>
        <v>0</v>
      </c>
      <c r="W97" s="9">
        <f>SUMIF('Inputs-Core'!$C$7:$C$55,Summary!$C97,'Inputs-Core'!AB$7:AB$55)</f>
        <v>0</v>
      </c>
      <c r="X97" s="9">
        <f>SUMIF('Inputs-Core'!$C$7:$C$55,Summary!$C97,'Inputs-Core'!AC$7:AC$55)</f>
        <v>0</v>
      </c>
      <c r="Y97" s="9">
        <f>SUMIF('Inputs-Core'!$C$7:$C$55,Summary!$C97,'Inputs-Core'!AD$7:AD$55)</f>
        <v>0</v>
      </c>
      <c r="Z97" s="9">
        <f>SUMIF('Inputs-Core'!$C$7:$C$55,Summary!$C97,'Inputs-Core'!AE$7:AE$55)</f>
        <v>0</v>
      </c>
      <c r="AA97" s="9">
        <f>SUMIF('Inputs-Core'!$C$7:$C$55,Summary!$C97,'Inputs-Core'!AF$7:AF$55)</f>
        <v>0</v>
      </c>
      <c r="AB97" s="9">
        <f>SUMIF('Inputs-Core'!$C$7:$C$55,Summary!$C97,'Inputs-Core'!AG$7:AG$55)</f>
        <v>0</v>
      </c>
      <c r="AC97" s="9">
        <f>SUMIF('Inputs-Core'!$C$7:$C$55,Summary!$C97,'Inputs-Core'!AH$7:AH$55)</f>
        <v>0</v>
      </c>
      <c r="AD97" s="9">
        <f>SUMIF('Inputs-Core'!$C$7:$C$55,Summary!$C97,'Inputs-Core'!F$7:F$55)</f>
        <v>0</v>
      </c>
      <c r="AE97" s="9">
        <f>SUMIF('Inputs-Core'!$C$7:$C$55,Summary!$C97,'Inputs-Core'!G$7:G$55)</f>
        <v>0</v>
      </c>
      <c r="AF97" s="9">
        <f>SUMIF('Inputs-Core'!$C$7:$C$55,Summary!$C97,'Inputs-Core'!H$7:H$55)</f>
        <v>0</v>
      </c>
      <c r="AG97" s="9">
        <f>SUMIF('Inputs-Core'!$C$7:$C$55,Summary!$C97,'Inputs-Core'!I$7:I$55)</f>
        <v>0</v>
      </c>
      <c r="AH97" s="2"/>
    </row>
    <row r="98" spans="1:34" outlineLevel="1" x14ac:dyDescent="0.25">
      <c r="A98" s="2"/>
      <c r="B98" s="8"/>
      <c r="C98" s="8" t="s">
        <v>397</v>
      </c>
      <c r="D98" s="9">
        <f t="shared" si="7"/>
        <v>0</v>
      </c>
      <c r="E98" s="9">
        <f>SUMIF('Inputs-Core'!$C$7:$C$55,Summary!$C98,'Inputs-Core'!K$7:K$55)</f>
        <v>0</v>
      </c>
      <c r="F98" s="9">
        <f>SUMIF('Inputs-Core'!$C$7:$C$55,Summary!$C98,'Inputs-Core'!L$7:L$55)</f>
        <v>0</v>
      </c>
      <c r="G98" s="9">
        <f>SUMIF('Inputs-Core'!$C$7:$C$55,Summary!$C98,'Inputs-Core'!M$7:M$55)</f>
        <v>0</v>
      </c>
      <c r="H98" s="9">
        <f>SUMIF('Inputs-Core'!$C$7:$C$55,Summary!$C98,'Inputs-Core'!N$7:N$55)</f>
        <v>0</v>
      </c>
      <c r="I98" s="9">
        <f>SUMIF('Inputs-Core'!$C$7:$C$55,Summary!$C98,'Inputs-Core'!O$7:O$55)</f>
        <v>0</v>
      </c>
      <c r="J98" s="9">
        <f>SUMIF('Inputs-Core'!$C$7:$C$55,Summary!$C98,'Inputs-Core'!P$7:P$55)</f>
        <v>0</v>
      </c>
      <c r="K98" s="9">
        <f>SUMIF('Inputs-Core'!$C$7:$C$55,Summary!$C98,'Inputs-Core'!Q$7:Q$55)</f>
        <v>0</v>
      </c>
      <c r="L98" s="9">
        <f>SUMIF('Inputs-Core'!$C$7:$C$55,Summary!$C98,'Inputs-Core'!R$7:R$55)</f>
        <v>0</v>
      </c>
      <c r="M98" s="9">
        <f>SUMIF('Inputs-Core'!$C$7:$C$55,Summary!$C98,'Inputs-Core'!S$7:S$55)</f>
        <v>0</v>
      </c>
      <c r="N98" s="9">
        <f>SUMIF('Inputs-Core'!$C$7:$C$55,Summary!$C98,'Inputs-Core'!T$7:T$55)</f>
        <v>0</v>
      </c>
      <c r="O98" s="9">
        <f>SUMIF('Inputs-Core'!$C$7:$C$55,Summary!$C98,'Inputs-Core'!U$7:U$55)</f>
        <v>0</v>
      </c>
      <c r="P98" s="9">
        <f>SUMIF('Inputs-Core'!$C$7:$C$55,Summary!$C98,'Inputs-Core'!V$7:V$55)</f>
        <v>0</v>
      </c>
      <c r="Q98" s="9">
        <f t="shared" si="8"/>
        <v>0</v>
      </c>
      <c r="R98" s="9">
        <f>SUMIF('Inputs-Core'!$C$7:$C$55,Summary!$C98,'Inputs-Core'!W$7:W$55)</f>
        <v>0</v>
      </c>
      <c r="S98" s="9">
        <f>SUMIF('Inputs-Core'!$C$7:$C$55,Summary!$C98,'Inputs-Core'!X$7:X$55)</f>
        <v>0</v>
      </c>
      <c r="T98" s="9">
        <f>SUMIF('Inputs-Core'!$C$7:$C$55,Summary!$C98,'Inputs-Core'!Y$7:Y$55)</f>
        <v>0</v>
      </c>
      <c r="U98" s="9">
        <f>SUMIF('Inputs-Core'!$C$7:$C$55,Summary!$C98,'Inputs-Core'!Z$7:Z$55)</f>
        <v>0</v>
      </c>
      <c r="V98" s="9">
        <f>SUMIF('Inputs-Core'!$C$7:$C$55,Summary!$C98,'Inputs-Core'!AA$7:AA$55)</f>
        <v>0</v>
      </c>
      <c r="W98" s="9">
        <f>SUMIF('Inputs-Core'!$C$7:$C$55,Summary!$C98,'Inputs-Core'!AB$7:AB$55)</f>
        <v>0</v>
      </c>
      <c r="X98" s="9">
        <f>SUMIF('Inputs-Core'!$C$7:$C$55,Summary!$C98,'Inputs-Core'!AC$7:AC$55)</f>
        <v>0</v>
      </c>
      <c r="Y98" s="9">
        <f>SUMIF('Inputs-Core'!$C$7:$C$55,Summary!$C98,'Inputs-Core'!AD$7:AD$55)</f>
        <v>0</v>
      </c>
      <c r="Z98" s="9">
        <f>SUMIF('Inputs-Core'!$C$7:$C$55,Summary!$C98,'Inputs-Core'!AE$7:AE$55)</f>
        <v>0</v>
      </c>
      <c r="AA98" s="9">
        <f>SUMIF('Inputs-Core'!$C$7:$C$55,Summary!$C98,'Inputs-Core'!AF$7:AF$55)</f>
        <v>0</v>
      </c>
      <c r="AB98" s="9">
        <f>SUMIF('Inputs-Core'!$C$7:$C$55,Summary!$C98,'Inputs-Core'!AG$7:AG$55)</f>
        <v>0</v>
      </c>
      <c r="AC98" s="9">
        <f>SUMIF('Inputs-Core'!$C$7:$C$55,Summary!$C98,'Inputs-Core'!AH$7:AH$55)</f>
        <v>0</v>
      </c>
      <c r="AD98" s="9">
        <f>SUMIF('Inputs-Core'!$C$7:$C$55,Summary!$C98,'Inputs-Core'!F$7:F$55)</f>
        <v>0</v>
      </c>
      <c r="AE98" s="9">
        <f>SUMIF('Inputs-Core'!$C$7:$C$55,Summary!$C98,'Inputs-Core'!G$7:G$55)</f>
        <v>0</v>
      </c>
      <c r="AF98" s="9">
        <f>SUMIF('Inputs-Core'!$C$7:$C$55,Summary!$C98,'Inputs-Core'!H$7:H$55)</f>
        <v>0</v>
      </c>
      <c r="AG98" s="9">
        <f>SUMIF('Inputs-Core'!$C$7:$C$55,Summary!$C98,'Inputs-Core'!I$7:I$55)</f>
        <v>0</v>
      </c>
      <c r="AH98" s="2"/>
    </row>
    <row r="99" spans="1:34" outlineLevel="1" x14ac:dyDescent="0.25">
      <c r="A99" s="2"/>
      <c r="B99" s="8"/>
      <c r="C99" s="8" t="s">
        <v>398</v>
      </c>
      <c r="D99" s="9">
        <f t="shared" si="7"/>
        <v>0</v>
      </c>
      <c r="E99" s="9">
        <f>SUMIF('Inputs-Core'!$C$7:$C$55,Summary!$C99,'Inputs-Core'!K$7:K$55)</f>
        <v>0</v>
      </c>
      <c r="F99" s="9">
        <f>SUMIF('Inputs-Core'!$C$7:$C$55,Summary!$C99,'Inputs-Core'!L$7:L$55)</f>
        <v>0</v>
      </c>
      <c r="G99" s="9">
        <f>SUMIF('Inputs-Core'!$C$7:$C$55,Summary!$C99,'Inputs-Core'!M$7:M$55)</f>
        <v>0</v>
      </c>
      <c r="H99" s="9">
        <f>SUMIF('Inputs-Core'!$C$7:$C$55,Summary!$C99,'Inputs-Core'!N$7:N$55)</f>
        <v>0</v>
      </c>
      <c r="I99" s="9">
        <f>SUMIF('Inputs-Core'!$C$7:$C$55,Summary!$C99,'Inputs-Core'!O$7:O$55)</f>
        <v>0</v>
      </c>
      <c r="J99" s="9">
        <f>SUMIF('Inputs-Core'!$C$7:$C$55,Summary!$C99,'Inputs-Core'!P$7:P$55)</f>
        <v>0</v>
      </c>
      <c r="K99" s="9">
        <f>SUMIF('Inputs-Core'!$C$7:$C$55,Summary!$C99,'Inputs-Core'!Q$7:Q$55)</f>
        <v>0</v>
      </c>
      <c r="L99" s="9">
        <f>SUMIF('Inputs-Core'!$C$7:$C$55,Summary!$C99,'Inputs-Core'!R$7:R$55)</f>
        <v>0</v>
      </c>
      <c r="M99" s="9">
        <f>SUMIF('Inputs-Core'!$C$7:$C$55,Summary!$C99,'Inputs-Core'!S$7:S$55)</f>
        <v>0</v>
      </c>
      <c r="N99" s="9">
        <f>SUMIF('Inputs-Core'!$C$7:$C$55,Summary!$C99,'Inputs-Core'!T$7:T$55)</f>
        <v>0</v>
      </c>
      <c r="O99" s="9">
        <f>SUMIF('Inputs-Core'!$C$7:$C$55,Summary!$C99,'Inputs-Core'!U$7:U$55)</f>
        <v>0</v>
      </c>
      <c r="P99" s="9">
        <f>SUMIF('Inputs-Core'!$C$7:$C$55,Summary!$C99,'Inputs-Core'!V$7:V$55)</f>
        <v>0</v>
      </c>
      <c r="Q99" s="9">
        <f t="shared" si="8"/>
        <v>0</v>
      </c>
      <c r="R99" s="9">
        <f>SUMIF('Inputs-Core'!$C$7:$C$55,Summary!$C99,'Inputs-Core'!W$7:W$55)</f>
        <v>0</v>
      </c>
      <c r="S99" s="9">
        <f>SUMIF('Inputs-Core'!$C$7:$C$55,Summary!$C99,'Inputs-Core'!X$7:X$55)</f>
        <v>0</v>
      </c>
      <c r="T99" s="9">
        <f>SUMIF('Inputs-Core'!$C$7:$C$55,Summary!$C99,'Inputs-Core'!Y$7:Y$55)</f>
        <v>0</v>
      </c>
      <c r="U99" s="9">
        <f>SUMIF('Inputs-Core'!$C$7:$C$55,Summary!$C99,'Inputs-Core'!Z$7:Z$55)</f>
        <v>0</v>
      </c>
      <c r="V99" s="9">
        <f>SUMIF('Inputs-Core'!$C$7:$C$55,Summary!$C99,'Inputs-Core'!AA$7:AA$55)</f>
        <v>0</v>
      </c>
      <c r="W99" s="9">
        <f>SUMIF('Inputs-Core'!$C$7:$C$55,Summary!$C99,'Inputs-Core'!AB$7:AB$55)</f>
        <v>0</v>
      </c>
      <c r="X99" s="9">
        <f>SUMIF('Inputs-Core'!$C$7:$C$55,Summary!$C99,'Inputs-Core'!AC$7:AC$55)</f>
        <v>0</v>
      </c>
      <c r="Y99" s="9">
        <f>SUMIF('Inputs-Core'!$C$7:$C$55,Summary!$C99,'Inputs-Core'!AD$7:AD$55)</f>
        <v>0</v>
      </c>
      <c r="Z99" s="9">
        <f>SUMIF('Inputs-Core'!$C$7:$C$55,Summary!$C99,'Inputs-Core'!AE$7:AE$55)</f>
        <v>0</v>
      </c>
      <c r="AA99" s="9">
        <f>SUMIF('Inputs-Core'!$C$7:$C$55,Summary!$C99,'Inputs-Core'!AF$7:AF$55)</f>
        <v>0</v>
      </c>
      <c r="AB99" s="9">
        <f>SUMIF('Inputs-Core'!$C$7:$C$55,Summary!$C99,'Inputs-Core'!AG$7:AG$55)</f>
        <v>0</v>
      </c>
      <c r="AC99" s="9">
        <f>SUMIF('Inputs-Core'!$C$7:$C$55,Summary!$C99,'Inputs-Core'!AH$7:AH$55)</f>
        <v>0</v>
      </c>
      <c r="AD99" s="9">
        <f>SUMIF('Inputs-Core'!$C$7:$C$55,Summary!$C99,'Inputs-Core'!F$7:F$55)</f>
        <v>0</v>
      </c>
      <c r="AE99" s="9">
        <f>SUMIF('Inputs-Core'!$C$7:$C$55,Summary!$C99,'Inputs-Core'!G$7:G$55)</f>
        <v>0</v>
      </c>
      <c r="AF99" s="9">
        <f>SUMIF('Inputs-Core'!$C$7:$C$55,Summary!$C99,'Inputs-Core'!H$7:H$55)</f>
        <v>0</v>
      </c>
      <c r="AG99" s="9">
        <f>SUMIF('Inputs-Core'!$C$7:$C$55,Summary!$C99,'Inputs-Core'!I$7:I$55)</f>
        <v>0</v>
      </c>
      <c r="AH99" s="2"/>
    </row>
    <row r="100" spans="1:34" outlineLevel="1" x14ac:dyDescent="0.25">
      <c r="A100" s="2"/>
      <c r="B100" s="8"/>
      <c r="C100" s="8" t="s">
        <v>399</v>
      </c>
      <c r="D100" s="9">
        <f t="shared" si="7"/>
        <v>0</v>
      </c>
      <c r="E100" s="9">
        <f>SUMIF('Inputs-Core'!$C$7:$C$55,Summary!$C100,'Inputs-Core'!K$7:K$55)</f>
        <v>0</v>
      </c>
      <c r="F100" s="9">
        <f>SUMIF('Inputs-Core'!$C$7:$C$55,Summary!$C100,'Inputs-Core'!L$7:L$55)</f>
        <v>0</v>
      </c>
      <c r="G100" s="9">
        <f>SUMIF('Inputs-Core'!$C$7:$C$55,Summary!$C100,'Inputs-Core'!M$7:M$55)</f>
        <v>0</v>
      </c>
      <c r="H100" s="9">
        <f>SUMIF('Inputs-Core'!$C$7:$C$55,Summary!$C100,'Inputs-Core'!N$7:N$55)</f>
        <v>0</v>
      </c>
      <c r="I100" s="9">
        <f>SUMIF('Inputs-Core'!$C$7:$C$55,Summary!$C100,'Inputs-Core'!O$7:O$55)</f>
        <v>0</v>
      </c>
      <c r="J100" s="9">
        <f>SUMIF('Inputs-Core'!$C$7:$C$55,Summary!$C100,'Inputs-Core'!P$7:P$55)</f>
        <v>0</v>
      </c>
      <c r="K100" s="9">
        <f>SUMIF('Inputs-Core'!$C$7:$C$55,Summary!$C100,'Inputs-Core'!Q$7:Q$55)</f>
        <v>0</v>
      </c>
      <c r="L100" s="9">
        <f>SUMIF('Inputs-Core'!$C$7:$C$55,Summary!$C100,'Inputs-Core'!R$7:R$55)</f>
        <v>0</v>
      </c>
      <c r="M100" s="9">
        <f>SUMIF('Inputs-Core'!$C$7:$C$55,Summary!$C100,'Inputs-Core'!S$7:S$55)</f>
        <v>0</v>
      </c>
      <c r="N100" s="9">
        <f>SUMIF('Inputs-Core'!$C$7:$C$55,Summary!$C100,'Inputs-Core'!T$7:T$55)</f>
        <v>0</v>
      </c>
      <c r="O100" s="9">
        <f>SUMIF('Inputs-Core'!$C$7:$C$55,Summary!$C100,'Inputs-Core'!U$7:U$55)</f>
        <v>0</v>
      </c>
      <c r="P100" s="9">
        <f>SUMIF('Inputs-Core'!$C$7:$C$55,Summary!$C100,'Inputs-Core'!V$7:V$55)</f>
        <v>0</v>
      </c>
      <c r="Q100" s="9">
        <f t="shared" si="8"/>
        <v>0</v>
      </c>
      <c r="R100" s="9">
        <f>SUMIF('Inputs-Core'!$C$7:$C$55,Summary!$C100,'Inputs-Core'!W$7:W$55)</f>
        <v>0</v>
      </c>
      <c r="S100" s="9">
        <f>SUMIF('Inputs-Core'!$C$7:$C$55,Summary!$C100,'Inputs-Core'!X$7:X$55)</f>
        <v>0</v>
      </c>
      <c r="T100" s="9">
        <f>SUMIF('Inputs-Core'!$C$7:$C$55,Summary!$C100,'Inputs-Core'!Y$7:Y$55)</f>
        <v>0</v>
      </c>
      <c r="U100" s="9">
        <f>SUMIF('Inputs-Core'!$C$7:$C$55,Summary!$C100,'Inputs-Core'!Z$7:Z$55)</f>
        <v>0</v>
      </c>
      <c r="V100" s="9">
        <f>SUMIF('Inputs-Core'!$C$7:$C$55,Summary!$C100,'Inputs-Core'!AA$7:AA$55)</f>
        <v>0</v>
      </c>
      <c r="W100" s="9">
        <f>SUMIF('Inputs-Core'!$C$7:$C$55,Summary!$C100,'Inputs-Core'!AB$7:AB$55)</f>
        <v>0</v>
      </c>
      <c r="X100" s="9">
        <f>SUMIF('Inputs-Core'!$C$7:$C$55,Summary!$C100,'Inputs-Core'!AC$7:AC$55)</f>
        <v>0</v>
      </c>
      <c r="Y100" s="9">
        <f>SUMIF('Inputs-Core'!$C$7:$C$55,Summary!$C100,'Inputs-Core'!AD$7:AD$55)</f>
        <v>0</v>
      </c>
      <c r="Z100" s="9">
        <f>SUMIF('Inputs-Core'!$C$7:$C$55,Summary!$C100,'Inputs-Core'!AE$7:AE$55)</f>
        <v>0</v>
      </c>
      <c r="AA100" s="9">
        <f>SUMIF('Inputs-Core'!$C$7:$C$55,Summary!$C100,'Inputs-Core'!AF$7:AF$55)</f>
        <v>0</v>
      </c>
      <c r="AB100" s="9">
        <f>SUMIF('Inputs-Core'!$C$7:$C$55,Summary!$C100,'Inputs-Core'!AG$7:AG$55)</f>
        <v>0</v>
      </c>
      <c r="AC100" s="9">
        <f>SUMIF('Inputs-Core'!$C$7:$C$55,Summary!$C100,'Inputs-Core'!AH$7:AH$55)</f>
        <v>0</v>
      </c>
      <c r="AD100" s="9">
        <f>SUMIF('Inputs-Core'!$C$7:$C$55,Summary!$C100,'Inputs-Core'!F$7:F$55)</f>
        <v>0</v>
      </c>
      <c r="AE100" s="9">
        <f>SUMIF('Inputs-Core'!$C$7:$C$55,Summary!$C100,'Inputs-Core'!G$7:G$55)</f>
        <v>0</v>
      </c>
      <c r="AF100" s="9">
        <f>SUMIF('Inputs-Core'!$C$7:$C$55,Summary!$C100,'Inputs-Core'!H$7:H$55)</f>
        <v>0</v>
      </c>
      <c r="AG100" s="9">
        <f>SUMIF('Inputs-Core'!$C$7:$C$55,Summary!$C100,'Inputs-Core'!I$7:I$55)</f>
        <v>0</v>
      </c>
      <c r="AH100" s="2"/>
    </row>
    <row r="101" spans="1:34" outlineLevel="1" x14ac:dyDescent="0.25">
      <c r="A101" s="2"/>
      <c r="B101" s="8"/>
      <c r="C101" s="8" t="s">
        <v>400</v>
      </c>
      <c r="D101" s="9">
        <f t="shared" si="7"/>
        <v>0</v>
      </c>
      <c r="E101" s="9">
        <f>SUMIF('Inputs-Core'!$C$7:$C$55,Summary!$C101,'Inputs-Core'!K$7:K$55)</f>
        <v>0</v>
      </c>
      <c r="F101" s="9">
        <f>SUMIF('Inputs-Core'!$C$7:$C$55,Summary!$C101,'Inputs-Core'!L$7:L$55)</f>
        <v>0</v>
      </c>
      <c r="G101" s="9">
        <f>SUMIF('Inputs-Core'!$C$7:$C$55,Summary!$C101,'Inputs-Core'!M$7:M$55)</f>
        <v>0</v>
      </c>
      <c r="H101" s="9">
        <f>SUMIF('Inputs-Core'!$C$7:$C$55,Summary!$C101,'Inputs-Core'!N$7:N$55)</f>
        <v>0</v>
      </c>
      <c r="I101" s="9">
        <f>SUMIF('Inputs-Core'!$C$7:$C$55,Summary!$C101,'Inputs-Core'!O$7:O$55)</f>
        <v>0</v>
      </c>
      <c r="J101" s="9">
        <f>SUMIF('Inputs-Core'!$C$7:$C$55,Summary!$C101,'Inputs-Core'!P$7:P$55)</f>
        <v>0</v>
      </c>
      <c r="K101" s="9">
        <f>SUMIF('Inputs-Core'!$C$7:$C$55,Summary!$C101,'Inputs-Core'!Q$7:Q$55)</f>
        <v>0</v>
      </c>
      <c r="L101" s="9">
        <f>SUMIF('Inputs-Core'!$C$7:$C$55,Summary!$C101,'Inputs-Core'!R$7:R$55)</f>
        <v>0</v>
      </c>
      <c r="M101" s="9">
        <f>SUMIF('Inputs-Core'!$C$7:$C$55,Summary!$C101,'Inputs-Core'!S$7:S$55)</f>
        <v>0</v>
      </c>
      <c r="N101" s="9">
        <f>SUMIF('Inputs-Core'!$C$7:$C$55,Summary!$C101,'Inputs-Core'!T$7:T$55)</f>
        <v>0</v>
      </c>
      <c r="O101" s="9">
        <f>SUMIF('Inputs-Core'!$C$7:$C$55,Summary!$C101,'Inputs-Core'!U$7:U$55)</f>
        <v>0</v>
      </c>
      <c r="P101" s="9">
        <f>SUMIF('Inputs-Core'!$C$7:$C$55,Summary!$C101,'Inputs-Core'!V$7:V$55)</f>
        <v>0</v>
      </c>
      <c r="Q101" s="9">
        <f t="shared" si="8"/>
        <v>0</v>
      </c>
      <c r="R101" s="9">
        <f>SUMIF('Inputs-Core'!$C$7:$C$55,Summary!$C101,'Inputs-Core'!W$7:W$55)</f>
        <v>0</v>
      </c>
      <c r="S101" s="9">
        <f>SUMIF('Inputs-Core'!$C$7:$C$55,Summary!$C101,'Inputs-Core'!X$7:X$55)</f>
        <v>0</v>
      </c>
      <c r="T101" s="9">
        <f>SUMIF('Inputs-Core'!$C$7:$C$55,Summary!$C101,'Inputs-Core'!Y$7:Y$55)</f>
        <v>0</v>
      </c>
      <c r="U101" s="9">
        <f>SUMIF('Inputs-Core'!$C$7:$C$55,Summary!$C101,'Inputs-Core'!Z$7:Z$55)</f>
        <v>0</v>
      </c>
      <c r="V101" s="9">
        <f>SUMIF('Inputs-Core'!$C$7:$C$55,Summary!$C101,'Inputs-Core'!AA$7:AA$55)</f>
        <v>0</v>
      </c>
      <c r="W101" s="9">
        <f>SUMIF('Inputs-Core'!$C$7:$C$55,Summary!$C101,'Inputs-Core'!AB$7:AB$55)</f>
        <v>0</v>
      </c>
      <c r="X101" s="9">
        <f>SUMIF('Inputs-Core'!$C$7:$C$55,Summary!$C101,'Inputs-Core'!AC$7:AC$55)</f>
        <v>0</v>
      </c>
      <c r="Y101" s="9">
        <f>SUMIF('Inputs-Core'!$C$7:$C$55,Summary!$C101,'Inputs-Core'!AD$7:AD$55)</f>
        <v>0</v>
      </c>
      <c r="Z101" s="9">
        <f>SUMIF('Inputs-Core'!$C$7:$C$55,Summary!$C101,'Inputs-Core'!AE$7:AE$55)</f>
        <v>0</v>
      </c>
      <c r="AA101" s="9">
        <f>SUMIF('Inputs-Core'!$C$7:$C$55,Summary!$C101,'Inputs-Core'!AF$7:AF$55)</f>
        <v>0</v>
      </c>
      <c r="AB101" s="9">
        <f>SUMIF('Inputs-Core'!$C$7:$C$55,Summary!$C101,'Inputs-Core'!AG$7:AG$55)</f>
        <v>0</v>
      </c>
      <c r="AC101" s="9">
        <f>SUMIF('Inputs-Core'!$C$7:$C$55,Summary!$C101,'Inputs-Core'!AH$7:AH$55)</f>
        <v>0</v>
      </c>
      <c r="AD101" s="9">
        <f>SUMIF('Inputs-Core'!$C$7:$C$55,Summary!$C101,'Inputs-Core'!F$7:F$55)</f>
        <v>0</v>
      </c>
      <c r="AE101" s="9">
        <f>SUMIF('Inputs-Core'!$C$7:$C$55,Summary!$C101,'Inputs-Core'!G$7:G$55)</f>
        <v>0</v>
      </c>
      <c r="AF101" s="9">
        <f>SUMIF('Inputs-Core'!$C$7:$C$55,Summary!$C101,'Inputs-Core'!H$7:H$55)</f>
        <v>0</v>
      </c>
      <c r="AG101" s="9">
        <f>SUMIF('Inputs-Core'!$C$7:$C$55,Summary!$C101,'Inputs-Core'!I$7:I$55)</f>
        <v>0</v>
      </c>
      <c r="AH101" s="2"/>
    </row>
    <row r="102" spans="1:34" outlineLevel="1" x14ac:dyDescent="0.25">
      <c r="A102" s="2"/>
      <c r="B102" s="8"/>
      <c r="C102" s="8" t="s">
        <v>401</v>
      </c>
      <c r="D102" s="9">
        <f t="shared" si="7"/>
        <v>0</v>
      </c>
      <c r="E102" s="9">
        <f>SUMIF('Inputs-Core'!$C$7:$C$55,Summary!$C102,'Inputs-Core'!K$7:K$55)</f>
        <v>0</v>
      </c>
      <c r="F102" s="9">
        <f>SUMIF('Inputs-Core'!$C$7:$C$55,Summary!$C102,'Inputs-Core'!L$7:L$55)</f>
        <v>0</v>
      </c>
      <c r="G102" s="9">
        <f>SUMIF('Inputs-Core'!$C$7:$C$55,Summary!$C102,'Inputs-Core'!M$7:M$55)</f>
        <v>0</v>
      </c>
      <c r="H102" s="9">
        <f>SUMIF('Inputs-Core'!$C$7:$C$55,Summary!$C102,'Inputs-Core'!N$7:N$55)</f>
        <v>0</v>
      </c>
      <c r="I102" s="9">
        <f>SUMIF('Inputs-Core'!$C$7:$C$55,Summary!$C102,'Inputs-Core'!O$7:O$55)</f>
        <v>0</v>
      </c>
      <c r="J102" s="9">
        <f>SUMIF('Inputs-Core'!$C$7:$C$55,Summary!$C102,'Inputs-Core'!P$7:P$55)</f>
        <v>0</v>
      </c>
      <c r="K102" s="9">
        <f>SUMIF('Inputs-Core'!$C$7:$C$55,Summary!$C102,'Inputs-Core'!Q$7:Q$55)</f>
        <v>0</v>
      </c>
      <c r="L102" s="9">
        <f>SUMIF('Inputs-Core'!$C$7:$C$55,Summary!$C102,'Inputs-Core'!R$7:R$55)</f>
        <v>0</v>
      </c>
      <c r="M102" s="9">
        <f>SUMIF('Inputs-Core'!$C$7:$C$55,Summary!$C102,'Inputs-Core'!S$7:S$55)</f>
        <v>0</v>
      </c>
      <c r="N102" s="9">
        <f>SUMIF('Inputs-Core'!$C$7:$C$55,Summary!$C102,'Inputs-Core'!T$7:T$55)</f>
        <v>0</v>
      </c>
      <c r="O102" s="9">
        <f>SUMIF('Inputs-Core'!$C$7:$C$55,Summary!$C102,'Inputs-Core'!U$7:U$55)</f>
        <v>0</v>
      </c>
      <c r="P102" s="9">
        <f>SUMIF('Inputs-Core'!$C$7:$C$55,Summary!$C102,'Inputs-Core'!V$7:V$55)</f>
        <v>0</v>
      </c>
      <c r="Q102" s="9">
        <f t="shared" si="8"/>
        <v>0</v>
      </c>
      <c r="R102" s="9">
        <f>SUMIF('Inputs-Core'!$C$7:$C$55,Summary!$C102,'Inputs-Core'!W$7:W$55)</f>
        <v>0</v>
      </c>
      <c r="S102" s="9">
        <f>SUMIF('Inputs-Core'!$C$7:$C$55,Summary!$C102,'Inputs-Core'!X$7:X$55)</f>
        <v>0</v>
      </c>
      <c r="T102" s="9">
        <f>SUMIF('Inputs-Core'!$C$7:$C$55,Summary!$C102,'Inputs-Core'!Y$7:Y$55)</f>
        <v>0</v>
      </c>
      <c r="U102" s="9">
        <f>SUMIF('Inputs-Core'!$C$7:$C$55,Summary!$C102,'Inputs-Core'!Z$7:Z$55)</f>
        <v>0</v>
      </c>
      <c r="V102" s="9">
        <f>SUMIF('Inputs-Core'!$C$7:$C$55,Summary!$C102,'Inputs-Core'!AA$7:AA$55)</f>
        <v>0</v>
      </c>
      <c r="W102" s="9">
        <f>SUMIF('Inputs-Core'!$C$7:$C$55,Summary!$C102,'Inputs-Core'!AB$7:AB$55)</f>
        <v>0</v>
      </c>
      <c r="X102" s="9">
        <f>SUMIF('Inputs-Core'!$C$7:$C$55,Summary!$C102,'Inputs-Core'!AC$7:AC$55)</f>
        <v>0</v>
      </c>
      <c r="Y102" s="9">
        <f>SUMIF('Inputs-Core'!$C$7:$C$55,Summary!$C102,'Inputs-Core'!AD$7:AD$55)</f>
        <v>0</v>
      </c>
      <c r="Z102" s="9">
        <f>SUMIF('Inputs-Core'!$C$7:$C$55,Summary!$C102,'Inputs-Core'!AE$7:AE$55)</f>
        <v>0</v>
      </c>
      <c r="AA102" s="9">
        <f>SUMIF('Inputs-Core'!$C$7:$C$55,Summary!$C102,'Inputs-Core'!AF$7:AF$55)</f>
        <v>0</v>
      </c>
      <c r="AB102" s="9">
        <f>SUMIF('Inputs-Core'!$C$7:$C$55,Summary!$C102,'Inputs-Core'!AG$7:AG$55)</f>
        <v>0</v>
      </c>
      <c r="AC102" s="9">
        <f>SUMIF('Inputs-Core'!$C$7:$C$55,Summary!$C102,'Inputs-Core'!AH$7:AH$55)</f>
        <v>0</v>
      </c>
      <c r="AD102" s="9">
        <f>SUMIF('Inputs-Core'!$C$7:$C$55,Summary!$C102,'Inputs-Core'!F$7:F$55)</f>
        <v>0</v>
      </c>
      <c r="AE102" s="9">
        <f>SUMIF('Inputs-Core'!$C$7:$C$55,Summary!$C102,'Inputs-Core'!G$7:G$55)</f>
        <v>0</v>
      </c>
      <c r="AF102" s="9">
        <f>SUMIF('Inputs-Core'!$C$7:$C$55,Summary!$C102,'Inputs-Core'!H$7:H$55)</f>
        <v>0</v>
      </c>
      <c r="AG102" s="9">
        <f>SUMIF('Inputs-Core'!$C$7:$C$55,Summary!$C102,'Inputs-Core'!I$7:I$55)</f>
        <v>0</v>
      </c>
      <c r="AH102" s="2"/>
    </row>
    <row r="103" spans="1:34" outlineLevel="1" x14ac:dyDescent="0.25">
      <c r="A103" s="2"/>
      <c r="B103" s="8"/>
      <c r="C103" s="8" t="s">
        <v>402</v>
      </c>
      <c r="D103" s="9">
        <f t="shared" si="7"/>
        <v>0</v>
      </c>
      <c r="E103" s="9">
        <f>SUMIF('Inputs-Core'!$C$7:$C$55,Summary!$C103,'Inputs-Core'!K$7:K$55)</f>
        <v>0</v>
      </c>
      <c r="F103" s="9">
        <f>SUMIF('Inputs-Core'!$C$7:$C$55,Summary!$C103,'Inputs-Core'!L$7:L$55)</f>
        <v>0</v>
      </c>
      <c r="G103" s="9">
        <f>SUMIF('Inputs-Core'!$C$7:$C$55,Summary!$C103,'Inputs-Core'!M$7:M$55)</f>
        <v>0</v>
      </c>
      <c r="H103" s="9">
        <f>SUMIF('Inputs-Core'!$C$7:$C$55,Summary!$C103,'Inputs-Core'!N$7:N$55)</f>
        <v>0</v>
      </c>
      <c r="I103" s="9">
        <f>SUMIF('Inputs-Core'!$C$7:$C$55,Summary!$C103,'Inputs-Core'!O$7:O$55)</f>
        <v>0</v>
      </c>
      <c r="J103" s="9">
        <f>SUMIF('Inputs-Core'!$C$7:$C$55,Summary!$C103,'Inputs-Core'!P$7:P$55)</f>
        <v>0</v>
      </c>
      <c r="K103" s="9">
        <f>SUMIF('Inputs-Core'!$C$7:$C$55,Summary!$C103,'Inputs-Core'!Q$7:Q$55)</f>
        <v>0</v>
      </c>
      <c r="L103" s="9">
        <f>SUMIF('Inputs-Core'!$C$7:$C$55,Summary!$C103,'Inputs-Core'!R$7:R$55)</f>
        <v>0</v>
      </c>
      <c r="M103" s="9">
        <f>SUMIF('Inputs-Core'!$C$7:$C$55,Summary!$C103,'Inputs-Core'!S$7:S$55)</f>
        <v>0</v>
      </c>
      <c r="N103" s="9">
        <f>SUMIF('Inputs-Core'!$C$7:$C$55,Summary!$C103,'Inputs-Core'!T$7:T$55)</f>
        <v>0</v>
      </c>
      <c r="O103" s="9">
        <f>SUMIF('Inputs-Core'!$C$7:$C$55,Summary!$C103,'Inputs-Core'!U$7:U$55)</f>
        <v>0</v>
      </c>
      <c r="P103" s="9">
        <f>SUMIF('Inputs-Core'!$C$7:$C$55,Summary!$C103,'Inputs-Core'!V$7:V$55)</f>
        <v>0</v>
      </c>
      <c r="Q103" s="9">
        <f t="shared" si="8"/>
        <v>0</v>
      </c>
      <c r="R103" s="9">
        <f>SUMIF('Inputs-Core'!$C$7:$C$55,Summary!$C103,'Inputs-Core'!W$7:W$55)</f>
        <v>0</v>
      </c>
      <c r="S103" s="9">
        <f>SUMIF('Inputs-Core'!$C$7:$C$55,Summary!$C103,'Inputs-Core'!X$7:X$55)</f>
        <v>0</v>
      </c>
      <c r="T103" s="9">
        <f>SUMIF('Inputs-Core'!$C$7:$C$55,Summary!$C103,'Inputs-Core'!Y$7:Y$55)</f>
        <v>0</v>
      </c>
      <c r="U103" s="9">
        <f>SUMIF('Inputs-Core'!$C$7:$C$55,Summary!$C103,'Inputs-Core'!Z$7:Z$55)</f>
        <v>0</v>
      </c>
      <c r="V103" s="9">
        <f>SUMIF('Inputs-Core'!$C$7:$C$55,Summary!$C103,'Inputs-Core'!AA$7:AA$55)</f>
        <v>0</v>
      </c>
      <c r="W103" s="9">
        <f>SUMIF('Inputs-Core'!$C$7:$C$55,Summary!$C103,'Inputs-Core'!AB$7:AB$55)</f>
        <v>0</v>
      </c>
      <c r="X103" s="9">
        <f>SUMIF('Inputs-Core'!$C$7:$C$55,Summary!$C103,'Inputs-Core'!AC$7:AC$55)</f>
        <v>0</v>
      </c>
      <c r="Y103" s="9">
        <f>SUMIF('Inputs-Core'!$C$7:$C$55,Summary!$C103,'Inputs-Core'!AD$7:AD$55)</f>
        <v>0</v>
      </c>
      <c r="Z103" s="9">
        <f>SUMIF('Inputs-Core'!$C$7:$C$55,Summary!$C103,'Inputs-Core'!AE$7:AE$55)</f>
        <v>0</v>
      </c>
      <c r="AA103" s="9">
        <f>SUMIF('Inputs-Core'!$C$7:$C$55,Summary!$C103,'Inputs-Core'!AF$7:AF$55)</f>
        <v>0</v>
      </c>
      <c r="AB103" s="9">
        <f>SUMIF('Inputs-Core'!$C$7:$C$55,Summary!$C103,'Inputs-Core'!AG$7:AG$55)</f>
        <v>0</v>
      </c>
      <c r="AC103" s="9">
        <f>SUMIF('Inputs-Core'!$C$7:$C$55,Summary!$C103,'Inputs-Core'!AH$7:AH$55)</f>
        <v>0</v>
      </c>
      <c r="AD103" s="9">
        <f>SUMIF('Inputs-Core'!$C$7:$C$55,Summary!$C103,'Inputs-Core'!F$7:F$55)</f>
        <v>0</v>
      </c>
      <c r="AE103" s="9">
        <f>SUMIF('Inputs-Core'!$C$7:$C$55,Summary!$C103,'Inputs-Core'!G$7:G$55)</f>
        <v>0</v>
      </c>
      <c r="AF103" s="9">
        <f>SUMIF('Inputs-Core'!$C$7:$C$55,Summary!$C103,'Inputs-Core'!H$7:H$55)</f>
        <v>0</v>
      </c>
      <c r="AG103" s="9">
        <f>SUMIF('Inputs-Core'!$C$7:$C$55,Summary!$C103,'Inputs-Core'!I$7:I$55)</f>
        <v>0</v>
      </c>
      <c r="AH103" s="2"/>
    </row>
    <row r="104" spans="1:34" outlineLevel="1" x14ac:dyDescent="0.25">
      <c r="A104" s="2"/>
      <c r="B104" s="8"/>
      <c r="C104" s="8" t="s">
        <v>403</v>
      </c>
      <c r="D104" s="9">
        <f t="shared" si="7"/>
        <v>0</v>
      </c>
      <c r="E104" s="9">
        <f>SUMIF('Inputs-Core'!$C$7:$C$55,Summary!$C104,'Inputs-Core'!K$7:K$55)</f>
        <v>0</v>
      </c>
      <c r="F104" s="9">
        <f>SUMIF('Inputs-Core'!$C$7:$C$55,Summary!$C104,'Inputs-Core'!L$7:L$55)</f>
        <v>0</v>
      </c>
      <c r="G104" s="9">
        <f>SUMIF('Inputs-Core'!$C$7:$C$55,Summary!$C104,'Inputs-Core'!M$7:M$55)</f>
        <v>0</v>
      </c>
      <c r="H104" s="9">
        <f>SUMIF('Inputs-Core'!$C$7:$C$55,Summary!$C104,'Inputs-Core'!N$7:N$55)</f>
        <v>0</v>
      </c>
      <c r="I104" s="9">
        <f>SUMIF('Inputs-Core'!$C$7:$C$55,Summary!$C104,'Inputs-Core'!O$7:O$55)</f>
        <v>0</v>
      </c>
      <c r="J104" s="9">
        <f>SUMIF('Inputs-Core'!$C$7:$C$55,Summary!$C104,'Inputs-Core'!P$7:P$55)</f>
        <v>0</v>
      </c>
      <c r="K104" s="9">
        <f>SUMIF('Inputs-Core'!$C$7:$C$55,Summary!$C104,'Inputs-Core'!Q$7:Q$55)</f>
        <v>0</v>
      </c>
      <c r="L104" s="9">
        <f>SUMIF('Inputs-Core'!$C$7:$C$55,Summary!$C104,'Inputs-Core'!R$7:R$55)</f>
        <v>0</v>
      </c>
      <c r="M104" s="9">
        <f>SUMIF('Inputs-Core'!$C$7:$C$55,Summary!$C104,'Inputs-Core'!S$7:S$55)</f>
        <v>0</v>
      </c>
      <c r="N104" s="9">
        <f>SUMIF('Inputs-Core'!$C$7:$C$55,Summary!$C104,'Inputs-Core'!T$7:T$55)</f>
        <v>0</v>
      </c>
      <c r="O104" s="9">
        <f>SUMIF('Inputs-Core'!$C$7:$C$55,Summary!$C104,'Inputs-Core'!U$7:U$55)</f>
        <v>0</v>
      </c>
      <c r="P104" s="9">
        <f>SUMIF('Inputs-Core'!$C$7:$C$55,Summary!$C104,'Inputs-Core'!V$7:V$55)</f>
        <v>0</v>
      </c>
      <c r="Q104" s="9">
        <f t="shared" si="8"/>
        <v>0</v>
      </c>
      <c r="R104" s="9">
        <f>SUMIF('Inputs-Core'!$C$7:$C$55,Summary!$C104,'Inputs-Core'!W$7:W$55)</f>
        <v>0</v>
      </c>
      <c r="S104" s="9">
        <f>SUMIF('Inputs-Core'!$C$7:$C$55,Summary!$C104,'Inputs-Core'!X$7:X$55)</f>
        <v>0</v>
      </c>
      <c r="T104" s="9">
        <f>SUMIF('Inputs-Core'!$C$7:$C$55,Summary!$C104,'Inputs-Core'!Y$7:Y$55)</f>
        <v>0</v>
      </c>
      <c r="U104" s="9">
        <f>SUMIF('Inputs-Core'!$C$7:$C$55,Summary!$C104,'Inputs-Core'!Z$7:Z$55)</f>
        <v>0</v>
      </c>
      <c r="V104" s="9">
        <f>SUMIF('Inputs-Core'!$C$7:$C$55,Summary!$C104,'Inputs-Core'!AA$7:AA$55)</f>
        <v>0</v>
      </c>
      <c r="W104" s="9">
        <f>SUMIF('Inputs-Core'!$C$7:$C$55,Summary!$C104,'Inputs-Core'!AB$7:AB$55)</f>
        <v>0</v>
      </c>
      <c r="X104" s="9">
        <f>SUMIF('Inputs-Core'!$C$7:$C$55,Summary!$C104,'Inputs-Core'!AC$7:AC$55)</f>
        <v>0</v>
      </c>
      <c r="Y104" s="9">
        <f>SUMIF('Inputs-Core'!$C$7:$C$55,Summary!$C104,'Inputs-Core'!AD$7:AD$55)</f>
        <v>0</v>
      </c>
      <c r="Z104" s="9">
        <f>SUMIF('Inputs-Core'!$C$7:$C$55,Summary!$C104,'Inputs-Core'!AE$7:AE$55)</f>
        <v>0</v>
      </c>
      <c r="AA104" s="9">
        <f>SUMIF('Inputs-Core'!$C$7:$C$55,Summary!$C104,'Inputs-Core'!AF$7:AF$55)</f>
        <v>0</v>
      </c>
      <c r="AB104" s="9">
        <f>SUMIF('Inputs-Core'!$C$7:$C$55,Summary!$C104,'Inputs-Core'!AG$7:AG$55)</f>
        <v>0</v>
      </c>
      <c r="AC104" s="9">
        <f>SUMIF('Inputs-Core'!$C$7:$C$55,Summary!$C104,'Inputs-Core'!AH$7:AH$55)</f>
        <v>0</v>
      </c>
      <c r="AD104" s="9">
        <f>SUMIF('Inputs-Core'!$C$7:$C$55,Summary!$C104,'Inputs-Core'!F$7:F$55)</f>
        <v>0</v>
      </c>
      <c r="AE104" s="9">
        <f>SUMIF('Inputs-Core'!$C$7:$C$55,Summary!$C104,'Inputs-Core'!G$7:G$55)</f>
        <v>0</v>
      </c>
      <c r="AF104" s="9">
        <f>SUMIF('Inputs-Core'!$C$7:$C$55,Summary!$C104,'Inputs-Core'!H$7:H$55)</f>
        <v>0</v>
      </c>
      <c r="AG104" s="9">
        <f>SUMIF('Inputs-Core'!$C$7:$C$55,Summary!$C104,'Inputs-Core'!I$7:I$55)</f>
        <v>0</v>
      </c>
      <c r="AH104" s="2"/>
    </row>
    <row r="105" spans="1:34" outlineLevel="1" x14ac:dyDescent="0.25">
      <c r="A105" s="2"/>
      <c r="B105" s="8"/>
      <c r="C105" s="8" t="s">
        <v>404</v>
      </c>
      <c r="D105" s="9">
        <f t="shared" si="7"/>
        <v>0</v>
      </c>
      <c r="E105" s="9">
        <f>SUMIF('Inputs-Core'!$C$7:$C$55,Summary!$C105,'Inputs-Core'!K$7:K$55)</f>
        <v>0</v>
      </c>
      <c r="F105" s="9">
        <f>SUMIF('Inputs-Core'!$C$7:$C$55,Summary!$C105,'Inputs-Core'!L$7:L$55)</f>
        <v>0</v>
      </c>
      <c r="G105" s="9">
        <f>SUMIF('Inputs-Core'!$C$7:$C$55,Summary!$C105,'Inputs-Core'!M$7:M$55)</f>
        <v>0</v>
      </c>
      <c r="H105" s="9">
        <f>SUMIF('Inputs-Core'!$C$7:$C$55,Summary!$C105,'Inputs-Core'!N$7:N$55)</f>
        <v>0</v>
      </c>
      <c r="I105" s="9">
        <f>SUMIF('Inputs-Core'!$C$7:$C$55,Summary!$C105,'Inputs-Core'!O$7:O$55)</f>
        <v>0</v>
      </c>
      <c r="J105" s="9">
        <f>SUMIF('Inputs-Core'!$C$7:$C$55,Summary!$C105,'Inputs-Core'!P$7:P$55)</f>
        <v>0</v>
      </c>
      <c r="K105" s="9">
        <f>SUMIF('Inputs-Core'!$C$7:$C$55,Summary!$C105,'Inputs-Core'!Q$7:Q$55)</f>
        <v>0</v>
      </c>
      <c r="L105" s="9">
        <f>SUMIF('Inputs-Core'!$C$7:$C$55,Summary!$C105,'Inputs-Core'!R$7:R$55)</f>
        <v>0</v>
      </c>
      <c r="M105" s="9">
        <f>SUMIF('Inputs-Core'!$C$7:$C$55,Summary!$C105,'Inputs-Core'!S$7:S$55)</f>
        <v>0</v>
      </c>
      <c r="N105" s="9">
        <f>SUMIF('Inputs-Core'!$C$7:$C$55,Summary!$C105,'Inputs-Core'!T$7:T$55)</f>
        <v>0</v>
      </c>
      <c r="O105" s="9">
        <f>SUMIF('Inputs-Core'!$C$7:$C$55,Summary!$C105,'Inputs-Core'!U$7:U$55)</f>
        <v>0</v>
      </c>
      <c r="P105" s="9">
        <f>SUMIF('Inputs-Core'!$C$7:$C$55,Summary!$C105,'Inputs-Core'!V$7:V$55)</f>
        <v>0</v>
      </c>
      <c r="Q105" s="9">
        <f t="shared" si="8"/>
        <v>0</v>
      </c>
      <c r="R105" s="9">
        <f>SUMIF('Inputs-Core'!$C$7:$C$55,Summary!$C105,'Inputs-Core'!W$7:W$55)</f>
        <v>0</v>
      </c>
      <c r="S105" s="9">
        <f>SUMIF('Inputs-Core'!$C$7:$C$55,Summary!$C105,'Inputs-Core'!X$7:X$55)</f>
        <v>0</v>
      </c>
      <c r="T105" s="9">
        <f>SUMIF('Inputs-Core'!$C$7:$C$55,Summary!$C105,'Inputs-Core'!Y$7:Y$55)</f>
        <v>0</v>
      </c>
      <c r="U105" s="9">
        <f>SUMIF('Inputs-Core'!$C$7:$C$55,Summary!$C105,'Inputs-Core'!Z$7:Z$55)</f>
        <v>0</v>
      </c>
      <c r="V105" s="9">
        <f>SUMIF('Inputs-Core'!$C$7:$C$55,Summary!$C105,'Inputs-Core'!AA$7:AA$55)</f>
        <v>0</v>
      </c>
      <c r="W105" s="9">
        <f>SUMIF('Inputs-Core'!$C$7:$C$55,Summary!$C105,'Inputs-Core'!AB$7:AB$55)</f>
        <v>0</v>
      </c>
      <c r="X105" s="9">
        <f>SUMIF('Inputs-Core'!$C$7:$C$55,Summary!$C105,'Inputs-Core'!AC$7:AC$55)</f>
        <v>0</v>
      </c>
      <c r="Y105" s="9">
        <f>SUMIF('Inputs-Core'!$C$7:$C$55,Summary!$C105,'Inputs-Core'!AD$7:AD$55)</f>
        <v>0</v>
      </c>
      <c r="Z105" s="9">
        <f>SUMIF('Inputs-Core'!$C$7:$C$55,Summary!$C105,'Inputs-Core'!AE$7:AE$55)</f>
        <v>0</v>
      </c>
      <c r="AA105" s="9">
        <f>SUMIF('Inputs-Core'!$C$7:$C$55,Summary!$C105,'Inputs-Core'!AF$7:AF$55)</f>
        <v>0</v>
      </c>
      <c r="AB105" s="9">
        <f>SUMIF('Inputs-Core'!$C$7:$C$55,Summary!$C105,'Inputs-Core'!AG$7:AG$55)</f>
        <v>0</v>
      </c>
      <c r="AC105" s="9">
        <f>SUMIF('Inputs-Core'!$C$7:$C$55,Summary!$C105,'Inputs-Core'!AH$7:AH$55)</f>
        <v>0</v>
      </c>
      <c r="AD105" s="9">
        <f>SUMIF('Inputs-Core'!$C$7:$C$55,Summary!$C105,'Inputs-Core'!F$7:F$55)</f>
        <v>0</v>
      </c>
      <c r="AE105" s="9">
        <f>SUMIF('Inputs-Core'!$C$7:$C$55,Summary!$C105,'Inputs-Core'!G$7:G$55)</f>
        <v>0</v>
      </c>
      <c r="AF105" s="9">
        <f>SUMIF('Inputs-Core'!$C$7:$C$55,Summary!$C105,'Inputs-Core'!H$7:H$55)</f>
        <v>0</v>
      </c>
      <c r="AG105" s="9">
        <f>SUMIF('Inputs-Core'!$C$7:$C$55,Summary!$C105,'Inputs-Core'!I$7:I$55)</f>
        <v>0</v>
      </c>
      <c r="AH105" s="2"/>
    </row>
    <row r="106" spans="1:34" outlineLevel="1" x14ac:dyDescent="0.25">
      <c r="A106" s="2"/>
      <c r="B106" s="8"/>
      <c r="C106" s="8" t="s">
        <v>405</v>
      </c>
      <c r="D106" s="9">
        <f t="shared" si="7"/>
        <v>0</v>
      </c>
      <c r="E106" s="9">
        <f>SUMIF('Inputs-Core'!$C$7:$C$55,Summary!$C106,'Inputs-Core'!K$7:K$55)</f>
        <v>0</v>
      </c>
      <c r="F106" s="9">
        <f>SUMIF('Inputs-Core'!$C$7:$C$55,Summary!$C106,'Inputs-Core'!L$7:L$55)</f>
        <v>0</v>
      </c>
      <c r="G106" s="9">
        <f>SUMIF('Inputs-Core'!$C$7:$C$55,Summary!$C106,'Inputs-Core'!M$7:M$55)</f>
        <v>0</v>
      </c>
      <c r="H106" s="9">
        <f>SUMIF('Inputs-Core'!$C$7:$C$55,Summary!$C106,'Inputs-Core'!N$7:N$55)</f>
        <v>0</v>
      </c>
      <c r="I106" s="9">
        <f>SUMIF('Inputs-Core'!$C$7:$C$55,Summary!$C106,'Inputs-Core'!O$7:O$55)</f>
        <v>0</v>
      </c>
      <c r="J106" s="9">
        <f>SUMIF('Inputs-Core'!$C$7:$C$55,Summary!$C106,'Inputs-Core'!P$7:P$55)</f>
        <v>0</v>
      </c>
      <c r="K106" s="9">
        <f>SUMIF('Inputs-Core'!$C$7:$C$55,Summary!$C106,'Inputs-Core'!Q$7:Q$55)</f>
        <v>0</v>
      </c>
      <c r="L106" s="9">
        <f>SUMIF('Inputs-Core'!$C$7:$C$55,Summary!$C106,'Inputs-Core'!R$7:R$55)</f>
        <v>0</v>
      </c>
      <c r="M106" s="9">
        <f>SUMIF('Inputs-Core'!$C$7:$C$55,Summary!$C106,'Inputs-Core'!S$7:S$55)</f>
        <v>0</v>
      </c>
      <c r="N106" s="9">
        <f>SUMIF('Inputs-Core'!$C$7:$C$55,Summary!$C106,'Inputs-Core'!T$7:T$55)</f>
        <v>0</v>
      </c>
      <c r="O106" s="9">
        <f>SUMIF('Inputs-Core'!$C$7:$C$55,Summary!$C106,'Inputs-Core'!U$7:U$55)</f>
        <v>0</v>
      </c>
      <c r="P106" s="9">
        <f>SUMIF('Inputs-Core'!$C$7:$C$55,Summary!$C106,'Inputs-Core'!V$7:V$55)</f>
        <v>0</v>
      </c>
      <c r="Q106" s="9">
        <f t="shared" si="8"/>
        <v>0</v>
      </c>
      <c r="R106" s="9">
        <f>SUMIF('Inputs-Core'!$C$7:$C$55,Summary!$C106,'Inputs-Core'!W$7:W$55)</f>
        <v>0</v>
      </c>
      <c r="S106" s="9">
        <f>SUMIF('Inputs-Core'!$C$7:$C$55,Summary!$C106,'Inputs-Core'!X$7:X$55)</f>
        <v>0</v>
      </c>
      <c r="T106" s="9">
        <f>SUMIF('Inputs-Core'!$C$7:$C$55,Summary!$C106,'Inputs-Core'!Y$7:Y$55)</f>
        <v>0</v>
      </c>
      <c r="U106" s="9">
        <f>SUMIF('Inputs-Core'!$C$7:$C$55,Summary!$C106,'Inputs-Core'!Z$7:Z$55)</f>
        <v>0</v>
      </c>
      <c r="V106" s="9">
        <f>SUMIF('Inputs-Core'!$C$7:$C$55,Summary!$C106,'Inputs-Core'!AA$7:AA$55)</f>
        <v>0</v>
      </c>
      <c r="W106" s="9">
        <f>SUMIF('Inputs-Core'!$C$7:$C$55,Summary!$C106,'Inputs-Core'!AB$7:AB$55)</f>
        <v>0</v>
      </c>
      <c r="X106" s="9">
        <f>SUMIF('Inputs-Core'!$C$7:$C$55,Summary!$C106,'Inputs-Core'!AC$7:AC$55)</f>
        <v>0</v>
      </c>
      <c r="Y106" s="9">
        <f>SUMIF('Inputs-Core'!$C$7:$C$55,Summary!$C106,'Inputs-Core'!AD$7:AD$55)</f>
        <v>0</v>
      </c>
      <c r="Z106" s="9">
        <f>SUMIF('Inputs-Core'!$C$7:$C$55,Summary!$C106,'Inputs-Core'!AE$7:AE$55)</f>
        <v>0</v>
      </c>
      <c r="AA106" s="9">
        <f>SUMIF('Inputs-Core'!$C$7:$C$55,Summary!$C106,'Inputs-Core'!AF$7:AF$55)</f>
        <v>0</v>
      </c>
      <c r="AB106" s="9">
        <f>SUMIF('Inputs-Core'!$C$7:$C$55,Summary!$C106,'Inputs-Core'!AG$7:AG$55)</f>
        <v>0</v>
      </c>
      <c r="AC106" s="9">
        <f>SUMIF('Inputs-Core'!$C$7:$C$55,Summary!$C106,'Inputs-Core'!AH$7:AH$55)</f>
        <v>0</v>
      </c>
      <c r="AD106" s="9">
        <f>SUMIF('Inputs-Core'!$C$7:$C$55,Summary!$C106,'Inputs-Core'!F$7:F$55)</f>
        <v>0</v>
      </c>
      <c r="AE106" s="9">
        <f>SUMIF('Inputs-Core'!$C$7:$C$55,Summary!$C106,'Inputs-Core'!G$7:G$55)</f>
        <v>0</v>
      </c>
      <c r="AF106" s="9">
        <f>SUMIF('Inputs-Core'!$C$7:$C$55,Summary!$C106,'Inputs-Core'!H$7:H$55)</f>
        <v>0</v>
      </c>
      <c r="AG106" s="9">
        <f>SUMIF('Inputs-Core'!$C$7:$C$55,Summary!$C106,'Inputs-Core'!I$7:I$55)</f>
        <v>0</v>
      </c>
      <c r="AH106" s="2"/>
    </row>
    <row r="107" spans="1:34" outlineLevel="1" x14ac:dyDescent="0.25">
      <c r="A107" s="2"/>
      <c r="B107" s="8"/>
      <c r="C107" s="8" t="s">
        <v>406</v>
      </c>
      <c r="D107" s="9">
        <f t="shared" si="7"/>
        <v>0</v>
      </c>
      <c r="E107" s="9">
        <f>SUMIF('Inputs-Core'!$C$7:$C$55,Summary!$C107,'Inputs-Core'!K$7:K$55)</f>
        <v>0</v>
      </c>
      <c r="F107" s="9">
        <f>SUMIF('Inputs-Core'!$C$7:$C$55,Summary!$C107,'Inputs-Core'!L$7:L$55)</f>
        <v>0</v>
      </c>
      <c r="G107" s="9">
        <f>SUMIF('Inputs-Core'!$C$7:$C$55,Summary!$C107,'Inputs-Core'!M$7:M$55)</f>
        <v>0</v>
      </c>
      <c r="H107" s="9">
        <f>SUMIF('Inputs-Core'!$C$7:$C$55,Summary!$C107,'Inputs-Core'!N$7:N$55)</f>
        <v>0</v>
      </c>
      <c r="I107" s="9">
        <f>SUMIF('Inputs-Core'!$C$7:$C$55,Summary!$C107,'Inputs-Core'!O$7:O$55)</f>
        <v>0</v>
      </c>
      <c r="J107" s="9">
        <f>SUMIF('Inputs-Core'!$C$7:$C$55,Summary!$C107,'Inputs-Core'!P$7:P$55)</f>
        <v>0</v>
      </c>
      <c r="K107" s="9">
        <f>SUMIF('Inputs-Core'!$C$7:$C$55,Summary!$C107,'Inputs-Core'!Q$7:Q$55)</f>
        <v>0</v>
      </c>
      <c r="L107" s="9">
        <f>SUMIF('Inputs-Core'!$C$7:$C$55,Summary!$C107,'Inputs-Core'!R$7:R$55)</f>
        <v>0</v>
      </c>
      <c r="M107" s="9">
        <f>SUMIF('Inputs-Core'!$C$7:$C$55,Summary!$C107,'Inputs-Core'!S$7:S$55)</f>
        <v>0</v>
      </c>
      <c r="N107" s="9">
        <f>SUMIF('Inputs-Core'!$C$7:$C$55,Summary!$C107,'Inputs-Core'!T$7:T$55)</f>
        <v>0</v>
      </c>
      <c r="O107" s="9">
        <f>SUMIF('Inputs-Core'!$C$7:$C$55,Summary!$C107,'Inputs-Core'!U$7:U$55)</f>
        <v>0</v>
      </c>
      <c r="P107" s="9">
        <f>SUMIF('Inputs-Core'!$C$7:$C$55,Summary!$C107,'Inputs-Core'!V$7:V$55)</f>
        <v>0</v>
      </c>
      <c r="Q107" s="9">
        <f t="shared" si="8"/>
        <v>0</v>
      </c>
      <c r="R107" s="9">
        <f>SUMIF('Inputs-Core'!$C$7:$C$55,Summary!$C107,'Inputs-Core'!W$7:W$55)</f>
        <v>0</v>
      </c>
      <c r="S107" s="9">
        <f>SUMIF('Inputs-Core'!$C$7:$C$55,Summary!$C107,'Inputs-Core'!X$7:X$55)</f>
        <v>0</v>
      </c>
      <c r="T107" s="9">
        <f>SUMIF('Inputs-Core'!$C$7:$C$55,Summary!$C107,'Inputs-Core'!Y$7:Y$55)</f>
        <v>0</v>
      </c>
      <c r="U107" s="9">
        <f>SUMIF('Inputs-Core'!$C$7:$C$55,Summary!$C107,'Inputs-Core'!Z$7:Z$55)</f>
        <v>0</v>
      </c>
      <c r="V107" s="9">
        <f>SUMIF('Inputs-Core'!$C$7:$C$55,Summary!$C107,'Inputs-Core'!AA$7:AA$55)</f>
        <v>0</v>
      </c>
      <c r="W107" s="9">
        <f>SUMIF('Inputs-Core'!$C$7:$C$55,Summary!$C107,'Inputs-Core'!AB$7:AB$55)</f>
        <v>0</v>
      </c>
      <c r="X107" s="9">
        <f>SUMIF('Inputs-Core'!$C$7:$C$55,Summary!$C107,'Inputs-Core'!AC$7:AC$55)</f>
        <v>0</v>
      </c>
      <c r="Y107" s="9">
        <f>SUMIF('Inputs-Core'!$C$7:$C$55,Summary!$C107,'Inputs-Core'!AD$7:AD$55)</f>
        <v>0</v>
      </c>
      <c r="Z107" s="9">
        <f>SUMIF('Inputs-Core'!$C$7:$C$55,Summary!$C107,'Inputs-Core'!AE$7:AE$55)</f>
        <v>0</v>
      </c>
      <c r="AA107" s="9">
        <f>SUMIF('Inputs-Core'!$C$7:$C$55,Summary!$C107,'Inputs-Core'!AF$7:AF$55)</f>
        <v>0</v>
      </c>
      <c r="AB107" s="9">
        <f>SUMIF('Inputs-Core'!$C$7:$C$55,Summary!$C107,'Inputs-Core'!AG$7:AG$55)</f>
        <v>0</v>
      </c>
      <c r="AC107" s="9">
        <f>SUMIF('Inputs-Core'!$C$7:$C$55,Summary!$C107,'Inputs-Core'!AH$7:AH$55)</f>
        <v>0</v>
      </c>
      <c r="AD107" s="9">
        <f>SUMIF('Inputs-Core'!$C$7:$C$55,Summary!$C107,'Inputs-Core'!F$7:F$55)</f>
        <v>0</v>
      </c>
      <c r="AE107" s="9">
        <f>SUMIF('Inputs-Core'!$C$7:$C$55,Summary!$C107,'Inputs-Core'!G$7:G$55)</f>
        <v>0</v>
      </c>
      <c r="AF107" s="9">
        <f>SUMIF('Inputs-Core'!$C$7:$C$55,Summary!$C107,'Inputs-Core'!H$7:H$55)</f>
        <v>0</v>
      </c>
      <c r="AG107" s="9">
        <f>SUMIF('Inputs-Core'!$C$7:$C$55,Summary!$C107,'Inputs-Core'!I$7:I$55)</f>
        <v>0</v>
      </c>
      <c r="AH107" s="2"/>
    </row>
    <row r="108" spans="1:34" outlineLevel="1" x14ac:dyDescent="0.25">
      <c r="A108" s="2"/>
      <c r="B108" s="8"/>
      <c r="C108" s="8" t="s">
        <v>407</v>
      </c>
      <c r="D108" s="9">
        <f t="shared" si="7"/>
        <v>0</v>
      </c>
      <c r="E108" s="9">
        <f>SUMIF('Inputs-Core'!$C$7:$C$55,Summary!$C108,'Inputs-Core'!K$7:K$55)</f>
        <v>0</v>
      </c>
      <c r="F108" s="9">
        <f>SUMIF('Inputs-Core'!$C$7:$C$55,Summary!$C108,'Inputs-Core'!L$7:L$55)</f>
        <v>0</v>
      </c>
      <c r="G108" s="9">
        <f>SUMIF('Inputs-Core'!$C$7:$C$55,Summary!$C108,'Inputs-Core'!M$7:M$55)</f>
        <v>0</v>
      </c>
      <c r="H108" s="9">
        <f>SUMIF('Inputs-Core'!$C$7:$C$55,Summary!$C108,'Inputs-Core'!N$7:N$55)</f>
        <v>0</v>
      </c>
      <c r="I108" s="9">
        <f>SUMIF('Inputs-Core'!$C$7:$C$55,Summary!$C108,'Inputs-Core'!O$7:O$55)</f>
        <v>0</v>
      </c>
      <c r="J108" s="9">
        <f>SUMIF('Inputs-Core'!$C$7:$C$55,Summary!$C108,'Inputs-Core'!P$7:P$55)</f>
        <v>0</v>
      </c>
      <c r="K108" s="9">
        <f>SUMIF('Inputs-Core'!$C$7:$C$55,Summary!$C108,'Inputs-Core'!Q$7:Q$55)</f>
        <v>0</v>
      </c>
      <c r="L108" s="9">
        <f>SUMIF('Inputs-Core'!$C$7:$C$55,Summary!$C108,'Inputs-Core'!R$7:R$55)</f>
        <v>0</v>
      </c>
      <c r="M108" s="9">
        <f>SUMIF('Inputs-Core'!$C$7:$C$55,Summary!$C108,'Inputs-Core'!S$7:S$55)</f>
        <v>0</v>
      </c>
      <c r="N108" s="9">
        <f>SUMIF('Inputs-Core'!$C$7:$C$55,Summary!$C108,'Inputs-Core'!T$7:T$55)</f>
        <v>0</v>
      </c>
      <c r="O108" s="9">
        <f>SUMIF('Inputs-Core'!$C$7:$C$55,Summary!$C108,'Inputs-Core'!U$7:U$55)</f>
        <v>0</v>
      </c>
      <c r="P108" s="9">
        <f>SUMIF('Inputs-Core'!$C$7:$C$55,Summary!$C108,'Inputs-Core'!V$7:V$55)</f>
        <v>0</v>
      </c>
      <c r="Q108" s="9">
        <f t="shared" si="8"/>
        <v>0</v>
      </c>
      <c r="R108" s="9">
        <f>SUMIF('Inputs-Core'!$C$7:$C$55,Summary!$C108,'Inputs-Core'!W$7:W$55)</f>
        <v>0</v>
      </c>
      <c r="S108" s="9">
        <f>SUMIF('Inputs-Core'!$C$7:$C$55,Summary!$C108,'Inputs-Core'!X$7:X$55)</f>
        <v>0</v>
      </c>
      <c r="T108" s="9">
        <f>SUMIF('Inputs-Core'!$C$7:$C$55,Summary!$C108,'Inputs-Core'!Y$7:Y$55)</f>
        <v>0</v>
      </c>
      <c r="U108" s="9">
        <f>SUMIF('Inputs-Core'!$C$7:$C$55,Summary!$C108,'Inputs-Core'!Z$7:Z$55)</f>
        <v>0</v>
      </c>
      <c r="V108" s="9">
        <f>SUMIF('Inputs-Core'!$C$7:$C$55,Summary!$C108,'Inputs-Core'!AA$7:AA$55)</f>
        <v>0</v>
      </c>
      <c r="W108" s="9">
        <f>SUMIF('Inputs-Core'!$C$7:$C$55,Summary!$C108,'Inputs-Core'!AB$7:AB$55)</f>
        <v>0</v>
      </c>
      <c r="X108" s="9">
        <f>SUMIF('Inputs-Core'!$C$7:$C$55,Summary!$C108,'Inputs-Core'!AC$7:AC$55)</f>
        <v>0</v>
      </c>
      <c r="Y108" s="9">
        <f>SUMIF('Inputs-Core'!$C$7:$C$55,Summary!$C108,'Inputs-Core'!AD$7:AD$55)</f>
        <v>0</v>
      </c>
      <c r="Z108" s="9">
        <f>SUMIF('Inputs-Core'!$C$7:$C$55,Summary!$C108,'Inputs-Core'!AE$7:AE$55)</f>
        <v>0</v>
      </c>
      <c r="AA108" s="9">
        <f>SUMIF('Inputs-Core'!$C$7:$C$55,Summary!$C108,'Inputs-Core'!AF$7:AF$55)</f>
        <v>0</v>
      </c>
      <c r="AB108" s="9">
        <f>SUMIF('Inputs-Core'!$C$7:$C$55,Summary!$C108,'Inputs-Core'!AG$7:AG$55)</f>
        <v>0</v>
      </c>
      <c r="AC108" s="9">
        <f>SUMIF('Inputs-Core'!$C$7:$C$55,Summary!$C108,'Inputs-Core'!AH$7:AH$55)</f>
        <v>0</v>
      </c>
      <c r="AD108" s="9">
        <f>SUMIF('Inputs-Core'!$C$7:$C$55,Summary!$C108,'Inputs-Core'!F$7:F$55)</f>
        <v>0</v>
      </c>
      <c r="AE108" s="9">
        <f>SUMIF('Inputs-Core'!$C$7:$C$55,Summary!$C108,'Inputs-Core'!G$7:G$55)</f>
        <v>0</v>
      </c>
      <c r="AF108" s="9">
        <f>SUMIF('Inputs-Core'!$C$7:$C$55,Summary!$C108,'Inputs-Core'!H$7:H$55)</f>
        <v>0</v>
      </c>
      <c r="AG108" s="9">
        <f>SUMIF('Inputs-Core'!$C$7:$C$55,Summary!$C108,'Inputs-Core'!I$7:I$55)</f>
        <v>0</v>
      </c>
      <c r="AH108" s="2"/>
    </row>
    <row r="109" spans="1:34" outlineLevel="1" x14ac:dyDescent="0.25">
      <c r="A109" s="2"/>
      <c r="B109" s="8"/>
      <c r="C109" s="8" t="s">
        <v>408</v>
      </c>
      <c r="D109" s="9">
        <f t="shared" si="7"/>
        <v>0</v>
      </c>
      <c r="E109" s="9">
        <f>SUMIF('Inputs-Core'!$C$7:$C$55,Summary!$C109,'Inputs-Core'!K$7:K$55)</f>
        <v>0</v>
      </c>
      <c r="F109" s="9">
        <f>SUMIF('Inputs-Core'!$C$7:$C$55,Summary!$C109,'Inputs-Core'!L$7:L$55)</f>
        <v>0</v>
      </c>
      <c r="G109" s="9">
        <f>SUMIF('Inputs-Core'!$C$7:$C$55,Summary!$C109,'Inputs-Core'!M$7:M$55)</f>
        <v>0</v>
      </c>
      <c r="H109" s="9">
        <f>SUMIF('Inputs-Core'!$C$7:$C$55,Summary!$C109,'Inputs-Core'!N$7:N$55)</f>
        <v>0</v>
      </c>
      <c r="I109" s="9">
        <f>SUMIF('Inputs-Core'!$C$7:$C$55,Summary!$C109,'Inputs-Core'!O$7:O$55)</f>
        <v>0</v>
      </c>
      <c r="J109" s="9">
        <f>SUMIF('Inputs-Core'!$C$7:$C$55,Summary!$C109,'Inputs-Core'!P$7:P$55)</f>
        <v>0</v>
      </c>
      <c r="K109" s="9">
        <f>SUMIF('Inputs-Core'!$C$7:$C$55,Summary!$C109,'Inputs-Core'!Q$7:Q$55)</f>
        <v>0</v>
      </c>
      <c r="L109" s="9">
        <f>SUMIF('Inputs-Core'!$C$7:$C$55,Summary!$C109,'Inputs-Core'!R$7:R$55)</f>
        <v>0</v>
      </c>
      <c r="M109" s="9">
        <f>SUMIF('Inputs-Core'!$C$7:$C$55,Summary!$C109,'Inputs-Core'!S$7:S$55)</f>
        <v>0</v>
      </c>
      <c r="N109" s="9">
        <f>SUMIF('Inputs-Core'!$C$7:$C$55,Summary!$C109,'Inputs-Core'!T$7:T$55)</f>
        <v>0</v>
      </c>
      <c r="O109" s="9">
        <f>SUMIF('Inputs-Core'!$C$7:$C$55,Summary!$C109,'Inputs-Core'!U$7:U$55)</f>
        <v>0</v>
      </c>
      <c r="P109" s="9">
        <f>SUMIF('Inputs-Core'!$C$7:$C$55,Summary!$C109,'Inputs-Core'!V$7:V$55)</f>
        <v>0</v>
      </c>
      <c r="Q109" s="9">
        <f t="shared" si="8"/>
        <v>0</v>
      </c>
      <c r="R109" s="9">
        <f>SUMIF('Inputs-Core'!$C$7:$C$55,Summary!$C109,'Inputs-Core'!W$7:W$55)</f>
        <v>0</v>
      </c>
      <c r="S109" s="9">
        <f>SUMIF('Inputs-Core'!$C$7:$C$55,Summary!$C109,'Inputs-Core'!X$7:X$55)</f>
        <v>0</v>
      </c>
      <c r="T109" s="9">
        <f>SUMIF('Inputs-Core'!$C$7:$C$55,Summary!$C109,'Inputs-Core'!Y$7:Y$55)</f>
        <v>0</v>
      </c>
      <c r="U109" s="9">
        <f>SUMIF('Inputs-Core'!$C$7:$C$55,Summary!$C109,'Inputs-Core'!Z$7:Z$55)</f>
        <v>0</v>
      </c>
      <c r="V109" s="9">
        <f>SUMIF('Inputs-Core'!$C$7:$C$55,Summary!$C109,'Inputs-Core'!AA$7:AA$55)</f>
        <v>0</v>
      </c>
      <c r="W109" s="9">
        <f>SUMIF('Inputs-Core'!$C$7:$C$55,Summary!$C109,'Inputs-Core'!AB$7:AB$55)</f>
        <v>0</v>
      </c>
      <c r="X109" s="9">
        <f>SUMIF('Inputs-Core'!$C$7:$C$55,Summary!$C109,'Inputs-Core'!AC$7:AC$55)</f>
        <v>0</v>
      </c>
      <c r="Y109" s="9">
        <f>SUMIF('Inputs-Core'!$C$7:$C$55,Summary!$C109,'Inputs-Core'!AD$7:AD$55)</f>
        <v>0</v>
      </c>
      <c r="Z109" s="9">
        <f>SUMIF('Inputs-Core'!$C$7:$C$55,Summary!$C109,'Inputs-Core'!AE$7:AE$55)</f>
        <v>0</v>
      </c>
      <c r="AA109" s="9">
        <f>SUMIF('Inputs-Core'!$C$7:$C$55,Summary!$C109,'Inputs-Core'!AF$7:AF$55)</f>
        <v>0</v>
      </c>
      <c r="AB109" s="9">
        <f>SUMIF('Inputs-Core'!$C$7:$C$55,Summary!$C109,'Inputs-Core'!AG$7:AG$55)</f>
        <v>0</v>
      </c>
      <c r="AC109" s="9">
        <f>SUMIF('Inputs-Core'!$C$7:$C$55,Summary!$C109,'Inputs-Core'!AH$7:AH$55)</f>
        <v>0</v>
      </c>
      <c r="AD109" s="9">
        <f>SUMIF('Inputs-Core'!$C$7:$C$55,Summary!$C109,'Inputs-Core'!F$7:F$55)</f>
        <v>0</v>
      </c>
      <c r="AE109" s="9">
        <f>SUMIF('Inputs-Core'!$C$7:$C$55,Summary!$C109,'Inputs-Core'!G$7:G$55)</f>
        <v>0</v>
      </c>
      <c r="AF109" s="9">
        <f>SUMIF('Inputs-Core'!$C$7:$C$55,Summary!$C109,'Inputs-Core'!H$7:H$55)</f>
        <v>0</v>
      </c>
      <c r="AG109" s="9">
        <f>SUMIF('Inputs-Core'!$C$7:$C$55,Summary!$C109,'Inputs-Core'!I$7:I$55)</f>
        <v>0</v>
      </c>
      <c r="AH109" s="2"/>
    </row>
    <row r="110" spans="1:34" outlineLevel="1" x14ac:dyDescent="0.25">
      <c r="A110" s="2"/>
      <c r="B110" s="8"/>
      <c r="C110" s="8" t="s">
        <v>409</v>
      </c>
      <c r="D110" s="9">
        <f t="shared" si="7"/>
        <v>0</v>
      </c>
      <c r="E110" s="9">
        <f>SUMIF('Inputs-Core'!$C$7:$C$55,Summary!$C110,'Inputs-Core'!K$7:K$55)</f>
        <v>0</v>
      </c>
      <c r="F110" s="9">
        <f>SUMIF('Inputs-Core'!$C$7:$C$55,Summary!$C110,'Inputs-Core'!L$7:L$55)</f>
        <v>0</v>
      </c>
      <c r="G110" s="9">
        <f>SUMIF('Inputs-Core'!$C$7:$C$55,Summary!$C110,'Inputs-Core'!M$7:M$55)</f>
        <v>0</v>
      </c>
      <c r="H110" s="9">
        <f>SUMIF('Inputs-Core'!$C$7:$C$55,Summary!$C110,'Inputs-Core'!N$7:N$55)</f>
        <v>0</v>
      </c>
      <c r="I110" s="9">
        <f>SUMIF('Inputs-Core'!$C$7:$C$55,Summary!$C110,'Inputs-Core'!O$7:O$55)</f>
        <v>0</v>
      </c>
      <c r="J110" s="9">
        <f>SUMIF('Inputs-Core'!$C$7:$C$55,Summary!$C110,'Inputs-Core'!P$7:P$55)</f>
        <v>0</v>
      </c>
      <c r="K110" s="9">
        <f>SUMIF('Inputs-Core'!$C$7:$C$55,Summary!$C110,'Inputs-Core'!Q$7:Q$55)</f>
        <v>0</v>
      </c>
      <c r="L110" s="9">
        <f>SUMIF('Inputs-Core'!$C$7:$C$55,Summary!$C110,'Inputs-Core'!R$7:R$55)</f>
        <v>0</v>
      </c>
      <c r="M110" s="9">
        <f>SUMIF('Inputs-Core'!$C$7:$C$55,Summary!$C110,'Inputs-Core'!S$7:S$55)</f>
        <v>0</v>
      </c>
      <c r="N110" s="9">
        <f>SUMIF('Inputs-Core'!$C$7:$C$55,Summary!$C110,'Inputs-Core'!T$7:T$55)</f>
        <v>0</v>
      </c>
      <c r="O110" s="9">
        <f>SUMIF('Inputs-Core'!$C$7:$C$55,Summary!$C110,'Inputs-Core'!U$7:U$55)</f>
        <v>0</v>
      </c>
      <c r="P110" s="9">
        <f>SUMIF('Inputs-Core'!$C$7:$C$55,Summary!$C110,'Inputs-Core'!V$7:V$55)</f>
        <v>0</v>
      </c>
      <c r="Q110" s="9">
        <f t="shared" si="8"/>
        <v>0</v>
      </c>
      <c r="R110" s="9">
        <f>SUMIF('Inputs-Core'!$C$7:$C$55,Summary!$C110,'Inputs-Core'!W$7:W$55)</f>
        <v>0</v>
      </c>
      <c r="S110" s="9">
        <f>SUMIF('Inputs-Core'!$C$7:$C$55,Summary!$C110,'Inputs-Core'!X$7:X$55)</f>
        <v>0</v>
      </c>
      <c r="T110" s="9">
        <f>SUMIF('Inputs-Core'!$C$7:$C$55,Summary!$C110,'Inputs-Core'!Y$7:Y$55)</f>
        <v>0</v>
      </c>
      <c r="U110" s="9">
        <f>SUMIF('Inputs-Core'!$C$7:$C$55,Summary!$C110,'Inputs-Core'!Z$7:Z$55)</f>
        <v>0</v>
      </c>
      <c r="V110" s="9">
        <f>SUMIF('Inputs-Core'!$C$7:$C$55,Summary!$C110,'Inputs-Core'!AA$7:AA$55)</f>
        <v>0</v>
      </c>
      <c r="W110" s="9">
        <f>SUMIF('Inputs-Core'!$C$7:$C$55,Summary!$C110,'Inputs-Core'!AB$7:AB$55)</f>
        <v>0</v>
      </c>
      <c r="X110" s="9">
        <f>SUMIF('Inputs-Core'!$C$7:$C$55,Summary!$C110,'Inputs-Core'!AC$7:AC$55)</f>
        <v>0</v>
      </c>
      <c r="Y110" s="9">
        <f>SUMIF('Inputs-Core'!$C$7:$C$55,Summary!$C110,'Inputs-Core'!AD$7:AD$55)</f>
        <v>0</v>
      </c>
      <c r="Z110" s="9">
        <f>SUMIF('Inputs-Core'!$C$7:$C$55,Summary!$C110,'Inputs-Core'!AE$7:AE$55)</f>
        <v>0</v>
      </c>
      <c r="AA110" s="9">
        <f>SUMIF('Inputs-Core'!$C$7:$C$55,Summary!$C110,'Inputs-Core'!AF$7:AF$55)</f>
        <v>0</v>
      </c>
      <c r="AB110" s="9">
        <f>SUMIF('Inputs-Core'!$C$7:$C$55,Summary!$C110,'Inputs-Core'!AG$7:AG$55)</f>
        <v>0</v>
      </c>
      <c r="AC110" s="9">
        <f>SUMIF('Inputs-Core'!$C$7:$C$55,Summary!$C110,'Inputs-Core'!AH$7:AH$55)</f>
        <v>0</v>
      </c>
      <c r="AD110" s="9">
        <f>SUMIF('Inputs-Core'!$C$7:$C$55,Summary!$C110,'Inputs-Core'!F$7:F$55)</f>
        <v>0</v>
      </c>
      <c r="AE110" s="9">
        <f>SUMIF('Inputs-Core'!$C$7:$C$55,Summary!$C110,'Inputs-Core'!G$7:G$55)</f>
        <v>0</v>
      </c>
      <c r="AF110" s="9">
        <f>SUMIF('Inputs-Core'!$C$7:$C$55,Summary!$C110,'Inputs-Core'!H$7:H$55)</f>
        <v>0</v>
      </c>
      <c r="AG110" s="9">
        <f>SUMIF('Inputs-Core'!$C$7:$C$55,Summary!$C110,'Inputs-Core'!I$7:I$55)</f>
        <v>0</v>
      </c>
      <c r="AH110" s="2"/>
    </row>
    <row r="111" spans="1:34" outlineLevel="1" x14ac:dyDescent="0.25">
      <c r="A111" s="2"/>
      <c r="B111" s="8"/>
      <c r="C111" s="8" t="s">
        <v>410</v>
      </c>
      <c r="D111" s="9">
        <f t="shared" si="7"/>
        <v>0</v>
      </c>
      <c r="E111" s="9">
        <f>SUMIF('Inputs-Core'!$C$7:$C$55,Summary!$C111,'Inputs-Core'!K$7:K$55)</f>
        <v>0</v>
      </c>
      <c r="F111" s="9">
        <f>SUMIF('Inputs-Core'!$C$7:$C$55,Summary!$C111,'Inputs-Core'!L$7:L$55)</f>
        <v>0</v>
      </c>
      <c r="G111" s="9">
        <f>SUMIF('Inputs-Core'!$C$7:$C$55,Summary!$C111,'Inputs-Core'!M$7:M$55)</f>
        <v>0</v>
      </c>
      <c r="H111" s="9">
        <f>SUMIF('Inputs-Core'!$C$7:$C$55,Summary!$C111,'Inputs-Core'!N$7:N$55)</f>
        <v>0</v>
      </c>
      <c r="I111" s="9">
        <f>SUMIF('Inputs-Core'!$C$7:$C$55,Summary!$C111,'Inputs-Core'!O$7:O$55)</f>
        <v>0</v>
      </c>
      <c r="J111" s="9">
        <f>SUMIF('Inputs-Core'!$C$7:$C$55,Summary!$C111,'Inputs-Core'!P$7:P$55)</f>
        <v>0</v>
      </c>
      <c r="K111" s="9">
        <f>SUMIF('Inputs-Core'!$C$7:$C$55,Summary!$C111,'Inputs-Core'!Q$7:Q$55)</f>
        <v>0</v>
      </c>
      <c r="L111" s="9">
        <f>SUMIF('Inputs-Core'!$C$7:$C$55,Summary!$C111,'Inputs-Core'!R$7:R$55)</f>
        <v>0</v>
      </c>
      <c r="M111" s="9">
        <f>SUMIF('Inputs-Core'!$C$7:$C$55,Summary!$C111,'Inputs-Core'!S$7:S$55)</f>
        <v>0</v>
      </c>
      <c r="N111" s="9">
        <f>SUMIF('Inputs-Core'!$C$7:$C$55,Summary!$C111,'Inputs-Core'!T$7:T$55)</f>
        <v>0</v>
      </c>
      <c r="O111" s="9">
        <f>SUMIF('Inputs-Core'!$C$7:$C$55,Summary!$C111,'Inputs-Core'!U$7:U$55)</f>
        <v>0</v>
      </c>
      <c r="P111" s="9">
        <f>SUMIF('Inputs-Core'!$C$7:$C$55,Summary!$C111,'Inputs-Core'!V$7:V$55)</f>
        <v>0</v>
      </c>
      <c r="Q111" s="9">
        <f t="shared" si="8"/>
        <v>0</v>
      </c>
      <c r="R111" s="9">
        <f>SUMIF('Inputs-Core'!$C$7:$C$55,Summary!$C111,'Inputs-Core'!W$7:W$55)</f>
        <v>0</v>
      </c>
      <c r="S111" s="9">
        <f>SUMIF('Inputs-Core'!$C$7:$C$55,Summary!$C111,'Inputs-Core'!X$7:X$55)</f>
        <v>0</v>
      </c>
      <c r="T111" s="9">
        <f>SUMIF('Inputs-Core'!$C$7:$C$55,Summary!$C111,'Inputs-Core'!Y$7:Y$55)</f>
        <v>0</v>
      </c>
      <c r="U111" s="9">
        <f>SUMIF('Inputs-Core'!$C$7:$C$55,Summary!$C111,'Inputs-Core'!Z$7:Z$55)</f>
        <v>0</v>
      </c>
      <c r="V111" s="9">
        <f>SUMIF('Inputs-Core'!$C$7:$C$55,Summary!$C111,'Inputs-Core'!AA$7:AA$55)</f>
        <v>0</v>
      </c>
      <c r="W111" s="9">
        <f>SUMIF('Inputs-Core'!$C$7:$C$55,Summary!$C111,'Inputs-Core'!AB$7:AB$55)</f>
        <v>0</v>
      </c>
      <c r="X111" s="9">
        <f>SUMIF('Inputs-Core'!$C$7:$C$55,Summary!$C111,'Inputs-Core'!AC$7:AC$55)</f>
        <v>0</v>
      </c>
      <c r="Y111" s="9">
        <f>SUMIF('Inputs-Core'!$C$7:$C$55,Summary!$C111,'Inputs-Core'!AD$7:AD$55)</f>
        <v>0</v>
      </c>
      <c r="Z111" s="9">
        <f>SUMIF('Inputs-Core'!$C$7:$C$55,Summary!$C111,'Inputs-Core'!AE$7:AE$55)</f>
        <v>0</v>
      </c>
      <c r="AA111" s="9">
        <f>SUMIF('Inputs-Core'!$C$7:$C$55,Summary!$C111,'Inputs-Core'!AF$7:AF$55)</f>
        <v>0</v>
      </c>
      <c r="AB111" s="9">
        <f>SUMIF('Inputs-Core'!$C$7:$C$55,Summary!$C111,'Inputs-Core'!AG$7:AG$55)</f>
        <v>0</v>
      </c>
      <c r="AC111" s="9">
        <f>SUMIF('Inputs-Core'!$C$7:$C$55,Summary!$C111,'Inputs-Core'!AH$7:AH$55)</f>
        <v>0</v>
      </c>
      <c r="AD111" s="9">
        <f>SUMIF('Inputs-Core'!$C$7:$C$55,Summary!$C111,'Inputs-Core'!F$7:F$55)</f>
        <v>0</v>
      </c>
      <c r="AE111" s="9">
        <f>SUMIF('Inputs-Core'!$C$7:$C$55,Summary!$C111,'Inputs-Core'!G$7:G$55)</f>
        <v>0</v>
      </c>
      <c r="AF111" s="9">
        <f>SUMIF('Inputs-Core'!$C$7:$C$55,Summary!$C111,'Inputs-Core'!H$7:H$55)</f>
        <v>0</v>
      </c>
      <c r="AG111" s="9">
        <f>SUMIF('Inputs-Core'!$C$7:$C$55,Summary!$C111,'Inputs-Core'!I$7:I$55)</f>
        <v>0</v>
      </c>
      <c r="AH111" s="2"/>
    </row>
    <row r="112" spans="1:34" outlineLevel="1" x14ac:dyDescent="0.25">
      <c r="A112" s="2"/>
      <c r="B112" s="8"/>
      <c r="C112" s="8" t="s">
        <v>411</v>
      </c>
      <c r="D112" s="9">
        <f t="shared" si="7"/>
        <v>0</v>
      </c>
      <c r="E112" s="9">
        <f>SUMIF('Inputs-Core'!$C$7:$C$55,Summary!$C112,'Inputs-Core'!K$7:K$55)</f>
        <v>0</v>
      </c>
      <c r="F112" s="9">
        <f>SUMIF('Inputs-Core'!$C$7:$C$55,Summary!$C112,'Inputs-Core'!L$7:L$55)</f>
        <v>0</v>
      </c>
      <c r="G112" s="9">
        <f>SUMIF('Inputs-Core'!$C$7:$C$55,Summary!$C112,'Inputs-Core'!M$7:M$55)</f>
        <v>0</v>
      </c>
      <c r="H112" s="9">
        <f>SUMIF('Inputs-Core'!$C$7:$C$55,Summary!$C112,'Inputs-Core'!N$7:N$55)</f>
        <v>0</v>
      </c>
      <c r="I112" s="9">
        <f>SUMIF('Inputs-Core'!$C$7:$C$55,Summary!$C112,'Inputs-Core'!O$7:O$55)</f>
        <v>0</v>
      </c>
      <c r="J112" s="9">
        <f>SUMIF('Inputs-Core'!$C$7:$C$55,Summary!$C112,'Inputs-Core'!P$7:P$55)</f>
        <v>0</v>
      </c>
      <c r="K112" s="9">
        <f>SUMIF('Inputs-Core'!$C$7:$C$55,Summary!$C112,'Inputs-Core'!Q$7:Q$55)</f>
        <v>0</v>
      </c>
      <c r="L112" s="9">
        <f>SUMIF('Inputs-Core'!$C$7:$C$55,Summary!$C112,'Inputs-Core'!R$7:R$55)</f>
        <v>0</v>
      </c>
      <c r="M112" s="9">
        <f>SUMIF('Inputs-Core'!$C$7:$C$55,Summary!$C112,'Inputs-Core'!S$7:S$55)</f>
        <v>0</v>
      </c>
      <c r="N112" s="9">
        <f>SUMIF('Inputs-Core'!$C$7:$C$55,Summary!$C112,'Inputs-Core'!T$7:T$55)</f>
        <v>0</v>
      </c>
      <c r="O112" s="9">
        <f>SUMIF('Inputs-Core'!$C$7:$C$55,Summary!$C112,'Inputs-Core'!U$7:U$55)</f>
        <v>0</v>
      </c>
      <c r="P112" s="9">
        <f>SUMIF('Inputs-Core'!$C$7:$C$55,Summary!$C112,'Inputs-Core'!V$7:V$55)</f>
        <v>0</v>
      </c>
      <c r="Q112" s="9">
        <f t="shared" si="8"/>
        <v>0</v>
      </c>
      <c r="R112" s="9">
        <f>SUMIF('Inputs-Core'!$C$7:$C$55,Summary!$C112,'Inputs-Core'!W$7:W$55)</f>
        <v>0</v>
      </c>
      <c r="S112" s="9">
        <f>SUMIF('Inputs-Core'!$C$7:$C$55,Summary!$C112,'Inputs-Core'!X$7:X$55)</f>
        <v>0</v>
      </c>
      <c r="T112" s="9">
        <f>SUMIF('Inputs-Core'!$C$7:$C$55,Summary!$C112,'Inputs-Core'!Y$7:Y$55)</f>
        <v>0</v>
      </c>
      <c r="U112" s="9">
        <f>SUMIF('Inputs-Core'!$C$7:$C$55,Summary!$C112,'Inputs-Core'!Z$7:Z$55)</f>
        <v>0</v>
      </c>
      <c r="V112" s="9">
        <f>SUMIF('Inputs-Core'!$C$7:$C$55,Summary!$C112,'Inputs-Core'!AA$7:AA$55)</f>
        <v>0</v>
      </c>
      <c r="W112" s="9">
        <f>SUMIF('Inputs-Core'!$C$7:$C$55,Summary!$C112,'Inputs-Core'!AB$7:AB$55)</f>
        <v>0</v>
      </c>
      <c r="X112" s="9">
        <f>SUMIF('Inputs-Core'!$C$7:$C$55,Summary!$C112,'Inputs-Core'!AC$7:AC$55)</f>
        <v>0</v>
      </c>
      <c r="Y112" s="9">
        <f>SUMIF('Inputs-Core'!$C$7:$C$55,Summary!$C112,'Inputs-Core'!AD$7:AD$55)</f>
        <v>0</v>
      </c>
      <c r="Z112" s="9">
        <f>SUMIF('Inputs-Core'!$C$7:$C$55,Summary!$C112,'Inputs-Core'!AE$7:AE$55)</f>
        <v>0</v>
      </c>
      <c r="AA112" s="9">
        <f>SUMIF('Inputs-Core'!$C$7:$C$55,Summary!$C112,'Inputs-Core'!AF$7:AF$55)</f>
        <v>0</v>
      </c>
      <c r="AB112" s="9">
        <f>SUMIF('Inputs-Core'!$C$7:$C$55,Summary!$C112,'Inputs-Core'!AG$7:AG$55)</f>
        <v>0</v>
      </c>
      <c r="AC112" s="9">
        <f>SUMIF('Inputs-Core'!$C$7:$C$55,Summary!$C112,'Inputs-Core'!AH$7:AH$55)</f>
        <v>0</v>
      </c>
      <c r="AD112" s="9">
        <f>SUMIF('Inputs-Core'!$C$7:$C$55,Summary!$C112,'Inputs-Core'!F$7:F$55)</f>
        <v>0</v>
      </c>
      <c r="AE112" s="9">
        <f>SUMIF('Inputs-Core'!$C$7:$C$55,Summary!$C112,'Inputs-Core'!G$7:G$55)</f>
        <v>0</v>
      </c>
      <c r="AF112" s="9">
        <f>SUMIF('Inputs-Core'!$C$7:$C$55,Summary!$C112,'Inputs-Core'!H$7:H$55)</f>
        <v>0</v>
      </c>
      <c r="AG112" s="9">
        <f>SUMIF('Inputs-Core'!$C$7:$C$55,Summary!$C112,'Inputs-Core'!I$7:I$55)</f>
        <v>0</v>
      </c>
      <c r="AH112" s="2"/>
    </row>
    <row r="113" spans="1:34" outlineLevel="1" x14ac:dyDescent="0.25">
      <c r="A113" s="2"/>
      <c r="B113" s="8"/>
      <c r="C113" s="8" t="s">
        <v>412</v>
      </c>
      <c r="D113" s="9">
        <f t="shared" si="7"/>
        <v>0</v>
      </c>
      <c r="E113" s="9">
        <f>SUMIF('Inputs-Core'!$C$7:$C$55,Summary!$C113,'Inputs-Core'!K$7:K$55)</f>
        <v>0</v>
      </c>
      <c r="F113" s="9">
        <f>SUMIF('Inputs-Core'!$C$7:$C$55,Summary!$C113,'Inputs-Core'!L$7:L$55)</f>
        <v>0</v>
      </c>
      <c r="G113" s="9">
        <f>SUMIF('Inputs-Core'!$C$7:$C$55,Summary!$C113,'Inputs-Core'!M$7:M$55)</f>
        <v>0</v>
      </c>
      <c r="H113" s="9">
        <f>SUMIF('Inputs-Core'!$C$7:$C$55,Summary!$C113,'Inputs-Core'!N$7:N$55)</f>
        <v>0</v>
      </c>
      <c r="I113" s="9">
        <f>SUMIF('Inputs-Core'!$C$7:$C$55,Summary!$C113,'Inputs-Core'!O$7:O$55)</f>
        <v>0</v>
      </c>
      <c r="J113" s="9">
        <f>SUMIF('Inputs-Core'!$C$7:$C$55,Summary!$C113,'Inputs-Core'!P$7:P$55)</f>
        <v>0</v>
      </c>
      <c r="K113" s="9">
        <f>SUMIF('Inputs-Core'!$C$7:$C$55,Summary!$C113,'Inputs-Core'!Q$7:Q$55)</f>
        <v>0</v>
      </c>
      <c r="L113" s="9">
        <f>SUMIF('Inputs-Core'!$C$7:$C$55,Summary!$C113,'Inputs-Core'!R$7:R$55)</f>
        <v>0</v>
      </c>
      <c r="M113" s="9">
        <f>SUMIF('Inputs-Core'!$C$7:$C$55,Summary!$C113,'Inputs-Core'!S$7:S$55)</f>
        <v>0</v>
      </c>
      <c r="N113" s="9">
        <f>SUMIF('Inputs-Core'!$C$7:$C$55,Summary!$C113,'Inputs-Core'!T$7:T$55)</f>
        <v>0</v>
      </c>
      <c r="O113" s="9">
        <f>SUMIF('Inputs-Core'!$C$7:$C$55,Summary!$C113,'Inputs-Core'!U$7:U$55)</f>
        <v>0</v>
      </c>
      <c r="P113" s="9">
        <f>SUMIF('Inputs-Core'!$C$7:$C$55,Summary!$C113,'Inputs-Core'!V$7:V$55)</f>
        <v>0</v>
      </c>
      <c r="Q113" s="9">
        <f t="shared" si="8"/>
        <v>0</v>
      </c>
      <c r="R113" s="9">
        <f>SUMIF('Inputs-Core'!$C$7:$C$55,Summary!$C113,'Inputs-Core'!W$7:W$55)</f>
        <v>0</v>
      </c>
      <c r="S113" s="9">
        <f>SUMIF('Inputs-Core'!$C$7:$C$55,Summary!$C113,'Inputs-Core'!X$7:X$55)</f>
        <v>0</v>
      </c>
      <c r="T113" s="9">
        <f>SUMIF('Inputs-Core'!$C$7:$C$55,Summary!$C113,'Inputs-Core'!Y$7:Y$55)</f>
        <v>0</v>
      </c>
      <c r="U113" s="9">
        <f>SUMIF('Inputs-Core'!$C$7:$C$55,Summary!$C113,'Inputs-Core'!Z$7:Z$55)</f>
        <v>0</v>
      </c>
      <c r="V113" s="9">
        <f>SUMIF('Inputs-Core'!$C$7:$C$55,Summary!$C113,'Inputs-Core'!AA$7:AA$55)</f>
        <v>0</v>
      </c>
      <c r="W113" s="9">
        <f>SUMIF('Inputs-Core'!$C$7:$C$55,Summary!$C113,'Inputs-Core'!AB$7:AB$55)</f>
        <v>0</v>
      </c>
      <c r="X113" s="9">
        <f>SUMIF('Inputs-Core'!$C$7:$C$55,Summary!$C113,'Inputs-Core'!AC$7:AC$55)</f>
        <v>0</v>
      </c>
      <c r="Y113" s="9">
        <f>SUMIF('Inputs-Core'!$C$7:$C$55,Summary!$C113,'Inputs-Core'!AD$7:AD$55)</f>
        <v>0</v>
      </c>
      <c r="Z113" s="9">
        <f>SUMIF('Inputs-Core'!$C$7:$C$55,Summary!$C113,'Inputs-Core'!AE$7:AE$55)</f>
        <v>0</v>
      </c>
      <c r="AA113" s="9">
        <f>SUMIF('Inputs-Core'!$C$7:$C$55,Summary!$C113,'Inputs-Core'!AF$7:AF$55)</f>
        <v>0</v>
      </c>
      <c r="AB113" s="9">
        <f>SUMIF('Inputs-Core'!$C$7:$C$55,Summary!$C113,'Inputs-Core'!AG$7:AG$55)</f>
        <v>0</v>
      </c>
      <c r="AC113" s="9">
        <f>SUMIF('Inputs-Core'!$C$7:$C$55,Summary!$C113,'Inputs-Core'!AH$7:AH$55)</f>
        <v>0</v>
      </c>
      <c r="AD113" s="9">
        <f>SUMIF('Inputs-Core'!$C$7:$C$55,Summary!$C113,'Inputs-Core'!F$7:F$55)</f>
        <v>0</v>
      </c>
      <c r="AE113" s="9">
        <f>SUMIF('Inputs-Core'!$C$7:$C$55,Summary!$C113,'Inputs-Core'!G$7:G$55)</f>
        <v>0</v>
      </c>
      <c r="AF113" s="9">
        <f>SUMIF('Inputs-Core'!$C$7:$C$55,Summary!$C113,'Inputs-Core'!H$7:H$55)</f>
        <v>0</v>
      </c>
      <c r="AG113" s="9">
        <f>SUMIF('Inputs-Core'!$C$7:$C$55,Summary!$C113,'Inputs-Core'!I$7:I$55)</f>
        <v>0</v>
      </c>
      <c r="AH113" s="2"/>
    </row>
    <row r="114" spans="1:34" outlineLevel="1" x14ac:dyDescent="0.25">
      <c r="A114" s="2"/>
      <c r="B114" s="8"/>
      <c r="C114" s="8" t="s">
        <v>413</v>
      </c>
      <c r="D114" s="9">
        <f t="shared" si="7"/>
        <v>0</v>
      </c>
      <c r="E114" s="9">
        <f>SUMIF('Inputs-Core'!$C$7:$C$55,Summary!$C114,'Inputs-Core'!K$7:K$55)</f>
        <v>0</v>
      </c>
      <c r="F114" s="9">
        <f>SUMIF('Inputs-Core'!$C$7:$C$55,Summary!$C114,'Inputs-Core'!L$7:L$55)</f>
        <v>0</v>
      </c>
      <c r="G114" s="9">
        <f>SUMIF('Inputs-Core'!$C$7:$C$55,Summary!$C114,'Inputs-Core'!M$7:M$55)</f>
        <v>0</v>
      </c>
      <c r="H114" s="9">
        <f>SUMIF('Inputs-Core'!$C$7:$C$55,Summary!$C114,'Inputs-Core'!N$7:N$55)</f>
        <v>0</v>
      </c>
      <c r="I114" s="9">
        <f>SUMIF('Inputs-Core'!$C$7:$C$55,Summary!$C114,'Inputs-Core'!O$7:O$55)</f>
        <v>0</v>
      </c>
      <c r="J114" s="9">
        <f>SUMIF('Inputs-Core'!$C$7:$C$55,Summary!$C114,'Inputs-Core'!P$7:P$55)</f>
        <v>0</v>
      </c>
      <c r="K114" s="9">
        <f>SUMIF('Inputs-Core'!$C$7:$C$55,Summary!$C114,'Inputs-Core'!Q$7:Q$55)</f>
        <v>0</v>
      </c>
      <c r="L114" s="9">
        <f>SUMIF('Inputs-Core'!$C$7:$C$55,Summary!$C114,'Inputs-Core'!R$7:R$55)</f>
        <v>0</v>
      </c>
      <c r="M114" s="9">
        <f>SUMIF('Inputs-Core'!$C$7:$C$55,Summary!$C114,'Inputs-Core'!S$7:S$55)</f>
        <v>0</v>
      </c>
      <c r="N114" s="9">
        <f>SUMIF('Inputs-Core'!$C$7:$C$55,Summary!$C114,'Inputs-Core'!T$7:T$55)</f>
        <v>0</v>
      </c>
      <c r="O114" s="9">
        <f>SUMIF('Inputs-Core'!$C$7:$C$55,Summary!$C114,'Inputs-Core'!U$7:U$55)</f>
        <v>0</v>
      </c>
      <c r="P114" s="9">
        <f>SUMIF('Inputs-Core'!$C$7:$C$55,Summary!$C114,'Inputs-Core'!V$7:V$55)</f>
        <v>0</v>
      </c>
      <c r="Q114" s="9">
        <f t="shared" si="8"/>
        <v>0</v>
      </c>
      <c r="R114" s="9">
        <f>SUMIF('Inputs-Core'!$C$7:$C$55,Summary!$C114,'Inputs-Core'!W$7:W$55)</f>
        <v>0</v>
      </c>
      <c r="S114" s="9">
        <f>SUMIF('Inputs-Core'!$C$7:$C$55,Summary!$C114,'Inputs-Core'!X$7:X$55)</f>
        <v>0</v>
      </c>
      <c r="T114" s="9">
        <f>SUMIF('Inputs-Core'!$C$7:$C$55,Summary!$C114,'Inputs-Core'!Y$7:Y$55)</f>
        <v>0</v>
      </c>
      <c r="U114" s="9">
        <f>SUMIF('Inputs-Core'!$C$7:$C$55,Summary!$C114,'Inputs-Core'!Z$7:Z$55)</f>
        <v>0</v>
      </c>
      <c r="V114" s="9">
        <f>SUMIF('Inputs-Core'!$C$7:$C$55,Summary!$C114,'Inputs-Core'!AA$7:AA$55)</f>
        <v>0</v>
      </c>
      <c r="W114" s="9">
        <f>SUMIF('Inputs-Core'!$C$7:$C$55,Summary!$C114,'Inputs-Core'!AB$7:AB$55)</f>
        <v>0</v>
      </c>
      <c r="X114" s="9">
        <f>SUMIF('Inputs-Core'!$C$7:$C$55,Summary!$C114,'Inputs-Core'!AC$7:AC$55)</f>
        <v>0</v>
      </c>
      <c r="Y114" s="9">
        <f>SUMIF('Inputs-Core'!$C$7:$C$55,Summary!$C114,'Inputs-Core'!AD$7:AD$55)</f>
        <v>0</v>
      </c>
      <c r="Z114" s="9">
        <f>SUMIF('Inputs-Core'!$C$7:$C$55,Summary!$C114,'Inputs-Core'!AE$7:AE$55)</f>
        <v>0</v>
      </c>
      <c r="AA114" s="9">
        <f>SUMIF('Inputs-Core'!$C$7:$C$55,Summary!$C114,'Inputs-Core'!AF$7:AF$55)</f>
        <v>0</v>
      </c>
      <c r="AB114" s="9">
        <f>SUMIF('Inputs-Core'!$C$7:$C$55,Summary!$C114,'Inputs-Core'!AG$7:AG$55)</f>
        <v>0</v>
      </c>
      <c r="AC114" s="9">
        <f>SUMIF('Inputs-Core'!$C$7:$C$55,Summary!$C114,'Inputs-Core'!AH$7:AH$55)</f>
        <v>0</v>
      </c>
      <c r="AD114" s="9">
        <f>SUMIF('Inputs-Core'!$C$7:$C$55,Summary!$C114,'Inputs-Core'!F$7:F$55)</f>
        <v>0</v>
      </c>
      <c r="AE114" s="9">
        <f>SUMIF('Inputs-Core'!$C$7:$C$55,Summary!$C114,'Inputs-Core'!G$7:G$55)</f>
        <v>0</v>
      </c>
      <c r="AF114" s="9">
        <f>SUMIF('Inputs-Core'!$C$7:$C$55,Summary!$C114,'Inputs-Core'!H$7:H$55)</f>
        <v>0</v>
      </c>
      <c r="AG114" s="9">
        <f>SUMIF('Inputs-Core'!$C$7:$C$55,Summary!$C114,'Inputs-Core'!I$7:I$55)</f>
        <v>0</v>
      </c>
      <c r="AH114" s="2"/>
    </row>
    <row r="115" spans="1:34" outlineLevel="1" x14ac:dyDescent="0.25">
      <c r="A115" s="2"/>
      <c r="B115" s="8"/>
      <c r="C115" s="8" t="s">
        <v>414</v>
      </c>
      <c r="D115" s="9">
        <f t="shared" si="7"/>
        <v>0</v>
      </c>
      <c r="E115" s="9">
        <f>SUMIF('Inputs-Core'!$C$7:$C$55,Summary!$C115,'Inputs-Core'!K$7:K$55)</f>
        <v>0</v>
      </c>
      <c r="F115" s="9">
        <f>SUMIF('Inputs-Core'!$C$7:$C$55,Summary!$C115,'Inputs-Core'!L$7:L$55)</f>
        <v>0</v>
      </c>
      <c r="G115" s="9">
        <f>SUMIF('Inputs-Core'!$C$7:$C$55,Summary!$C115,'Inputs-Core'!M$7:M$55)</f>
        <v>0</v>
      </c>
      <c r="H115" s="9">
        <f>SUMIF('Inputs-Core'!$C$7:$C$55,Summary!$C115,'Inputs-Core'!N$7:N$55)</f>
        <v>0</v>
      </c>
      <c r="I115" s="9">
        <f>SUMIF('Inputs-Core'!$C$7:$C$55,Summary!$C115,'Inputs-Core'!O$7:O$55)</f>
        <v>0</v>
      </c>
      <c r="J115" s="9">
        <f>SUMIF('Inputs-Core'!$C$7:$C$55,Summary!$C115,'Inputs-Core'!P$7:P$55)</f>
        <v>0</v>
      </c>
      <c r="K115" s="9">
        <f>SUMIF('Inputs-Core'!$C$7:$C$55,Summary!$C115,'Inputs-Core'!Q$7:Q$55)</f>
        <v>0</v>
      </c>
      <c r="L115" s="9">
        <f>SUMIF('Inputs-Core'!$C$7:$C$55,Summary!$C115,'Inputs-Core'!R$7:R$55)</f>
        <v>0</v>
      </c>
      <c r="M115" s="9">
        <f>SUMIF('Inputs-Core'!$C$7:$C$55,Summary!$C115,'Inputs-Core'!S$7:S$55)</f>
        <v>0</v>
      </c>
      <c r="N115" s="9">
        <f>SUMIF('Inputs-Core'!$C$7:$C$55,Summary!$C115,'Inputs-Core'!T$7:T$55)</f>
        <v>0</v>
      </c>
      <c r="O115" s="9">
        <f>SUMIF('Inputs-Core'!$C$7:$C$55,Summary!$C115,'Inputs-Core'!U$7:U$55)</f>
        <v>0</v>
      </c>
      <c r="P115" s="9">
        <f>SUMIF('Inputs-Core'!$C$7:$C$55,Summary!$C115,'Inputs-Core'!V$7:V$55)</f>
        <v>0</v>
      </c>
      <c r="Q115" s="9">
        <f t="shared" si="8"/>
        <v>0</v>
      </c>
      <c r="R115" s="9">
        <f>SUMIF('Inputs-Core'!$C$7:$C$55,Summary!$C115,'Inputs-Core'!W$7:W$55)</f>
        <v>0</v>
      </c>
      <c r="S115" s="9">
        <f>SUMIF('Inputs-Core'!$C$7:$C$55,Summary!$C115,'Inputs-Core'!X$7:X$55)</f>
        <v>0</v>
      </c>
      <c r="T115" s="9">
        <f>SUMIF('Inputs-Core'!$C$7:$C$55,Summary!$C115,'Inputs-Core'!Y$7:Y$55)</f>
        <v>0</v>
      </c>
      <c r="U115" s="9">
        <f>SUMIF('Inputs-Core'!$C$7:$C$55,Summary!$C115,'Inputs-Core'!Z$7:Z$55)</f>
        <v>0</v>
      </c>
      <c r="V115" s="9">
        <f>SUMIF('Inputs-Core'!$C$7:$C$55,Summary!$C115,'Inputs-Core'!AA$7:AA$55)</f>
        <v>0</v>
      </c>
      <c r="W115" s="9">
        <f>SUMIF('Inputs-Core'!$C$7:$C$55,Summary!$C115,'Inputs-Core'!AB$7:AB$55)</f>
        <v>0</v>
      </c>
      <c r="X115" s="9">
        <f>SUMIF('Inputs-Core'!$C$7:$C$55,Summary!$C115,'Inputs-Core'!AC$7:AC$55)</f>
        <v>0</v>
      </c>
      <c r="Y115" s="9">
        <f>SUMIF('Inputs-Core'!$C$7:$C$55,Summary!$C115,'Inputs-Core'!AD$7:AD$55)</f>
        <v>0</v>
      </c>
      <c r="Z115" s="9">
        <f>SUMIF('Inputs-Core'!$C$7:$C$55,Summary!$C115,'Inputs-Core'!AE$7:AE$55)</f>
        <v>0</v>
      </c>
      <c r="AA115" s="9">
        <f>SUMIF('Inputs-Core'!$C$7:$C$55,Summary!$C115,'Inputs-Core'!AF$7:AF$55)</f>
        <v>0</v>
      </c>
      <c r="AB115" s="9">
        <f>SUMIF('Inputs-Core'!$C$7:$C$55,Summary!$C115,'Inputs-Core'!AG$7:AG$55)</f>
        <v>0</v>
      </c>
      <c r="AC115" s="9">
        <f>SUMIF('Inputs-Core'!$C$7:$C$55,Summary!$C115,'Inputs-Core'!AH$7:AH$55)</f>
        <v>0</v>
      </c>
      <c r="AD115" s="9">
        <f>SUMIF('Inputs-Core'!$C$7:$C$55,Summary!$C115,'Inputs-Core'!F$7:F$55)</f>
        <v>0</v>
      </c>
      <c r="AE115" s="9">
        <f>SUMIF('Inputs-Core'!$C$7:$C$55,Summary!$C115,'Inputs-Core'!G$7:G$55)</f>
        <v>0</v>
      </c>
      <c r="AF115" s="9">
        <f>SUMIF('Inputs-Core'!$C$7:$C$55,Summary!$C115,'Inputs-Core'!H$7:H$55)</f>
        <v>0</v>
      </c>
      <c r="AG115" s="9">
        <f>SUMIF('Inputs-Core'!$C$7:$C$55,Summary!$C115,'Inputs-Core'!I$7:I$55)</f>
        <v>0</v>
      </c>
      <c r="AH115" s="2"/>
    </row>
    <row r="116" spans="1:34" outlineLevel="1" x14ac:dyDescent="0.25">
      <c r="A116" s="2"/>
      <c r="B116" s="8"/>
      <c r="C116" s="8" t="s">
        <v>415</v>
      </c>
      <c r="D116" s="9">
        <f t="shared" si="7"/>
        <v>0</v>
      </c>
      <c r="E116" s="9">
        <f>SUMIF('Inputs-Core'!$C$7:$C$55,Summary!$C116,'Inputs-Core'!K$7:K$55)</f>
        <v>0</v>
      </c>
      <c r="F116" s="9">
        <f>SUMIF('Inputs-Core'!$C$7:$C$55,Summary!$C116,'Inputs-Core'!L$7:L$55)</f>
        <v>0</v>
      </c>
      <c r="G116" s="9">
        <f>SUMIF('Inputs-Core'!$C$7:$C$55,Summary!$C116,'Inputs-Core'!M$7:M$55)</f>
        <v>0</v>
      </c>
      <c r="H116" s="9">
        <f>SUMIF('Inputs-Core'!$C$7:$C$55,Summary!$C116,'Inputs-Core'!N$7:N$55)</f>
        <v>0</v>
      </c>
      <c r="I116" s="9">
        <f>SUMIF('Inputs-Core'!$C$7:$C$55,Summary!$C116,'Inputs-Core'!O$7:O$55)</f>
        <v>0</v>
      </c>
      <c r="J116" s="9">
        <f>SUMIF('Inputs-Core'!$C$7:$C$55,Summary!$C116,'Inputs-Core'!P$7:P$55)</f>
        <v>0</v>
      </c>
      <c r="K116" s="9">
        <f>SUMIF('Inputs-Core'!$C$7:$C$55,Summary!$C116,'Inputs-Core'!Q$7:Q$55)</f>
        <v>0</v>
      </c>
      <c r="L116" s="9">
        <f>SUMIF('Inputs-Core'!$C$7:$C$55,Summary!$C116,'Inputs-Core'!R$7:R$55)</f>
        <v>0</v>
      </c>
      <c r="M116" s="9">
        <f>SUMIF('Inputs-Core'!$C$7:$C$55,Summary!$C116,'Inputs-Core'!S$7:S$55)</f>
        <v>0</v>
      </c>
      <c r="N116" s="9">
        <f>SUMIF('Inputs-Core'!$C$7:$C$55,Summary!$C116,'Inputs-Core'!T$7:T$55)</f>
        <v>0</v>
      </c>
      <c r="O116" s="9">
        <f>SUMIF('Inputs-Core'!$C$7:$C$55,Summary!$C116,'Inputs-Core'!U$7:U$55)</f>
        <v>0</v>
      </c>
      <c r="P116" s="9">
        <f>SUMIF('Inputs-Core'!$C$7:$C$55,Summary!$C116,'Inputs-Core'!V$7:V$55)</f>
        <v>0</v>
      </c>
      <c r="Q116" s="9">
        <f t="shared" si="8"/>
        <v>0</v>
      </c>
      <c r="R116" s="9">
        <f>SUMIF('Inputs-Core'!$C$7:$C$55,Summary!$C116,'Inputs-Core'!W$7:W$55)</f>
        <v>0</v>
      </c>
      <c r="S116" s="9">
        <f>SUMIF('Inputs-Core'!$C$7:$C$55,Summary!$C116,'Inputs-Core'!X$7:X$55)</f>
        <v>0</v>
      </c>
      <c r="T116" s="9">
        <f>SUMIF('Inputs-Core'!$C$7:$C$55,Summary!$C116,'Inputs-Core'!Y$7:Y$55)</f>
        <v>0</v>
      </c>
      <c r="U116" s="9">
        <f>SUMIF('Inputs-Core'!$C$7:$C$55,Summary!$C116,'Inputs-Core'!Z$7:Z$55)</f>
        <v>0</v>
      </c>
      <c r="V116" s="9">
        <f>SUMIF('Inputs-Core'!$C$7:$C$55,Summary!$C116,'Inputs-Core'!AA$7:AA$55)</f>
        <v>0</v>
      </c>
      <c r="W116" s="9">
        <f>SUMIF('Inputs-Core'!$C$7:$C$55,Summary!$C116,'Inputs-Core'!AB$7:AB$55)</f>
        <v>0</v>
      </c>
      <c r="X116" s="9">
        <f>SUMIF('Inputs-Core'!$C$7:$C$55,Summary!$C116,'Inputs-Core'!AC$7:AC$55)</f>
        <v>0</v>
      </c>
      <c r="Y116" s="9">
        <f>SUMIF('Inputs-Core'!$C$7:$C$55,Summary!$C116,'Inputs-Core'!AD$7:AD$55)</f>
        <v>0</v>
      </c>
      <c r="Z116" s="9">
        <f>SUMIF('Inputs-Core'!$C$7:$C$55,Summary!$C116,'Inputs-Core'!AE$7:AE$55)</f>
        <v>0</v>
      </c>
      <c r="AA116" s="9">
        <f>SUMIF('Inputs-Core'!$C$7:$C$55,Summary!$C116,'Inputs-Core'!AF$7:AF$55)</f>
        <v>0</v>
      </c>
      <c r="AB116" s="9">
        <f>SUMIF('Inputs-Core'!$C$7:$C$55,Summary!$C116,'Inputs-Core'!AG$7:AG$55)</f>
        <v>0</v>
      </c>
      <c r="AC116" s="9">
        <f>SUMIF('Inputs-Core'!$C$7:$C$55,Summary!$C116,'Inputs-Core'!AH$7:AH$55)</f>
        <v>0</v>
      </c>
      <c r="AD116" s="9">
        <f>SUMIF('Inputs-Core'!$C$7:$C$55,Summary!$C116,'Inputs-Core'!F$7:F$55)</f>
        <v>0</v>
      </c>
      <c r="AE116" s="9">
        <f>SUMIF('Inputs-Core'!$C$7:$C$55,Summary!$C116,'Inputs-Core'!G$7:G$55)</f>
        <v>0</v>
      </c>
      <c r="AF116" s="9">
        <f>SUMIF('Inputs-Core'!$C$7:$C$55,Summary!$C116,'Inputs-Core'!H$7:H$55)</f>
        <v>0</v>
      </c>
      <c r="AG116" s="9">
        <f>SUMIF('Inputs-Core'!$C$7:$C$55,Summary!$C116,'Inputs-Core'!I$7:I$55)</f>
        <v>0</v>
      </c>
      <c r="AH116" s="2"/>
    </row>
    <row r="117" spans="1:34" outlineLevel="1" x14ac:dyDescent="0.25">
      <c r="A117" s="2"/>
      <c r="B117" s="8"/>
      <c r="C117" s="8" t="s">
        <v>416</v>
      </c>
      <c r="D117" s="9">
        <f t="shared" si="7"/>
        <v>0</v>
      </c>
      <c r="E117" s="9">
        <f>SUMIF('Inputs-Core'!$C$7:$C$55,Summary!$C117,'Inputs-Core'!K$7:K$55)</f>
        <v>0</v>
      </c>
      <c r="F117" s="9">
        <f>SUMIF('Inputs-Core'!$C$7:$C$55,Summary!$C117,'Inputs-Core'!L$7:L$55)</f>
        <v>0</v>
      </c>
      <c r="G117" s="9">
        <f>SUMIF('Inputs-Core'!$C$7:$C$55,Summary!$C117,'Inputs-Core'!M$7:M$55)</f>
        <v>0</v>
      </c>
      <c r="H117" s="9">
        <f>SUMIF('Inputs-Core'!$C$7:$C$55,Summary!$C117,'Inputs-Core'!N$7:N$55)</f>
        <v>0</v>
      </c>
      <c r="I117" s="9">
        <f>SUMIF('Inputs-Core'!$C$7:$C$55,Summary!$C117,'Inputs-Core'!O$7:O$55)</f>
        <v>0</v>
      </c>
      <c r="J117" s="9">
        <f>SUMIF('Inputs-Core'!$C$7:$C$55,Summary!$C117,'Inputs-Core'!P$7:P$55)</f>
        <v>0</v>
      </c>
      <c r="K117" s="9">
        <f>SUMIF('Inputs-Core'!$C$7:$C$55,Summary!$C117,'Inputs-Core'!Q$7:Q$55)</f>
        <v>0</v>
      </c>
      <c r="L117" s="9">
        <f>SUMIF('Inputs-Core'!$C$7:$C$55,Summary!$C117,'Inputs-Core'!R$7:R$55)</f>
        <v>0</v>
      </c>
      <c r="M117" s="9">
        <f>SUMIF('Inputs-Core'!$C$7:$C$55,Summary!$C117,'Inputs-Core'!S$7:S$55)</f>
        <v>0</v>
      </c>
      <c r="N117" s="9">
        <f>SUMIF('Inputs-Core'!$C$7:$C$55,Summary!$C117,'Inputs-Core'!T$7:T$55)</f>
        <v>0</v>
      </c>
      <c r="O117" s="9">
        <f>SUMIF('Inputs-Core'!$C$7:$C$55,Summary!$C117,'Inputs-Core'!U$7:U$55)</f>
        <v>0</v>
      </c>
      <c r="P117" s="9">
        <f>SUMIF('Inputs-Core'!$C$7:$C$55,Summary!$C117,'Inputs-Core'!V$7:V$55)</f>
        <v>0</v>
      </c>
      <c r="Q117" s="9">
        <f t="shared" si="8"/>
        <v>0</v>
      </c>
      <c r="R117" s="9">
        <f>SUMIF('Inputs-Core'!$C$7:$C$55,Summary!$C117,'Inputs-Core'!W$7:W$55)</f>
        <v>0</v>
      </c>
      <c r="S117" s="9">
        <f>SUMIF('Inputs-Core'!$C$7:$C$55,Summary!$C117,'Inputs-Core'!X$7:X$55)</f>
        <v>0</v>
      </c>
      <c r="T117" s="9">
        <f>SUMIF('Inputs-Core'!$C$7:$C$55,Summary!$C117,'Inputs-Core'!Y$7:Y$55)</f>
        <v>0</v>
      </c>
      <c r="U117" s="9">
        <f>SUMIF('Inputs-Core'!$C$7:$C$55,Summary!$C117,'Inputs-Core'!Z$7:Z$55)</f>
        <v>0</v>
      </c>
      <c r="V117" s="9">
        <f>SUMIF('Inputs-Core'!$C$7:$C$55,Summary!$C117,'Inputs-Core'!AA$7:AA$55)</f>
        <v>0</v>
      </c>
      <c r="W117" s="9">
        <f>SUMIF('Inputs-Core'!$C$7:$C$55,Summary!$C117,'Inputs-Core'!AB$7:AB$55)</f>
        <v>0</v>
      </c>
      <c r="X117" s="9">
        <f>SUMIF('Inputs-Core'!$C$7:$C$55,Summary!$C117,'Inputs-Core'!AC$7:AC$55)</f>
        <v>0</v>
      </c>
      <c r="Y117" s="9">
        <f>SUMIF('Inputs-Core'!$C$7:$C$55,Summary!$C117,'Inputs-Core'!AD$7:AD$55)</f>
        <v>0</v>
      </c>
      <c r="Z117" s="9">
        <f>SUMIF('Inputs-Core'!$C$7:$C$55,Summary!$C117,'Inputs-Core'!AE$7:AE$55)</f>
        <v>0</v>
      </c>
      <c r="AA117" s="9">
        <f>SUMIF('Inputs-Core'!$C$7:$C$55,Summary!$C117,'Inputs-Core'!AF$7:AF$55)</f>
        <v>0</v>
      </c>
      <c r="AB117" s="9">
        <f>SUMIF('Inputs-Core'!$C$7:$C$55,Summary!$C117,'Inputs-Core'!AG$7:AG$55)</f>
        <v>0</v>
      </c>
      <c r="AC117" s="9">
        <f>SUMIF('Inputs-Core'!$C$7:$C$55,Summary!$C117,'Inputs-Core'!AH$7:AH$55)</f>
        <v>0</v>
      </c>
      <c r="AD117" s="9">
        <f>SUMIF('Inputs-Core'!$C$7:$C$55,Summary!$C117,'Inputs-Core'!F$7:F$55)</f>
        <v>0</v>
      </c>
      <c r="AE117" s="9">
        <f>SUMIF('Inputs-Core'!$C$7:$C$55,Summary!$C117,'Inputs-Core'!G$7:G$55)</f>
        <v>0</v>
      </c>
      <c r="AF117" s="9">
        <f>SUMIF('Inputs-Core'!$C$7:$C$55,Summary!$C117,'Inputs-Core'!H$7:H$55)</f>
        <v>0</v>
      </c>
      <c r="AG117" s="9">
        <f>SUMIF('Inputs-Core'!$C$7:$C$55,Summary!$C117,'Inputs-Core'!I$7:I$55)</f>
        <v>0</v>
      </c>
      <c r="AH117" s="2"/>
    </row>
    <row r="118" spans="1:34" outlineLevel="1" x14ac:dyDescent="0.25">
      <c r="A118" s="2"/>
      <c r="B118" s="8"/>
      <c r="C118" s="8" t="s">
        <v>417</v>
      </c>
      <c r="D118" s="9">
        <f t="shared" si="7"/>
        <v>0</v>
      </c>
      <c r="E118" s="9">
        <f>SUMIF('Inputs-Core'!$C$7:$C$55,Summary!$C118,'Inputs-Core'!K$7:K$55)</f>
        <v>0</v>
      </c>
      <c r="F118" s="9">
        <f>SUMIF('Inputs-Core'!$C$7:$C$55,Summary!$C118,'Inputs-Core'!L$7:L$55)</f>
        <v>0</v>
      </c>
      <c r="G118" s="9">
        <f>SUMIF('Inputs-Core'!$C$7:$C$55,Summary!$C118,'Inputs-Core'!M$7:M$55)</f>
        <v>0</v>
      </c>
      <c r="H118" s="9">
        <f>SUMIF('Inputs-Core'!$C$7:$C$55,Summary!$C118,'Inputs-Core'!N$7:N$55)</f>
        <v>0</v>
      </c>
      <c r="I118" s="9">
        <f>SUMIF('Inputs-Core'!$C$7:$C$55,Summary!$C118,'Inputs-Core'!O$7:O$55)</f>
        <v>0</v>
      </c>
      <c r="J118" s="9">
        <f>SUMIF('Inputs-Core'!$C$7:$C$55,Summary!$C118,'Inputs-Core'!P$7:P$55)</f>
        <v>0</v>
      </c>
      <c r="K118" s="9">
        <f>SUMIF('Inputs-Core'!$C$7:$C$55,Summary!$C118,'Inputs-Core'!Q$7:Q$55)</f>
        <v>0</v>
      </c>
      <c r="L118" s="9">
        <f>SUMIF('Inputs-Core'!$C$7:$C$55,Summary!$C118,'Inputs-Core'!R$7:R$55)</f>
        <v>0</v>
      </c>
      <c r="M118" s="9">
        <f>SUMIF('Inputs-Core'!$C$7:$C$55,Summary!$C118,'Inputs-Core'!S$7:S$55)</f>
        <v>0</v>
      </c>
      <c r="N118" s="9">
        <f>SUMIF('Inputs-Core'!$C$7:$C$55,Summary!$C118,'Inputs-Core'!T$7:T$55)</f>
        <v>0</v>
      </c>
      <c r="O118" s="9">
        <f>SUMIF('Inputs-Core'!$C$7:$C$55,Summary!$C118,'Inputs-Core'!U$7:U$55)</f>
        <v>0</v>
      </c>
      <c r="P118" s="9">
        <f>SUMIF('Inputs-Core'!$C$7:$C$55,Summary!$C118,'Inputs-Core'!V$7:V$55)</f>
        <v>0</v>
      </c>
      <c r="Q118" s="9">
        <f t="shared" si="8"/>
        <v>0</v>
      </c>
      <c r="R118" s="9">
        <f>SUMIF('Inputs-Core'!$C$7:$C$55,Summary!$C118,'Inputs-Core'!W$7:W$55)</f>
        <v>0</v>
      </c>
      <c r="S118" s="9">
        <f>SUMIF('Inputs-Core'!$C$7:$C$55,Summary!$C118,'Inputs-Core'!X$7:X$55)</f>
        <v>0</v>
      </c>
      <c r="T118" s="9">
        <f>SUMIF('Inputs-Core'!$C$7:$C$55,Summary!$C118,'Inputs-Core'!Y$7:Y$55)</f>
        <v>0</v>
      </c>
      <c r="U118" s="9">
        <f>SUMIF('Inputs-Core'!$C$7:$C$55,Summary!$C118,'Inputs-Core'!Z$7:Z$55)</f>
        <v>0</v>
      </c>
      <c r="V118" s="9">
        <f>SUMIF('Inputs-Core'!$C$7:$C$55,Summary!$C118,'Inputs-Core'!AA$7:AA$55)</f>
        <v>0</v>
      </c>
      <c r="W118" s="9">
        <f>SUMIF('Inputs-Core'!$C$7:$C$55,Summary!$C118,'Inputs-Core'!AB$7:AB$55)</f>
        <v>0</v>
      </c>
      <c r="X118" s="9">
        <f>SUMIF('Inputs-Core'!$C$7:$C$55,Summary!$C118,'Inputs-Core'!AC$7:AC$55)</f>
        <v>0</v>
      </c>
      <c r="Y118" s="9">
        <f>SUMIF('Inputs-Core'!$C$7:$C$55,Summary!$C118,'Inputs-Core'!AD$7:AD$55)</f>
        <v>0</v>
      </c>
      <c r="Z118" s="9">
        <f>SUMIF('Inputs-Core'!$C$7:$C$55,Summary!$C118,'Inputs-Core'!AE$7:AE$55)</f>
        <v>0</v>
      </c>
      <c r="AA118" s="9">
        <f>SUMIF('Inputs-Core'!$C$7:$C$55,Summary!$C118,'Inputs-Core'!AF$7:AF$55)</f>
        <v>0</v>
      </c>
      <c r="AB118" s="9">
        <f>SUMIF('Inputs-Core'!$C$7:$C$55,Summary!$C118,'Inputs-Core'!AG$7:AG$55)</f>
        <v>0</v>
      </c>
      <c r="AC118" s="9">
        <f>SUMIF('Inputs-Core'!$C$7:$C$55,Summary!$C118,'Inputs-Core'!AH$7:AH$55)</f>
        <v>0</v>
      </c>
      <c r="AD118" s="9">
        <f>SUMIF('Inputs-Core'!$C$7:$C$55,Summary!$C118,'Inputs-Core'!F$7:F$55)</f>
        <v>0</v>
      </c>
      <c r="AE118" s="9">
        <f>SUMIF('Inputs-Core'!$C$7:$C$55,Summary!$C118,'Inputs-Core'!G$7:G$55)</f>
        <v>0</v>
      </c>
      <c r="AF118" s="9">
        <f>SUMIF('Inputs-Core'!$C$7:$C$55,Summary!$C118,'Inputs-Core'!H$7:H$55)</f>
        <v>0</v>
      </c>
      <c r="AG118" s="9">
        <f>SUMIF('Inputs-Core'!$C$7:$C$55,Summary!$C118,'Inputs-Core'!I$7:I$55)</f>
        <v>0</v>
      </c>
      <c r="AH118" s="2"/>
    </row>
    <row r="119" spans="1:34" outlineLevel="1" x14ac:dyDescent="0.25">
      <c r="A119" s="2"/>
      <c r="B119" s="8"/>
      <c r="C119" s="8" t="s">
        <v>418</v>
      </c>
      <c r="D119" s="9">
        <f t="shared" si="7"/>
        <v>0</v>
      </c>
      <c r="E119" s="9">
        <f>SUMIF('Inputs-Core'!$C$7:$C$55,Summary!$C119,'Inputs-Core'!K$7:K$55)</f>
        <v>0</v>
      </c>
      <c r="F119" s="9">
        <f>SUMIF('Inputs-Core'!$C$7:$C$55,Summary!$C119,'Inputs-Core'!L$7:L$55)</f>
        <v>0</v>
      </c>
      <c r="G119" s="9">
        <f>SUMIF('Inputs-Core'!$C$7:$C$55,Summary!$C119,'Inputs-Core'!M$7:M$55)</f>
        <v>0</v>
      </c>
      <c r="H119" s="9">
        <f>SUMIF('Inputs-Core'!$C$7:$C$55,Summary!$C119,'Inputs-Core'!N$7:N$55)</f>
        <v>0</v>
      </c>
      <c r="I119" s="9">
        <f>SUMIF('Inputs-Core'!$C$7:$C$55,Summary!$C119,'Inputs-Core'!O$7:O$55)</f>
        <v>0</v>
      </c>
      <c r="J119" s="9">
        <f>SUMIF('Inputs-Core'!$C$7:$C$55,Summary!$C119,'Inputs-Core'!P$7:P$55)</f>
        <v>0</v>
      </c>
      <c r="K119" s="9">
        <f>SUMIF('Inputs-Core'!$C$7:$C$55,Summary!$C119,'Inputs-Core'!Q$7:Q$55)</f>
        <v>0</v>
      </c>
      <c r="L119" s="9">
        <f>SUMIF('Inputs-Core'!$C$7:$C$55,Summary!$C119,'Inputs-Core'!R$7:R$55)</f>
        <v>0</v>
      </c>
      <c r="M119" s="9">
        <f>SUMIF('Inputs-Core'!$C$7:$C$55,Summary!$C119,'Inputs-Core'!S$7:S$55)</f>
        <v>0</v>
      </c>
      <c r="N119" s="9">
        <f>SUMIF('Inputs-Core'!$C$7:$C$55,Summary!$C119,'Inputs-Core'!T$7:T$55)</f>
        <v>0</v>
      </c>
      <c r="O119" s="9">
        <f>SUMIF('Inputs-Core'!$C$7:$C$55,Summary!$C119,'Inputs-Core'!U$7:U$55)</f>
        <v>0</v>
      </c>
      <c r="P119" s="9">
        <f>SUMIF('Inputs-Core'!$C$7:$C$55,Summary!$C119,'Inputs-Core'!V$7:V$55)</f>
        <v>0</v>
      </c>
      <c r="Q119" s="9">
        <f t="shared" si="8"/>
        <v>0</v>
      </c>
      <c r="R119" s="9">
        <f>SUMIF('Inputs-Core'!$C$7:$C$55,Summary!$C119,'Inputs-Core'!W$7:W$55)</f>
        <v>0</v>
      </c>
      <c r="S119" s="9">
        <f>SUMIF('Inputs-Core'!$C$7:$C$55,Summary!$C119,'Inputs-Core'!X$7:X$55)</f>
        <v>0</v>
      </c>
      <c r="T119" s="9">
        <f>SUMIF('Inputs-Core'!$C$7:$C$55,Summary!$C119,'Inputs-Core'!Y$7:Y$55)</f>
        <v>0</v>
      </c>
      <c r="U119" s="9">
        <f>SUMIF('Inputs-Core'!$C$7:$C$55,Summary!$C119,'Inputs-Core'!Z$7:Z$55)</f>
        <v>0</v>
      </c>
      <c r="V119" s="9">
        <f>SUMIF('Inputs-Core'!$C$7:$C$55,Summary!$C119,'Inputs-Core'!AA$7:AA$55)</f>
        <v>0</v>
      </c>
      <c r="W119" s="9">
        <f>SUMIF('Inputs-Core'!$C$7:$C$55,Summary!$C119,'Inputs-Core'!AB$7:AB$55)</f>
        <v>0</v>
      </c>
      <c r="X119" s="9">
        <f>SUMIF('Inputs-Core'!$C$7:$C$55,Summary!$C119,'Inputs-Core'!AC$7:AC$55)</f>
        <v>0</v>
      </c>
      <c r="Y119" s="9">
        <f>SUMIF('Inputs-Core'!$C$7:$C$55,Summary!$C119,'Inputs-Core'!AD$7:AD$55)</f>
        <v>0</v>
      </c>
      <c r="Z119" s="9">
        <f>SUMIF('Inputs-Core'!$C$7:$C$55,Summary!$C119,'Inputs-Core'!AE$7:AE$55)</f>
        <v>0</v>
      </c>
      <c r="AA119" s="9">
        <f>SUMIF('Inputs-Core'!$C$7:$C$55,Summary!$C119,'Inputs-Core'!AF$7:AF$55)</f>
        <v>0</v>
      </c>
      <c r="AB119" s="9">
        <f>SUMIF('Inputs-Core'!$C$7:$C$55,Summary!$C119,'Inputs-Core'!AG$7:AG$55)</f>
        <v>0</v>
      </c>
      <c r="AC119" s="9">
        <f>SUMIF('Inputs-Core'!$C$7:$C$55,Summary!$C119,'Inputs-Core'!AH$7:AH$55)</f>
        <v>0</v>
      </c>
      <c r="AD119" s="9">
        <f>SUMIF('Inputs-Core'!$C$7:$C$55,Summary!$C119,'Inputs-Core'!F$7:F$55)</f>
        <v>0</v>
      </c>
      <c r="AE119" s="9">
        <f>SUMIF('Inputs-Core'!$C$7:$C$55,Summary!$C119,'Inputs-Core'!G$7:G$55)</f>
        <v>0</v>
      </c>
      <c r="AF119" s="9">
        <f>SUMIF('Inputs-Core'!$C$7:$C$55,Summary!$C119,'Inputs-Core'!H$7:H$55)</f>
        <v>0</v>
      </c>
      <c r="AG119" s="9">
        <f>SUMIF('Inputs-Core'!$C$7:$C$55,Summary!$C119,'Inputs-Core'!I$7:I$55)</f>
        <v>0</v>
      </c>
      <c r="AH119" s="2"/>
    </row>
    <row r="120" spans="1:34" outlineLevel="1" x14ac:dyDescent="0.25">
      <c r="A120" s="2"/>
      <c r="B120" s="8"/>
      <c r="C120" s="8" t="s">
        <v>419</v>
      </c>
      <c r="D120" s="9">
        <f t="shared" si="7"/>
        <v>0</v>
      </c>
      <c r="E120" s="9">
        <f>SUMIF('Inputs-Core'!$C$7:$C$55,Summary!$C120,'Inputs-Core'!K$7:K$55)</f>
        <v>0</v>
      </c>
      <c r="F120" s="9">
        <f>SUMIF('Inputs-Core'!$C$7:$C$55,Summary!$C120,'Inputs-Core'!L$7:L$55)</f>
        <v>0</v>
      </c>
      <c r="G120" s="9">
        <f>SUMIF('Inputs-Core'!$C$7:$C$55,Summary!$C120,'Inputs-Core'!M$7:M$55)</f>
        <v>0</v>
      </c>
      <c r="H120" s="9">
        <f>SUMIF('Inputs-Core'!$C$7:$C$55,Summary!$C120,'Inputs-Core'!N$7:N$55)</f>
        <v>0</v>
      </c>
      <c r="I120" s="9">
        <f>SUMIF('Inputs-Core'!$C$7:$C$55,Summary!$C120,'Inputs-Core'!O$7:O$55)</f>
        <v>0</v>
      </c>
      <c r="J120" s="9">
        <f>SUMIF('Inputs-Core'!$C$7:$C$55,Summary!$C120,'Inputs-Core'!P$7:P$55)</f>
        <v>0</v>
      </c>
      <c r="K120" s="9">
        <f>SUMIF('Inputs-Core'!$C$7:$C$55,Summary!$C120,'Inputs-Core'!Q$7:Q$55)</f>
        <v>0</v>
      </c>
      <c r="L120" s="9">
        <f>SUMIF('Inputs-Core'!$C$7:$C$55,Summary!$C120,'Inputs-Core'!R$7:R$55)</f>
        <v>0</v>
      </c>
      <c r="M120" s="9">
        <f>SUMIF('Inputs-Core'!$C$7:$C$55,Summary!$C120,'Inputs-Core'!S$7:S$55)</f>
        <v>0</v>
      </c>
      <c r="N120" s="9">
        <f>SUMIF('Inputs-Core'!$C$7:$C$55,Summary!$C120,'Inputs-Core'!T$7:T$55)</f>
        <v>0</v>
      </c>
      <c r="O120" s="9">
        <f>SUMIF('Inputs-Core'!$C$7:$C$55,Summary!$C120,'Inputs-Core'!U$7:U$55)</f>
        <v>0</v>
      </c>
      <c r="P120" s="9">
        <f>SUMIF('Inputs-Core'!$C$7:$C$55,Summary!$C120,'Inputs-Core'!V$7:V$55)</f>
        <v>0</v>
      </c>
      <c r="Q120" s="9">
        <f t="shared" si="8"/>
        <v>0</v>
      </c>
      <c r="R120" s="9">
        <f>SUMIF('Inputs-Core'!$C$7:$C$55,Summary!$C120,'Inputs-Core'!W$7:W$55)</f>
        <v>0</v>
      </c>
      <c r="S120" s="9">
        <f>SUMIF('Inputs-Core'!$C$7:$C$55,Summary!$C120,'Inputs-Core'!X$7:X$55)</f>
        <v>0</v>
      </c>
      <c r="T120" s="9">
        <f>SUMIF('Inputs-Core'!$C$7:$C$55,Summary!$C120,'Inputs-Core'!Y$7:Y$55)</f>
        <v>0</v>
      </c>
      <c r="U120" s="9">
        <f>SUMIF('Inputs-Core'!$C$7:$C$55,Summary!$C120,'Inputs-Core'!Z$7:Z$55)</f>
        <v>0</v>
      </c>
      <c r="V120" s="9">
        <f>SUMIF('Inputs-Core'!$C$7:$C$55,Summary!$C120,'Inputs-Core'!AA$7:AA$55)</f>
        <v>0</v>
      </c>
      <c r="W120" s="9">
        <f>SUMIF('Inputs-Core'!$C$7:$C$55,Summary!$C120,'Inputs-Core'!AB$7:AB$55)</f>
        <v>0</v>
      </c>
      <c r="X120" s="9">
        <f>SUMIF('Inputs-Core'!$C$7:$C$55,Summary!$C120,'Inputs-Core'!AC$7:AC$55)</f>
        <v>0</v>
      </c>
      <c r="Y120" s="9">
        <f>SUMIF('Inputs-Core'!$C$7:$C$55,Summary!$C120,'Inputs-Core'!AD$7:AD$55)</f>
        <v>0</v>
      </c>
      <c r="Z120" s="9">
        <f>SUMIF('Inputs-Core'!$C$7:$C$55,Summary!$C120,'Inputs-Core'!AE$7:AE$55)</f>
        <v>0</v>
      </c>
      <c r="AA120" s="9">
        <f>SUMIF('Inputs-Core'!$C$7:$C$55,Summary!$C120,'Inputs-Core'!AF$7:AF$55)</f>
        <v>0</v>
      </c>
      <c r="AB120" s="9">
        <f>SUMIF('Inputs-Core'!$C$7:$C$55,Summary!$C120,'Inputs-Core'!AG$7:AG$55)</f>
        <v>0</v>
      </c>
      <c r="AC120" s="9">
        <f>SUMIF('Inputs-Core'!$C$7:$C$55,Summary!$C120,'Inputs-Core'!AH$7:AH$55)</f>
        <v>0</v>
      </c>
      <c r="AD120" s="9">
        <f>SUMIF('Inputs-Core'!$C$7:$C$55,Summary!$C120,'Inputs-Core'!F$7:F$55)</f>
        <v>0</v>
      </c>
      <c r="AE120" s="9">
        <f>SUMIF('Inputs-Core'!$C$7:$C$55,Summary!$C120,'Inputs-Core'!G$7:G$55)</f>
        <v>0</v>
      </c>
      <c r="AF120" s="9">
        <f>SUMIF('Inputs-Core'!$C$7:$C$55,Summary!$C120,'Inputs-Core'!H$7:H$55)</f>
        <v>0</v>
      </c>
      <c r="AG120" s="9">
        <f>SUMIF('Inputs-Core'!$C$7:$C$55,Summary!$C120,'Inputs-Core'!I$7:I$55)</f>
        <v>0</v>
      </c>
      <c r="AH120" s="2"/>
    </row>
    <row r="121" spans="1:34" outlineLevel="1" x14ac:dyDescent="0.25">
      <c r="A121" s="2"/>
      <c r="B121" s="8"/>
      <c r="C121" s="8" t="s">
        <v>420</v>
      </c>
      <c r="D121" s="9">
        <f t="shared" si="7"/>
        <v>0</v>
      </c>
      <c r="E121" s="9">
        <f>SUMIF('Inputs-Core'!$C$7:$C$55,Summary!$C121,'Inputs-Core'!K$7:K$55)</f>
        <v>0</v>
      </c>
      <c r="F121" s="9">
        <f>SUMIF('Inputs-Core'!$C$7:$C$55,Summary!$C121,'Inputs-Core'!L$7:L$55)</f>
        <v>0</v>
      </c>
      <c r="G121" s="9">
        <f>SUMIF('Inputs-Core'!$C$7:$C$55,Summary!$C121,'Inputs-Core'!M$7:M$55)</f>
        <v>0</v>
      </c>
      <c r="H121" s="9">
        <f>SUMIF('Inputs-Core'!$C$7:$C$55,Summary!$C121,'Inputs-Core'!N$7:N$55)</f>
        <v>0</v>
      </c>
      <c r="I121" s="9">
        <f>SUMIF('Inputs-Core'!$C$7:$C$55,Summary!$C121,'Inputs-Core'!O$7:O$55)</f>
        <v>0</v>
      </c>
      <c r="J121" s="9">
        <f>SUMIF('Inputs-Core'!$C$7:$C$55,Summary!$C121,'Inputs-Core'!P$7:P$55)</f>
        <v>0</v>
      </c>
      <c r="K121" s="9">
        <f>SUMIF('Inputs-Core'!$C$7:$C$55,Summary!$C121,'Inputs-Core'!Q$7:Q$55)</f>
        <v>0</v>
      </c>
      <c r="L121" s="9">
        <f>SUMIF('Inputs-Core'!$C$7:$C$55,Summary!$C121,'Inputs-Core'!R$7:R$55)</f>
        <v>0</v>
      </c>
      <c r="M121" s="9">
        <f>SUMIF('Inputs-Core'!$C$7:$C$55,Summary!$C121,'Inputs-Core'!S$7:S$55)</f>
        <v>0</v>
      </c>
      <c r="N121" s="9">
        <f>SUMIF('Inputs-Core'!$C$7:$C$55,Summary!$C121,'Inputs-Core'!T$7:T$55)</f>
        <v>0</v>
      </c>
      <c r="O121" s="9">
        <f>SUMIF('Inputs-Core'!$C$7:$C$55,Summary!$C121,'Inputs-Core'!U$7:U$55)</f>
        <v>0</v>
      </c>
      <c r="P121" s="9">
        <f>SUMIF('Inputs-Core'!$C$7:$C$55,Summary!$C121,'Inputs-Core'!V$7:V$55)</f>
        <v>0</v>
      </c>
      <c r="Q121" s="9">
        <f t="shared" si="8"/>
        <v>0</v>
      </c>
      <c r="R121" s="9">
        <f>SUMIF('Inputs-Core'!$C$7:$C$55,Summary!$C121,'Inputs-Core'!W$7:W$55)</f>
        <v>0</v>
      </c>
      <c r="S121" s="9">
        <f>SUMIF('Inputs-Core'!$C$7:$C$55,Summary!$C121,'Inputs-Core'!X$7:X$55)</f>
        <v>0</v>
      </c>
      <c r="T121" s="9">
        <f>SUMIF('Inputs-Core'!$C$7:$C$55,Summary!$C121,'Inputs-Core'!Y$7:Y$55)</f>
        <v>0</v>
      </c>
      <c r="U121" s="9">
        <f>SUMIF('Inputs-Core'!$C$7:$C$55,Summary!$C121,'Inputs-Core'!Z$7:Z$55)</f>
        <v>0</v>
      </c>
      <c r="V121" s="9">
        <f>SUMIF('Inputs-Core'!$C$7:$C$55,Summary!$C121,'Inputs-Core'!AA$7:AA$55)</f>
        <v>0</v>
      </c>
      <c r="W121" s="9">
        <f>SUMIF('Inputs-Core'!$C$7:$C$55,Summary!$C121,'Inputs-Core'!AB$7:AB$55)</f>
        <v>0</v>
      </c>
      <c r="X121" s="9">
        <f>SUMIF('Inputs-Core'!$C$7:$C$55,Summary!$C121,'Inputs-Core'!AC$7:AC$55)</f>
        <v>0</v>
      </c>
      <c r="Y121" s="9">
        <f>SUMIF('Inputs-Core'!$C$7:$C$55,Summary!$C121,'Inputs-Core'!AD$7:AD$55)</f>
        <v>0</v>
      </c>
      <c r="Z121" s="9">
        <f>SUMIF('Inputs-Core'!$C$7:$C$55,Summary!$C121,'Inputs-Core'!AE$7:AE$55)</f>
        <v>0</v>
      </c>
      <c r="AA121" s="9">
        <f>SUMIF('Inputs-Core'!$C$7:$C$55,Summary!$C121,'Inputs-Core'!AF$7:AF$55)</f>
        <v>0</v>
      </c>
      <c r="AB121" s="9">
        <f>SUMIF('Inputs-Core'!$C$7:$C$55,Summary!$C121,'Inputs-Core'!AG$7:AG$55)</f>
        <v>0</v>
      </c>
      <c r="AC121" s="9">
        <f>SUMIF('Inputs-Core'!$C$7:$C$55,Summary!$C121,'Inputs-Core'!AH$7:AH$55)</f>
        <v>0</v>
      </c>
      <c r="AD121" s="9">
        <f>SUMIF('Inputs-Core'!$C$7:$C$55,Summary!$C121,'Inputs-Core'!F$7:F$55)</f>
        <v>0</v>
      </c>
      <c r="AE121" s="9">
        <f>SUMIF('Inputs-Core'!$C$7:$C$55,Summary!$C121,'Inputs-Core'!G$7:G$55)</f>
        <v>0</v>
      </c>
      <c r="AF121" s="9">
        <f>SUMIF('Inputs-Core'!$C$7:$C$55,Summary!$C121,'Inputs-Core'!H$7:H$55)</f>
        <v>0</v>
      </c>
      <c r="AG121" s="9">
        <f>SUMIF('Inputs-Core'!$C$7:$C$55,Summary!$C121,'Inputs-Core'!I$7:I$55)</f>
        <v>0</v>
      </c>
      <c r="AH121" s="2"/>
    </row>
    <row r="122" spans="1:34" outlineLevel="1" x14ac:dyDescent="0.25">
      <c r="A122" s="2"/>
      <c r="B122" s="8"/>
      <c r="C122" s="8" t="s">
        <v>421</v>
      </c>
      <c r="D122" s="9">
        <f t="shared" si="7"/>
        <v>0</v>
      </c>
      <c r="E122" s="9">
        <f>SUMIF('Inputs-Core'!$C$7:$C$55,Summary!$C122,'Inputs-Core'!K$7:K$55)</f>
        <v>0</v>
      </c>
      <c r="F122" s="9">
        <f>SUMIF('Inputs-Core'!$C$7:$C$55,Summary!$C122,'Inputs-Core'!L$7:L$55)</f>
        <v>0</v>
      </c>
      <c r="G122" s="9">
        <f>SUMIF('Inputs-Core'!$C$7:$C$55,Summary!$C122,'Inputs-Core'!M$7:M$55)</f>
        <v>0</v>
      </c>
      <c r="H122" s="9">
        <f>SUMIF('Inputs-Core'!$C$7:$C$55,Summary!$C122,'Inputs-Core'!N$7:N$55)</f>
        <v>0</v>
      </c>
      <c r="I122" s="9">
        <f>SUMIF('Inputs-Core'!$C$7:$C$55,Summary!$C122,'Inputs-Core'!O$7:O$55)</f>
        <v>0</v>
      </c>
      <c r="J122" s="9">
        <f>SUMIF('Inputs-Core'!$C$7:$C$55,Summary!$C122,'Inputs-Core'!P$7:P$55)</f>
        <v>0</v>
      </c>
      <c r="K122" s="9">
        <f>SUMIF('Inputs-Core'!$C$7:$C$55,Summary!$C122,'Inputs-Core'!Q$7:Q$55)</f>
        <v>0</v>
      </c>
      <c r="L122" s="9">
        <f>SUMIF('Inputs-Core'!$C$7:$C$55,Summary!$C122,'Inputs-Core'!R$7:R$55)</f>
        <v>0</v>
      </c>
      <c r="M122" s="9">
        <f>SUMIF('Inputs-Core'!$C$7:$C$55,Summary!$C122,'Inputs-Core'!S$7:S$55)</f>
        <v>0</v>
      </c>
      <c r="N122" s="9">
        <f>SUMIF('Inputs-Core'!$C$7:$C$55,Summary!$C122,'Inputs-Core'!T$7:T$55)</f>
        <v>0</v>
      </c>
      <c r="O122" s="9">
        <f>SUMIF('Inputs-Core'!$C$7:$C$55,Summary!$C122,'Inputs-Core'!U$7:U$55)</f>
        <v>0</v>
      </c>
      <c r="P122" s="9">
        <f>SUMIF('Inputs-Core'!$C$7:$C$55,Summary!$C122,'Inputs-Core'!V$7:V$55)</f>
        <v>0</v>
      </c>
      <c r="Q122" s="9">
        <f t="shared" si="8"/>
        <v>0</v>
      </c>
      <c r="R122" s="9">
        <f>SUMIF('Inputs-Core'!$C$7:$C$55,Summary!$C122,'Inputs-Core'!W$7:W$55)</f>
        <v>0</v>
      </c>
      <c r="S122" s="9">
        <f>SUMIF('Inputs-Core'!$C$7:$C$55,Summary!$C122,'Inputs-Core'!X$7:X$55)</f>
        <v>0</v>
      </c>
      <c r="T122" s="9">
        <f>SUMIF('Inputs-Core'!$C$7:$C$55,Summary!$C122,'Inputs-Core'!Y$7:Y$55)</f>
        <v>0</v>
      </c>
      <c r="U122" s="9">
        <f>SUMIF('Inputs-Core'!$C$7:$C$55,Summary!$C122,'Inputs-Core'!Z$7:Z$55)</f>
        <v>0</v>
      </c>
      <c r="V122" s="9">
        <f>SUMIF('Inputs-Core'!$C$7:$C$55,Summary!$C122,'Inputs-Core'!AA$7:AA$55)</f>
        <v>0</v>
      </c>
      <c r="W122" s="9">
        <f>SUMIF('Inputs-Core'!$C$7:$C$55,Summary!$C122,'Inputs-Core'!AB$7:AB$55)</f>
        <v>0</v>
      </c>
      <c r="X122" s="9">
        <f>SUMIF('Inputs-Core'!$C$7:$C$55,Summary!$C122,'Inputs-Core'!AC$7:AC$55)</f>
        <v>0</v>
      </c>
      <c r="Y122" s="9">
        <f>SUMIF('Inputs-Core'!$C$7:$C$55,Summary!$C122,'Inputs-Core'!AD$7:AD$55)</f>
        <v>0</v>
      </c>
      <c r="Z122" s="9">
        <f>SUMIF('Inputs-Core'!$C$7:$C$55,Summary!$C122,'Inputs-Core'!AE$7:AE$55)</f>
        <v>0</v>
      </c>
      <c r="AA122" s="9">
        <f>SUMIF('Inputs-Core'!$C$7:$C$55,Summary!$C122,'Inputs-Core'!AF$7:AF$55)</f>
        <v>0</v>
      </c>
      <c r="AB122" s="9">
        <f>SUMIF('Inputs-Core'!$C$7:$C$55,Summary!$C122,'Inputs-Core'!AG$7:AG$55)</f>
        <v>0</v>
      </c>
      <c r="AC122" s="9">
        <f>SUMIF('Inputs-Core'!$C$7:$C$55,Summary!$C122,'Inputs-Core'!AH$7:AH$55)</f>
        <v>0</v>
      </c>
      <c r="AD122" s="9">
        <f>SUMIF('Inputs-Core'!$C$7:$C$55,Summary!$C122,'Inputs-Core'!F$7:F$55)</f>
        <v>0</v>
      </c>
      <c r="AE122" s="9">
        <f>SUMIF('Inputs-Core'!$C$7:$C$55,Summary!$C122,'Inputs-Core'!G$7:G$55)</f>
        <v>0</v>
      </c>
      <c r="AF122" s="9">
        <f>SUMIF('Inputs-Core'!$C$7:$C$55,Summary!$C122,'Inputs-Core'!H$7:H$55)</f>
        <v>0</v>
      </c>
      <c r="AG122" s="9">
        <f>SUMIF('Inputs-Core'!$C$7:$C$55,Summary!$C122,'Inputs-Core'!I$7:I$55)</f>
        <v>0</v>
      </c>
      <c r="AH122" s="2"/>
    </row>
    <row r="123" spans="1:34" outlineLevel="1" x14ac:dyDescent="0.25">
      <c r="A123" s="2"/>
      <c r="B123" s="8"/>
      <c r="C123" s="8" t="s">
        <v>422</v>
      </c>
      <c r="D123" s="9">
        <f t="shared" si="7"/>
        <v>0</v>
      </c>
      <c r="E123" s="9">
        <f>SUMIF('Inputs-Core'!$C$7:$C$55,Summary!$C123,'Inputs-Core'!K$7:K$55)</f>
        <v>0</v>
      </c>
      <c r="F123" s="9">
        <f>SUMIF('Inputs-Core'!$C$7:$C$55,Summary!$C123,'Inputs-Core'!L$7:L$55)</f>
        <v>0</v>
      </c>
      <c r="G123" s="9">
        <f>SUMIF('Inputs-Core'!$C$7:$C$55,Summary!$C123,'Inputs-Core'!M$7:M$55)</f>
        <v>0</v>
      </c>
      <c r="H123" s="9">
        <f>SUMIF('Inputs-Core'!$C$7:$C$55,Summary!$C123,'Inputs-Core'!N$7:N$55)</f>
        <v>0</v>
      </c>
      <c r="I123" s="9">
        <f>SUMIF('Inputs-Core'!$C$7:$C$55,Summary!$C123,'Inputs-Core'!O$7:O$55)</f>
        <v>0</v>
      </c>
      <c r="J123" s="9">
        <f>SUMIF('Inputs-Core'!$C$7:$C$55,Summary!$C123,'Inputs-Core'!P$7:P$55)</f>
        <v>0</v>
      </c>
      <c r="K123" s="9">
        <f>SUMIF('Inputs-Core'!$C$7:$C$55,Summary!$C123,'Inputs-Core'!Q$7:Q$55)</f>
        <v>0</v>
      </c>
      <c r="L123" s="9">
        <f>SUMIF('Inputs-Core'!$C$7:$C$55,Summary!$C123,'Inputs-Core'!R$7:R$55)</f>
        <v>0</v>
      </c>
      <c r="M123" s="9">
        <f>SUMIF('Inputs-Core'!$C$7:$C$55,Summary!$C123,'Inputs-Core'!S$7:S$55)</f>
        <v>0</v>
      </c>
      <c r="N123" s="9">
        <f>SUMIF('Inputs-Core'!$C$7:$C$55,Summary!$C123,'Inputs-Core'!T$7:T$55)</f>
        <v>0</v>
      </c>
      <c r="O123" s="9">
        <f>SUMIF('Inputs-Core'!$C$7:$C$55,Summary!$C123,'Inputs-Core'!U$7:U$55)</f>
        <v>0</v>
      </c>
      <c r="P123" s="9">
        <f>SUMIF('Inputs-Core'!$C$7:$C$55,Summary!$C123,'Inputs-Core'!V$7:V$55)</f>
        <v>0</v>
      </c>
      <c r="Q123" s="9">
        <f t="shared" si="8"/>
        <v>0</v>
      </c>
      <c r="R123" s="9">
        <f>SUMIF('Inputs-Core'!$C$7:$C$55,Summary!$C123,'Inputs-Core'!W$7:W$55)</f>
        <v>0</v>
      </c>
      <c r="S123" s="9">
        <f>SUMIF('Inputs-Core'!$C$7:$C$55,Summary!$C123,'Inputs-Core'!X$7:X$55)</f>
        <v>0</v>
      </c>
      <c r="T123" s="9">
        <f>SUMIF('Inputs-Core'!$C$7:$C$55,Summary!$C123,'Inputs-Core'!Y$7:Y$55)</f>
        <v>0</v>
      </c>
      <c r="U123" s="9">
        <f>SUMIF('Inputs-Core'!$C$7:$C$55,Summary!$C123,'Inputs-Core'!Z$7:Z$55)</f>
        <v>0</v>
      </c>
      <c r="V123" s="9">
        <f>SUMIF('Inputs-Core'!$C$7:$C$55,Summary!$C123,'Inputs-Core'!AA$7:AA$55)</f>
        <v>0</v>
      </c>
      <c r="W123" s="9">
        <f>SUMIF('Inputs-Core'!$C$7:$C$55,Summary!$C123,'Inputs-Core'!AB$7:AB$55)</f>
        <v>0</v>
      </c>
      <c r="X123" s="9">
        <f>SUMIF('Inputs-Core'!$C$7:$C$55,Summary!$C123,'Inputs-Core'!AC$7:AC$55)</f>
        <v>0</v>
      </c>
      <c r="Y123" s="9">
        <f>SUMIF('Inputs-Core'!$C$7:$C$55,Summary!$C123,'Inputs-Core'!AD$7:AD$55)</f>
        <v>0</v>
      </c>
      <c r="Z123" s="9">
        <f>SUMIF('Inputs-Core'!$C$7:$C$55,Summary!$C123,'Inputs-Core'!AE$7:AE$55)</f>
        <v>0</v>
      </c>
      <c r="AA123" s="9">
        <f>SUMIF('Inputs-Core'!$C$7:$C$55,Summary!$C123,'Inputs-Core'!AF$7:AF$55)</f>
        <v>0</v>
      </c>
      <c r="AB123" s="9">
        <f>SUMIF('Inputs-Core'!$C$7:$C$55,Summary!$C123,'Inputs-Core'!AG$7:AG$55)</f>
        <v>0</v>
      </c>
      <c r="AC123" s="9">
        <f>SUMIF('Inputs-Core'!$C$7:$C$55,Summary!$C123,'Inputs-Core'!AH$7:AH$55)</f>
        <v>0</v>
      </c>
      <c r="AD123" s="9">
        <f>SUMIF('Inputs-Core'!$C$7:$C$55,Summary!$C123,'Inputs-Core'!F$7:F$55)</f>
        <v>0</v>
      </c>
      <c r="AE123" s="9">
        <f>SUMIF('Inputs-Core'!$C$7:$C$55,Summary!$C123,'Inputs-Core'!G$7:G$55)</f>
        <v>0</v>
      </c>
      <c r="AF123" s="9">
        <f>SUMIF('Inputs-Core'!$C$7:$C$55,Summary!$C123,'Inputs-Core'!H$7:H$55)</f>
        <v>0</v>
      </c>
      <c r="AG123" s="9">
        <f>SUMIF('Inputs-Core'!$C$7:$C$55,Summary!$C123,'Inputs-Core'!I$7:I$55)</f>
        <v>0</v>
      </c>
      <c r="AH123" s="2"/>
    </row>
    <row r="124" spans="1:34" outlineLevel="1" x14ac:dyDescent="0.25">
      <c r="A124" s="2"/>
      <c r="B124" s="8"/>
      <c r="C124" s="8" t="s">
        <v>423</v>
      </c>
      <c r="D124" s="9">
        <f t="shared" si="7"/>
        <v>0</v>
      </c>
      <c r="E124" s="9">
        <f>SUMIF('Inputs-Core'!$C$7:$C$55,Summary!$C124,'Inputs-Core'!K$7:K$55)</f>
        <v>0</v>
      </c>
      <c r="F124" s="9">
        <f>SUMIF('Inputs-Core'!$C$7:$C$55,Summary!$C124,'Inputs-Core'!L$7:L$55)</f>
        <v>0</v>
      </c>
      <c r="G124" s="9">
        <f>SUMIF('Inputs-Core'!$C$7:$C$55,Summary!$C124,'Inputs-Core'!M$7:M$55)</f>
        <v>0</v>
      </c>
      <c r="H124" s="9">
        <f>SUMIF('Inputs-Core'!$C$7:$C$55,Summary!$C124,'Inputs-Core'!N$7:N$55)</f>
        <v>0</v>
      </c>
      <c r="I124" s="9">
        <f>SUMIF('Inputs-Core'!$C$7:$C$55,Summary!$C124,'Inputs-Core'!O$7:O$55)</f>
        <v>0</v>
      </c>
      <c r="J124" s="9">
        <f>SUMIF('Inputs-Core'!$C$7:$C$55,Summary!$C124,'Inputs-Core'!P$7:P$55)</f>
        <v>0</v>
      </c>
      <c r="K124" s="9">
        <f>SUMIF('Inputs-Core'!$C$7:$C$55,Summary!$C124,'Inputs-Core'!Q$7:Q$55)</f>
        <v>0</v>
      </c>
      <c r="L124" s="9">
        <f>SUMIF('Inputs-Core'!$C$7:$C$55,Summary!$C124,'Inputs-Core'!R$7:R$55)</f>
        <v>0</v>
      </c>
      <c r="M124" s="9">
        <f>SUMIF('Inputs-Core'!$C$7:$C$55,Summary!$C124,'Inputs-Core'!S$7:S$55)</f>
        <v>0</v>
      </c>
      <c r="N124" s="9">
        <f>SUMIF('Inputs-Core'!$C$7:$C$55,Summary!$C124,'Inputs-Core'!T$7:T$55)</f>
        <v>0</v>
      </c>
      <c r="O124" s="9">
        <f>SUMIF('Inputs-Core'!$C$7:$C$55,Summary!$C124,'Inputs-Core'!U$7:U$55)</f>
        <v>0</v>
      </c>
      <c r="P124" s="9">
        <f>SUMIF('Inputs-Core'!$C$7:$C$55,Summary!$C124,'Inputs-Core'!V$7:V$55)</f>
        <v>0</v>
      </c>
      <c r="Q124" s="9">
        <f t="shared" si="8"/>
        <v>0</v>
      </c>
      <c r="R124" s="9">
        <f>SUMIF('Inputs-Core'!$C$7:$C$55,Summary!$C124,'Inputs-Core'!W$7:W$55)</f>
        <v>0</v>
      </c>
      <c r="S124" s="9">
        <f>SUMIF('Inputs-Core'!$C$7:$C$55,Summary!$C124,'Inputs-Core'!X$7:X$55)</f>
        <v>0</v>
      </c>
      <c r="T124" s="9">
        <f>SUMIF('Inputs-Core'!$C$7:$C$55,Summary!$C124,'Inputs-Core'!Y$7:Y$55)</f>
        <v>0</v>
      </c>
      <c r="U124" s="9">
        <f>SUMIF('Inputs-Core'!$C$7:$C$55,Summary!$C124,'Inputs-Core'!Z$7:Z$55)</f>
        <v>0</v>
      </c>
      <c r="V124" s="9">
        <f>SUMIF('Inputs-Core'!$C$7:$C$55,Summary!$C124,'Inputs-Core'!AA$7:AA$55)</f>
        <v>0</v>
      </c>
      <c r="W124" s="9">
        <f>SUMIF('Inputs-Core'!$C$7:$C$55,Summary!$C124,'Inputs-Core'!AB$7:AB$55)</f>
        <v>0</v>
      </c>
      <c r="X124" s="9">
        <f>SUMIF('Inputs-Core'!$C$7:$C$55,Summary!$C124,'Inputs-Core'!AC$7:AC$55)</f>
        <v>0</v>
      </c>
      <c r="Y124" s="9">
        <f>SUMIF('Inputs-Core'!$C$7:$C$55,Summary!$C124,'Inputs-Core'!AD$7:AD$55)</f>
        <v>0</v>
      </c>
      <c r="Z124" s="9">
        <f>SUMIF('Inputs-Core'!$C$7:$C$55,Summary!$C124,'Inputs-Core'!AE$7:AE$55)</f>
        <v>0</v>
      </c>
      <c r="AA124" s="9">
        <f>SUMIF('Inputs-Core'!$C$7:$C$55,Summary!$C124,'Inputs-Core'!AF$7:AF$55)</f>
        <v>0</v>
      </c>
      <c r="AB124" s="9">
        <f>SUMIF('Inputs-Core'!$C$7:$C$55,Summary!$C124,'Inputs-Core'!AG$7:AG$55)</f>
        <v>0</v>
      </c>
      <c r="AC124" s="9">
        <f>SUMIF('Inputs-Core'!$C$7:$C$55,Summary!$C124,'Inputs-Core'!AH$7:AH$55)</f>
        <v>0</v>
      </c>
      <c r="AD124" s="9">
        <f>SUMIF('Inputs-Core'!$C$7:$C$55,Summary!$C124,'Inputs-Core'!F$7:F$55)</f>
        <v>0</v>
      </c>
      <c r="AE124" s="9">
        <f>SUMIF('Inputs-Core'!$C$7:$C$55,Summary!$C124,'Inputs-Core'!G$7:G$55)</f>
        <v>0</v>
      </c>
      <c r="AF124" s="9">
        <f>SUMIF('Inputs-Core'!$C$7:$C$55,Summary!$C124,'Inputs-Core'!H$7:H$55)</f>
        <v>0</v>
      </c>
      <c r="AG124" s="9">
        <f>SUMIF('Inputs-Core'!$C$7:$C$55,Summary!$C124,'Inputs-Core'!I$7:I$55)</f>
        <v>0</v>
      </c>
      <c r="AH124" s="2"/>
    </row>
    <row r="125" spans="1:34" outlineLevel="1" x14ac:dyDescent="0.25">
      <c r="A125" s="2"/>
      <c r="B125" s="8"/>
      <c r="C125" s="8" t="s">
        <v>424</v>
      </c>
      <c r="D125" s="9">
        <f t="shared" si="7"/>
        <v>0</v>
      </c>
      <c r="E125" s="9">
        <f>SUMIF('Inputs-Core'!$C$7:$C$55,Summary!$C125,'Inputs-Core'!K$7:K$55)</f>
        <v>0</v>
      </c>
      <c r="F125" s="9">
        <f>SUMIF('Inputs-Core'!$C$7:$C$55,Summary!$C125,'Inputs-Core'!L$7:L$55)</f>
        <v>0</v>
      </c>
      <c r="G125" s="9">
        <f>SUMIF('Inputs-Core'!$C$7:$C$55,Summary!$C125,'Inputs-Core'!M$7:M$55)</f>
        <v>0</v>
      </c>
      <c r="H125" s="9">
        <f>SUMIF('Inputs-Core'!$C$7:$C$55,Summary!$C125,'Inputs-Core'!N$7:N$55)</f>
        <v>0</v>
      </c>
      <c r="I125" s="9">
        <f>SUMIF('Inputs-Core'!$C$7:$C$55,Summary!$C125,'Inputs-Core'!O$7:O$55)</f>
        <v>0</v>
      </c>
      <c r="J125" s="9">
        <f>SUMIF('Inputs-Core'!$C$7:$C$55,Summary!$C125,'Inputs-Core'!P$7:P$55)</f>
        <v>0</v>
      </c>
      <c r="K125" s="9">
        <f>SUMIF('Inputs-Core'!$C$7:$C$55,Summary!$C125,'Inputs-Core'!Q$7:Q$55)</f>
        <v>0</v>
      </c>
      <c r="L125" s="9">
        <f>SUMIF('Inputs-Core'!$C$7:$C$55,Summary!$C125,'Inputs-Core'!R$7:R$55)</f>
        <v>0</v>
      </c>
      <c r="M125" s="9">
        <f>SUMIF('Inputs-Core'!$C$7:$C$55,Summary!$C125,'Inputs-Core'!S$7:S$55)</f>
        <v>0</v>
      </c>
      <c r="N125" s="9">
        <f>SUMIF('Inputs-Core'!$C$7:$C$55,Summary!$C125,'Inputs-Core'!T$7:T$55)</f>
        <v>0</v>
      </c>
      <c r="O125" s="9">
        <f>SUMIF('Inputs-Core'!$C$7:$C$55,Summary!$C125,'Inputs-Core'!U$7:U$55)</f>
        <v>0</v>
      </c>
      <c r="P125" s="9">
        <f>SUMIF('Inputs-Core'!$C$7:$C$55,Summary!$C125,'Inputs-Core'!V$7:V$55)</f>
        <v>0</v>
      </c>
      <c r="Q125" s="9">
        <f t="shared" si="8"/>
        <v>0</v>
      </c>
      <c r="R125" s="9">
        <f>SUMIF('Inputs-Core'!$C$7:$C$55,Summary!$C125,'Inputs-Core'!W$7:W$55)</f>
        <v>0</v>
      </c>
      <c r="S125" s="9">
        <f>SUMIF('Inputs-Core'!$C$7:$C$55,Summary!$C125,'Inputs-Core'!X$7:X$55)</f>
        <v>0</v>
      </c>
      <c r="T125" s="9">
        <f>SUMIF('Inputs-Core'!$C$7:$C$55,Summary!$C125,'Inputs-Core'!Y$7:Y$55)</f>
        <v>0</v>
      </c>
      <c r="U125" s="9">
        <f>SUMIF('Inputs-Core'!$C$7:$C$55,Summary!$C125,'Inputs-Core'!Z$7:Z$55)</f>
        <v>0</v>
      </c>
      <c r="V125" s="9">
        <f>SUMIF('Inputs-Core'!$C$7:$C$55,Summary!$C125,'Inputs-Core'!AA$7:AA$55)</f>
        <v>0</v>
      </c>
      <c r="W125" s="9">
        <f>SUMIF('Inputs-Core'!$C$7:$C$55,Summary!$C125,'Inputs-Core'!AB$7:AB$55)</f>
        <v>0</v>
      </c>
      <c r="X125" s="9">
        <f>SUMIF('Inputs-Core'!$C$7:$C$55,Summary!$C125,'Inputs-Core'!AC$7:AC$55)</f>
        <v>0</v>
      </c>
      <c r="Y125" s="9">
        <f>SUMIF('Inputs-Core'!$C$7:$C$55,Summary!$C125,'Inputs-Core'!AD$7:AD$55)</f>
        <v>0</v>
      </c>
      <c r="Z125" s="9">
        <f>SUMIF('Inputs-Core'!$C$7:$C$55,Summary!$C125,'Inputs-Core'!AE$7:AE$55)</f>
        <v>0</v>
      </c>
      <c r="AA125" s="9">
        <f>SUMIF('Inputs-Core'!$C$7:$C$55,Summary!$C125,'Inputs-Core'!AF$7:AF$55)</f>
        <v>0</v>
      </c>
      <c r="AB125" s="9">
        <f>SUMIF('Inputs-Core'!$C$7:$C$55,Summary!$C125,'Inputs-Core'!AG$7:AG$55)</f>
        <v>0</v>
      </c>
      <c r="AC125" s="9">
        <f>SUMIF('Inputs-Core'!$C$7:$C$55,Summary!$C125,'Inputs-Core'!AH$7:AH$55)</f>
        <v>0</v>
      </c>
      <c r="AD125" s="9">
        <f>SUMIF('Inputs-Core'!$C$7:$C$55,Summary!$C125,'Inputs-Core'!F$7:F$55)</f>
        <v>0</v>
      </c>
      <c r="AE125" s="9">
        <f>SUMIF('Inputs-Core'!$C$7:$C$55,Summary!$C125,'Inputs-Core'!G$7:G$55)</f>
        <v>0</v>
      </c>
      <c r="AF125" s="9">
        <f>SUMIF('Inputs-Core'!$C$7:$C$55,Summary!$C125,'Inputs-Core'!H$7:H$55)</f>
        <v>0</v>
      </c>
      <c r="AG125" s="9">
        <f>SUMIF('Inputs-Core'!$C$7:$C$55,Summary!$C125,'Inputs-Core'!I$7:I$55)</f>
        <v>0</v>
      </c>
      <c r="AH125" s="2"/>
    </row>
    <row r="126" spans="1:34" outlineLevel="1" x14ac:dyDescent="0.25">
      <c r="A126" s="2"/>
      <c r="B126" s="8"/>
      <c r="C126" s="8" t="s">
        <v>425</v>
      </c>
      <c r="D126" s="9">
        <f t="shared" si="7"/>
        <v>0</v>
      </c>
      <c r="E126" s="9">
        <f>SUMIF('Inputs-Core'!$C$7:$C$55,Summary!$C126,'Inputs-Core'!K$7:K$55)</f>
        <v>0</v>
      </c>
      <c r="F126" s="9">
        <f>SUMIF('Inputs-Core'!$C$7:$C$55,Summary!$C126,'Inputs-Core'!L$7:L$55)</f>
        <v>0</v>
      </c>
      <c r="G126" s="9">
        <f>SUMIF('Inputs-Core'!$C$7:$C$55,Summary!$C126,'Inputs-Core'!M$7:M$55)</f>
        <v>0</v>
      </c>
      <c r="H126" s="9">
        <f>SUMIF('Inputs-Core'!$C$7:$C$55,Summary!$C126,'Inputs-Core'!N$7:N$55)</f>
        <v>0</v>
      </c>
      <c r="I126" s="9">
        <f>SUMIF('Inputs-Core'!$C$7:$C$55,Summary!$C126,'Inputs-Core'!O$7:O$55)</f>
        <v>0</v>
      </c>
      <c r="J126" s="9">
        <f>SUMIF('Inputs-Core'!$C$7:$C$55,Summary!$C126,'Inputs-Core'!P$7:P$55)</f>
        <v>0</v>
      </c>
      <c r="K126" s="9">
        <f>SUMIF('Inputs-Core'!$C$7:$C$55,Summary!$C126,'Inputs-Core'!Q$7:Q$55)</f>
        <v>0</v>
      </c>
      <c r="L126" s="9">
        <f>SUMIF('Inputs-Core'!$C$7:$C$55,Summary!$C126,'Inputs-Core'!R$7:R$55)</f>
        <v>0</v>
      </c>
      <c r="M126" s="9">
        <f>SUMIF('Inputs-Core'!$C$7:$C$55,Summary!$C126,'Inputs-Core'!S$7:S$55)</f>
        <v>0</v>
      </c>
      <c r="N126" s="9">
        <f>SUMIF('Inputs-Core'!$C$7:$C$55,Summary!$C126,'Inputs-Core'!T$7:T$55)</f>
        <v>0</v>
      </c>
      <c r="O126" s="9">
        <f>SUMIF('Inputs-Core'!$C$7:$C$55,Summary!$C126,'Inputs-Core'!U$7:U$55)</f>
        <v>0</v>
      </c>
      <c r="P126" s="9">
        <f>SUMIF('Inputs-Core'!$C$7:$C$55,Summary!$C126,'Inputs-Core'!V$7:V$55)</f>
        <v>0</v>
      </c>
      <c r="Q126" s="9">
        <f t="shared" si="8"/>
        <v>0</v>
      </c>
      <c r="R126" s="9">
        <f>SUMIF('Inputs-Core'!$C$7:$C$55,Summary!$C126,'Inputs-Core'!W$7:W$55)</f>
        <v>0</v>
      </c>
      <c r="S126" s="9">
        <f>SUMIF('Inputs-Core'!$C$7:$C$55,Summary!$C126,'Inputs-Core'!X$7:X$55)</f>
        <v>0</v>
      </c>
      <c r="T126" s="9">
        <f>SUMIF('Inputs-Core'!$C$7:$C$55,Summary!$C126,'Inputs-Core'!Y$7:Y$55)</f>
        <v>0</v>
      </c>
      <c r="U126" s="9">
        <f>SUMIF('Inputs-Core'!$C$7:$C$55,Summary!$C126,'Inputs-Core'!Z$7:Z$55)</f>
        <v>0</v>
      </c>
      <c r="V126" s="9">
        <f>SUMIF('Inputs-Core'!$C$7:$C$55,Summary!$C126,'Inputs-Core'!AA$7:AA$55)</f>
        <v>0</v>
      </c>
      <c r="W126" s="9">
        <f>SUMIF('Inputs-Core'!$C$7:$C$55,Summary!$C126,'Inputs-Core'!AB$7:AB$55)</f>
        <v>0</v>
      </c>
      <c r="X126" s="9">
        <f>SUMIF('Inputs-Core'!$C$7:$C$55,Summary!$C126,'Inputs-Core'!AC$7:AC$55)</f>
        <v>0</v>
      </c>
      <c r="Y126" s="9">
        <f>SUMIF('Inputs-Core'!$C$7:$C$55,Summary!$C126,'Inputs-Core'!AD$7:AD$55)</f>
        <v>0</v>
      </c>
      <c r="Z126" s="9">
        <f>SUMIF('Inputs-Core'!$C$7:$C$55,Summary!$C126,'Inputs-Core'!AE$7:AE$55)</f>
        <v>0</v>
      </c>
      <c r="AA126" s="9">
        <f>SUMIF('Inputs-Core'!$C$7:$C$55,Summary!$C126,'Inputs-Core'!AF$7:AF$55)</f>
        <v>0</v>
      </c>
      <c r="AB126" s="9">
        <f>SUMIF('Inputs-Core'!$C$7:$C$55,Summary!$C126,'Inputs-Core'!AG$7:AG$55)</f>
        <v>0</v>
      </c>
      <c r="AC126" s="9">
        <f>SUMIF('Inputs-Core'!$C$7:$C$55,Summary!$C126,'Inputs-Core'!AH$7:AH$55)</f>
        <v>0</v>
      </c>
      <c r="AD126" s="9">
        <f>SUMIF('Inputs-Core'!$C$7:$C$55,Summary!$C126,'Inputs-Core'!F$7:F$55)</f>
        <v>0</v>
      </c>
      <c r="AE126" s="9">
        <f>SUMIF('Inputs-Core'!$C$7:$C$55,Summary!$C126,'Inputs-Core'!G$7:G$55)</f>
        <v>0</v>
      </c>
      <c r="AF126" s="9">
        <f>SUMIF('Inputs-Core'!$C$7:$C$55,Summary!$C126,'Inputs-Core'!H$7:H$55)</f>
        <v>0</v>
      </c>
      <c r="AG126" s="9">
        <f>SUMIF('Inputs-Core'!$C$7:$C$55,Summary!$C126,'Inputs-Core'!I$7:I$55)</f>
        <v>0</v>
      </c>
      <c r="AH126" s="2"/>
    </row>
    <row r="127" spans="1:34" outlineLevel="1" x14ac:dyDescent="0.25">
      <c r="A127" s="2"/>
      <c r="B127" s="8"/>
      <c r="C127" s="8" t="s">
        <v>426</v>
      </c>
      <c r="D127" s="9">
        <f t="shared" si="7"/>
        <v>0</v>
      </c>
      <c r="E127" s="9">
        <f>SUMIF('Inputs-Core'!$C$7:$C$55,Summary!$C127,'Inputs-Core'!K$7:K$55)</f>
        <v>0</v>
      </c>
      <c r="F127" s="9">
        <f>SUMIF('Inputs-Core'!$C$7:$C$55,Summary!$C127,'Inputs-Core'!L$7:L$55)</f>
        <v>0</v>
      </c>
      <c r="G127" s="9">
        <f>SUMIF('Inputs-Core'!$C$7:$C$55,Summary!$C127,'Inputs-Core'!M$7:M$55)</f>
        <v>0</v>
      </c>
      <c r="H127" s="9">
        <f>SUMIF('Inputs-Core'!$C$7:$C$55,Summary!$C127,'Inputs-Core'!N$7:N$55)</f>
        <v>0</v>
      </c>
      <c r="I127" s="9">
        <f>SUMIF('Inputs-Core'!$C$7:$C$55,Summary!$C127,'Inputs-Core'!O$7:O$55)</f>
        <v>0</v>
      </c>
      <c r="J127" s="9">
        <f>SUMIF('Inputs-Core'!$C$7:$C$55,Summary!$C127,'Inputs-Core'!P$7:P$55)</f>
        <v>0</v>
      </c>
      <c r="K127" s="9">
        <f>SUMIF('Inputs-Core'!$C$7:$C$55,Summary!$C127,'Inputs-Core'!Q$7:Q$55)</f>
        <v>0</v>
      </c>
      <c r="L127" s="9">
        <f>SUMIF('Inputs-Core'!$C$7:$C$55,Summary!$C127,'Inputs-Core'!R$7:R$55)</f>
        <v>0</v>
      </c>
      <c r="M127" s="9">
        <f>SUMIF('Inputs-Core'!$C$7:$C$55,Summary!$C127,'Inputs-Core'!S$7:S$55)</f>
        <v>0</v>
      </c>
      <c r="N127" s="9">
        <f>SUMIF('Inputs-Core'!$C$7:$C$55,Summary!$C127,'Inputs-Core'!T$7:T$55)</f>
        <v>0</v>
      </c>
      <c r="O127" s="9">
        <f>SUMIF('Inputs-Core'!$C$7:$C$55,Summary!$C127,'Inputs-Core'!U$7:U$55)</f>
        <v>0</v>
      </c>
      <c r="P127" s="9">
        <f>SUMIF('Inputs-Core'!$C$7:$C$55,Summary!$C127,'Inputs-Core'!V$7:V$55)</f>
        <v>0</v>
      </c>
      <c r="Q127" s="9">
        <f t="shared" si="8"/>
        <v>0</v>
      </c>
      <c r="R127" s="9">
        <f>SUMIF('Inputs-Core'!$C$7:$C$55,Summary!$C127,'Inputs-Core'!W$7:W$55)</f>
        <v>0</v>
      </c>
      <c r="S127" s="9">
        <f>SUMIF('Inputs-Core'!$C$7:$C$55,Summary!$C127,'Inputs-Core'!X$7:X$55)</f>
        <v>0</v>
      </c>
      <c r="T127" s="9">
        <f>SUMIF('Inputs-Core'!$C$7:$C$55,Summary!$C127,'Inputs-Core'!Y$7:Y$55)</f>
        <v>0</v>
      </c>
      <c r="U127" s="9">
        <f>SUMIF('Inputs-Core'!$C$7:$C$55,Summary!$C127,'Inputs-Core'!Z$7:Z$55)</f>
        <v>0</v>
      </c>
      <c r="V127" s="9">
        <f>SUMIF('Inputs-Core'!$C$7:$C$55,Summary!$C127,'Inputs-Core'!AA$7:AA$55)</f>
        <v>0</v>
      </c>
      <c r="W127" s="9">
        <f>SUMIF('Inputs-Core'!$C$7:$C$55,Summary!$C127,'Inputs-Core'!AB$7:AB$55)</f>
        <v>0</v>
      </c>
      <c r="X127" s="9">
        <f>SUMIF('Inputs-Core'!$C$7:$C$55,Summary!$C127,'Inputs-Core'!AC$7:AC$55)</f>
        <v>0</v>
      </c>
      <c r="Y127" s="9">
        <f>SUMIF('Inputs-Core'!$C$7:$C$55,Summary!$C127,'Inputs-Core'!AD$7:AD$55)</f>
        <v>0</v>
      </c>
      <c r="Z127" s="9">
        <f>SUMIF('Inputs-Core'!$C$7:$C$55,Summary!$C127,'Inputs-Core'!AE$7:AE$55)</f>
        <v>0</v>
      </c>
      <c r="AA127" s="9">
        <f>SUMIF('Inputs-Core'!$C$7:$C$55,Summary!$C127,'Inputs-Core'!AF$7:AF$55)</f>
        <v>0</v>
      </c>
      <c r="AB127" s="9">
        <f>SUMIF('Inputs-Core'!$C$7:$C$55,Summary!$C127,'Inputs-Core'!AG$7:AG$55)</f>
        <v>0</v>
      </c>
      <c r="AC127" s="9">
        <f>SUMIF('Inputs-Core'!$C$7:$C$55,Summary!$C127,'Inputs-Core'!AH$7:AH$55)</f>
        <v>0</v>
      </c>
      <c r="AD127" s="9">
        <f>SUMIF('Inputs-Core'!$C$7:$C$55,Summary!$C127,'Inputs-Core'!F$7:F$55)</f>
        <v>0</v>
      </c>
      <c r="AE127" s="9">
        <f>SUMIF('Inputs-Core'!$C$7:$C$55,Summary!$C127,'Inputs-Core'!G$7:G$55)</f>
        <v>0</v>
      </c>
      <c r="AF127" s="9">
        <f>SUMIF('Inputs-Core'!$C$7:$C$55,Summary!$C127,'Inputs-Core'!H$7:H$55)</f>
        <v>0</v>
      </c>
      <c r="AG127" s="9">
        <f>SUMIF('Inputs-Core'!$C$7:$C$55,Summary!$C127,'Inputs-Core'!I$7:I$55)</f>
        <v>0</v>
      </c>
      <c r="AH127" s="2"/>
    </row>
    <row r="128" spans="1:34" outlineLevel="1" x14ac:dyDescent="0.25">
      <c r="A128" s="2"/>
      <c r="B128" s="8"/>
      <c r="C128" s="8" t="s">
        <v>427</v>
      </c>
      <c r="D128" s="9">
        <f t="shared" si="7"/>
        <v>0</v>
      </c>
      <c r="E128" s="9">
        <f>SUMIF('Inputs-Core'!$C$7:$C$55,Summary!$C128,'Inputs-Core'!K$7:K$55)</f>
        <v>0</v>
      </c>
      <c r="F128" s="9">
        <f>SUMIF('Inputs-Core'!$C$7:$C$55,Summary!$C128,'Inputs-Core'!L$7:L$55)</f>
        <v>0</v>
      </c>
      <c r="G128" s="9">
        <f>SUMIF('Inputs-Core'!$C$7:$C$55,Summary!$C128,'Inputs-Core'!M$7:M$55)</f>
        <v>0</v>
      </c>
      <c r="H128" s="9">
        <f>SUMIF('Inputs-Core'!$C$7:$C$55,Summary!$C128,'Inputs-Core'!N$7:N$55)</f>
        <v>0</v>
      </c>
      <c r="I128" s="9">
        <f>SUMIF('Inputs-Core'!$C$7:$C$55,Summary!$C128,'Inputs-Core'!O$7:O$55)</f>
        <v>0</v>
      </c>
      <c r="J128" s="9">
        <f>SUMIF('Inputs-Core'!$C$7:$C$55,Summary!$C128,'Inputs-Core'!P$7:P$55)</f>
        <v>0</v>
      </c>
      <c r="K128" s="9">
        <f>SUMIF('Inputs-Core'!$C$7:$C$55,Summary!$C128,'Inputs-Core'!Q$7:Q$55)</f>
        <v>0</v>
      </c>
      <c r="L128" s="9">
        <f>SUMIF('Inputs-Core'!$C$7:$C$55,Summary!$C128,'Inputs-Core'!R$7:R$55)</f>
        <v>0</v>
      </c>
      <c r="M128" s="9">
        <f>SUMIF('Inputs-Core'!$C$7:$C$55,Summary!$C128,'Inputs-Core'!S$7:S$55)</f>
        <v>0</v>
      </c>
      <c r="N128" s="9">
        <f>SUMIF('Inputs-Core'!$C$7:$C$55,Summary!$C128,'Inputs-Core'!T$7:T$55)</f>
        <v>0</v>
      </c>
      <c r="O128" s="9">
        <f>SUMIF('Inputs-Core'!$C$7:$C$55,Summary!$C128,'Inputs-Core'!U$7:U$55)</f>
        <v>0</v>
      </c>
      <c r="P128" s="9">
        <f>SUMIF('Inputs-Core'!$C$7:$C$55,Summary!$C128,'Inputs-Core'!V$7:V$55)</f>
        <v>0</v>
      </c>
      <c r="Q128" s="9">
        <f t="shared" si="8"/>
        <v>0</v>
      </c>
      <c r="R128" s="9">
        <f>SUMIF('Inputs-Core'!$C$7:$C$55,Summary!$C128,'Inputs-Core'!W$7:W$55)</f>
        <v>0</v>
      </c>
      <c r="S128" s="9">
        <f>SUMIF('Inputs-Core'!$C$7:$C$55,Summary!$C128,'Inputs-Core'!X$7:X$55)</f>
        <v>0</v>
      </c>
      <c r="T128" s="9">
        <f>SUMIF('Inputs-Core'!$C$7:$C$55,Summary!$C128,'Inputs-Core'!Y$7:Y$55)</f>
        <v>0</v>
      </c>
      <c r="U128" s="9">
        <f>SUMIF('Inputs-Core'!$C$7:$C$55,Summary!$C128,'Inputs-Core'!Z$7:Z$55)</f>
        <v>0</v>
      </c>
      <c r="V128" s="9">
        <f>SUMIF('Inputs-Core'!$C$7:$C$55,Summary!$C128,'Inputs-Core'!AA$7:AA$55)</f>
        <v>0</v>
      </c>
      <c r="W128" s="9">
        <f>SUMIF('Inputs-Core'!$C$7:$C$55,Summary!$C128,'Inputs-Core'!AB$7:AB$55)</f>
        <v>0</v>
      </c>
      <c r="X128" s="9">
        <f>SUMIF('Inputs-Core'!$C$7:$C$55,Summary!$C128,'Inputs-Core'!AC$7:AC$55)</f>
        <v>0</v>
      </c>
      <c r="Y128" s="9">
        <f>SUMIF('Inputs-Core'!$C$7:$C$55,Summary!$C128,'Inputs-Core'!AD$7:AD$55)</f>
        <v>0</v>
      </c>
      <c r="Z128" s="9">
        <f>SUMIF('Inputs-Core'!$C$7:$C$55,Summary!$C128,'Inputs-Core'!AE$7:AE$55)</f>
        <v>0</v>
      </c>
      <c r="AA128" s="9">
        <f>SUMIF('Inputs-Core'!$C$7:$C$55,Summary!$C128,'Inputs-Core'!AF$7:AF$55)</f>
        <v>0</v>
      </c>
      <c r="AB128" s="9">
        <f>SUMIF('Inputs-Core'!$C$7:$C$55,Summary!$C128,'Inputs-Core'!AG$7:AG$55)</f>
        <v>0</v>
      </c>
      <c r="AC128" s="9">
        <f>SUMIF('Inputs-Core'!$C$7:$C$55,Summary!$C128,'Inputs-Core'!AH$7:AH$55)</f>
        <v>0</v>
      </c>
      <c r="AD128" s="9">
        <f>SUMIF('Inputs-Core'!$C$7:$C$55,Summary!$C128,'Inputs-Core'!F$7:F$55)</f>
        <v>0</v>
      </c>
      <c r="AE128" s="9">
        <f>SUMIF('Inputs-Core'!$C$7:$C$55,Summary!$C128,'Inputs-Core'!G$7:G$55)</f>
        <v>0</v>
      </c>
      <c r="AF128" s="9">
        <f>SUMIF('Inputs-Core'!$C$7:$C$55,Summary!$C128,'Inputs-Core'!H$7:H$55)</f>
        <v>0</v>
      </c>
      <c r="AG128" s="9">
        <f>SUMIF('Inputs-Core'!$C$7:$C$55,Summary!$C128,'Inputs-Core'!I$7:I$55)</f>
        <v>0</v>
      </c>
      <c r="AH128" s="2"/>
    </row>
    <row r="129" spans="1:34" outlineLevel="1" x14ac:dyDescent="0.25">
      <c r="A129" s="2"/>
      <c r="B129" s="8"/>
      <c r="C129" s="8" t="s">
        <v>428</v>
      </c>
      <c r="D129" s="9">
        <f t="shared" si="7"/>
        <v>0</v>
      </c>
      <c r="E129" s="9">
        <f>SUMIF('Inputs-Core'!$C$7:$C$55,Summary!$C129,'Inputs-Core'!K$7:K$55)</f>
        <v>0</v>
      </c>
      <c r="F129" s="9">
        <f>SUMIF('Inputs-Core'!$C$7:$C$55,Summary!$C129,'Inputs-Core'!L$7:L$55)</f>
        <v>0</v>
      </c>
      <c r="G129" s="9">
        <f>SUMIF('Inputs-Core'!$C$7:$C$55,Summary!$C129,'Inputs-Core'!M$7:M$55)</f>
        <v>0</v>
      </c>
      <c r="H129" s="9">
        <f>SUMIF('Inputs-Core'!$C$7:$C$55,Summary!$C129,'Inputs-Core'!N$7:N$55)</f>
        <v>0</v>
      </c>
      <c r="I129" s="9">
        <f>SUMIF('Inputs-Core'!$C$7:$C$55,Summary!$C129,'Inputs-Core'!O$7:O$55)</f>
        <v>0</v>
      </c>
      <c r="J129" s="9">
        <f>SUMIF('Inputs-Core'!$C$7:$C$55,Summary!$C129,'Inputs-Core'!P$7:P$55)</f>
        <v>0</v>
      </c>
      <c r="K129" s="9">
        <f>SUMIF('Inputs-Core'!$C$7:$C$55,Summary!$C129,'Inputs-Core'!Q$7:Q$55)</f>
        <v>0</v>
      </c>
      <c r="L129" s="9">
        <f>SUMIF('Inputs-Core'!$C$7:$C$55,Summary!$C129,'Inputs-Core'!R$7:R$55)</f>
        <v>0</v>
      </c>
      <c r="M129" s="9">
        <f>SUMIF('Inputs-Core'!$C$7:$C$55,Summary!$C129,'Inputs-Core'!S$7:S$55)</f>
        <v>0</v>
      </c>
      <c r="N129" s="9">
        <f>SUMIF('Inputs-Core'!$C$7:$C$55,Summary!$C129,'Inputs-Core'!T$7:T$55)</f>
        <v>0</v>
      </c>
      <c r="O129" s="9">
        <f>SUMIF('Inputs-Core'!$C$7:$C$55,Summary!$C129,'Inputs-Core'!U$7:U$55)</f>
        <v>0</v>
      </c>
      <c r="P129" s="9">
        <f>SUMIF('Inputs-Core'!$C$7:$C$55,Summary!$C129,'Inputs-Core'!V$7:V$55)</f>
        <v>0</v>
      </c>
      <c r="Q129" s="9">
        <f t="shared" si="8"/>
        <v>0</v>
      </c>
      <c r="R129" s="9">
        <f>SUMIF('Inputs-Core'!$C$7:$C$55,Summary!$C129,'Inputs-Core'!W$7:W$55)</f>
        <v>0</v>
      </c>
      <c r="S129" s="9">
        <f>SUMIF('Inputs-Core'!$C$7:$C$55,Summary!$C129,'Inputs-Core'!X$7:X$55)</f>
        <v>0</v>
      </c>
      <c r="T129" s="9">
        <f>SUMIF('Inputs-Core'!$C$7:$C$55,Summary!$C129,'Inputs-Core'!Y$7:Y$55)</f>
        <v>0</v>
      </c>
      <c r="U129" s="9">
        <f>SUMIF('Inputs-Core'!$C$7:$C$55,Summary!$C129,'Inputs-Core'!Z$7:Z$55)</f>
        <v>0</v>
      </c>
      <c r="V129" s="9">
        <f>SUMIF('Inputs-Core'!$C$7:$C$55,Summary!$C129,'Inputs-Core'!AA$7:AA$55)</f>
        <v>0</v>
      </c>
      <c r="W129" s="9">
        <f>SUMIF('Inputs-Core'!$C$7:$C$55,Summary!$C129,'Inputs-Core'!AB$7:AB$55)</f>
        <v>0</v>
      </c>
      <c r="X129" s="9">
        <f>SUMIF('Inputs-Core'!$C$7:$C$55,Summary!$C129,'Inputs-Core'!AC$7:AC$55)</f>
        <v>0</v>
      </c>
      <c r="Y129" s="9">
        <f>SUMIF('Inputs-Core'!$C$7:$C$55,Summary!$C129,'Inputs-Core'!AD$7:AD$55)</f>
        <v>0</v>
      </c>
      <c r="Z129" s="9">
        <f>SUMIF('Inputs-Core'!$C$7:$C$55,Summary!$C129,'Inputs-Core'!AE$7:AE$55)</f>
        <v>0</v>
      </c>
      <c r="AA129" s="9">
        <f>SUMIF('Inputs-Core'!$C$7:$C$55,Summary!$C129,'Inputs-Core'!AF$7:AF$55)</f>
        <v>0</v>
      </c>
      <c r="AB129" s="9">
        <f>SUMIF('Inputs-Core'!$C$7:$C$55,Summary!$C129,'Inputs-Core'!AG$7:AG$55)</f>
        <v>0</v>
      </c>
      <c r="AC129" s="9">
        <f>SUMIF('Inputs-Core'!$C$7:$C$55,Summary!$C129,'Inputs-Core'!AH$7:AH$55)</f>
        <v>0</v>
      </c>
      <c r="AD129" s="9">
        <f>SUMIF('Inputs-Core'!$C$7:$C$55,Summary!$C129,'Inputs-Core'!F$7:F$55)</f>
        <v>0</v>
      </c>
      <c r="AE129" s="9">
        <f>SUMIF('Inputs-Core'!$C$7:$C$55,Summary!$C129,'Inputs-Core'!G$7:G$55)</f>
        <v>0</v>
      </c>
      <c r="AF129" s="9">
        <f>SUMIF('Inputs-Core'!$C$7:$C$55,Summary!$C129,'Inputs-Core'!H$7:H$55)</f>
        <v>0</v>
      </c>
      <c r="AG129" s="9">
        <f>SUMIF('Inputs-Core'!$C$7:$C$55,Summary!$C129,'Inputs-Core'!I$7:I$55)</f>
        <v>0</v>
      </c>
      <c r="AH129" s="2"/>
    </row>
    <row r="130" spans="1:34" outlineLevel="1" x14ac:dyDescent="0.25">
      <c r="A130" s="2"/>
      <c r="B130" s="8"/>
      <c r="C130" s="8" t="s">
        <v>429</v>
      </c>
      <c r="D130" s="9">
        <f t="shared" si="7"/>
        <v>0</v>
      </c>
      <c r="E130" s="9">
        <f>SUMIF('Inputs-Core'!$C$7:$C$55,Summary!$C130,'Inputs-Core'!K$7:K$55)</f>
        <v>0</v>
      </c>
      <c r="F130" s="9">
        <f>SUMIF('Inputs-Core'!$C$7:$C$55,Summary!$C130,'Inputs-Core'!L$7:L$55)</f>
        <v>0</v>
      </c>
      <c r="G130" s="9">
        <f>SUMIF('Inputs-Core'!$C$7:$C$55,Summary!$C130,'Inputs-Core'!M$7:M$55)</f>
        <v>0</v>
      </c>
      <c r="H130" s="9">
        <f>SUMIF('Inputs-Core'!$C$7:$C$55,Summary!$C130,'Inputs-Core'!N$7:N$55)</f>
        <v>0</v>
      </c>
      <c r="I130" s="9">
        <f>SUMIF('Inputs-Core'!$C$7:$C$55,Summary!$C130,'Inputs-Core'!O$7:O$55)</f>
        <v>0</v>
      </c>
      <c r="J130" s="9">
        <f>SUMIF('Inputs-Core'!$C$7:$C$55,Summary!$C130,'Inputs-Core'!P$7:P$55)</f>
        <v>0</v>
      </c>
      <c r="K130" s="9">
        <f>SUMIF('Inputs-Core'!$C$7:$C$55,Summary!$C130,'Inputs-Core'!Q$7:Q$55)</f>
        <v>0</v>
      </c>
      <c r="L130" s="9">
        <f>SUMIF('Inputs-Core'!$C$7:$C$55,Summary!$C130,'Inputs-Core'!R$7:R$55)</f>
        <v>0</v>
      </c>
      <c r="M130" s="9">
        <f>SUMIF('Inputs-Core'!$C$7:$C$55,Summary!$C130,'Inputs-Core'!S$7:S$55)</f>
        <v>0</v>
      </c>
      <c r="N130" s="9">
        <f>SUMIF('Inputs-Core'!$C$7:$C$55,Summary!$C130,'Inputs-Core'!T$7:T$55)</f>
        <v>0</v>
      </c>
      <c r="O130" s="9">
        <f>SUMIF('Inputs-Core'!$C$7:$C$55,Summary!$C130,'Inputs-Core'!U$7:U$55)</f>
        <v>0</v>
      </c>
      <c r="P130" s="9">
        <f>SUMIF('Inputs-Core'!$C$7:$C$55,Summary!$C130,'Inputs-Core'!V$7:V$55)</f>
        <v>0</v>
      </c>
      <c r="Q130" s="9">
        <f t="shared" si="8"/>
        <v>0</v>
      </c>
      <c r="R130" s="9">
        <f>SUMIF('Inputs-Core'!$C$7:$C$55,Summary!$C130,'Inputs-Core'!W$7:W$55)</f>
        <v>0</v>
      </c>
      <c r="S130" s="9">
        <f>SUMIF('Inputs-Core'!$C$7:$C$55,Summary!$C130,'Inputs-Core'!X$7:X$55)</f>
        <v>0</v>
      </c>
      <c r="T130" s="9">
        <f>SUMIF('Inputs-Core'!$C$7:$C$55,Summary!$C130,'Inputs-Core'!Y$7:Y$55)</f>
        <v>0</v>
      </c>
      <c r="U130" s="9">
        <f>SUMIF('Inputs-Core'!$C$7:$C$55,Summary!$C130,'Inputs-Core'!Z$7:Z$55)</f>
        <v>0</v>
      </c>
      <c r="V130" s="9">
        <f>SUMIF('Inputs-Core'!$C$7:$C$55,Summary!$C130,'Inputs-Core'!AA$7:AA$55)</f>
        <v>0</v>
      </c>
      <c r="W130" s="9">
        <f>SUMIF('Inputs-Core'!$C$7:$C$55,Summary!$C130,'Inputs-Core'!AB$7:AB$55)</f>
        <v>0</v>
      </c>
      <c r="X130" s="9">
        <f>SUMIF('Inputs-Core'!$C$7:$C$55,Summary!$C130,'Inputs-Core'!AC$7:AC$55)</f>
        <v>0</v>
      </c>
      <c r="Y130" s="9">
        <f>SUMIF('Inputs-Core'!$C$7:$C$55,Summary!$C130,'Inputs-Core'!AD$7:AD$55)</f>
        <v>0</v>
      </c>
      <c r="Z130" s="9">
        <f>SUMIF('Inputs-Core'!$C$7:$C$55,Summary!$C130,'Inputs-Core'!AE$7:AE$55)</f>
        <v>0</v>
      </c>
      <c r="AA130" s="9">
        <f>SUMIF('Inputs-Core'!$C$7:$C$55,Summary!$C130,'Inputs-Core'!AF$7:AF$55)</f>
        <v>0</v>
      </c>
      <c r="AB130" s="9">
        <f>SUMIF('Inputs-Core'!$C$7:$C$55,Summary!$C130,'Inputs-Core'!AG$7:AG$55)</f>
        <v>0</v>
      </c>
      <c r="AC130" s="9">
        <f>SUMIF('Inputs-Core'!$C$7:$C$55,Summary!$C130,'Inputs-Core'!AH$7:AH$55)</f>
        <v>0</v>
      </c>
      <c r="AD130" s="9">
        <f>SUMIF('Inputs-Core'!$C$7:$C$55,Summary!$C130,'Inputs-Core'!F$7:F$55)</f>
        <v>0</v>
      </c>
      <c r="AE130" s="9">
        <f>SUMIF('Inputs-Core'!$C$7:$C$55,Summary!$C130,'Inputs-Core'!G$7:G$55)</f>
        <v>0</v>
      </c>
      <c r="AF130" s="9">
        <f>SUMIF('Inputs-Core'!$C$7:$C$55,Summary!$C130,'Inputs-Core'!H$7:H$55)</f>
        <v>0</v>
      </c>
      <c r="AG130" s="9">
        <f>SUMIF('Inputs-Core'!$C$7:$C$55,Summary!$C130,'Inputs-Core'!I$7:I$55)</f>
        <v>0</v>
      </c>
      <c r="AH130" s="2"/>
    </row>
    <row r="131" spans="1:34" outlineLevel="1" x14ac:dyDescent="0.25">
      <c r="A131" s="2"/>
      <c r="B131" s="8"/>
      <c r="C131" s="8" t="s">
        <v>430</v>
      </c>
      <c r="D131" s="9">
        <f t="shared" si="7"/>
        <v>0</v>
      </c>
      <c r="E131" s="9">
        <f>SUMIF('Inputs-Core'!$C$7:$C$55,Summary!$C131,'Inputs-Core'!K$7:K$55)</f>
        <v>0</v>
      </c>
      <c r="F131" s="9">
        <f>SUMIF('Inputs-Core'!$C$7:$C$55,Summary!$C131,'Inputs-Core'!L$7:L$55)</f>
        <v>0</v>
      </c>
      <c r="G131" s="9">
        <f>SUMIF('Inputs-Core'!$C$7:$C$55,Summary!$C131,'Inputs-Core'!M$7:M$55)</f>
        <v>0</v>
      </c>
      <c r="H131" s="9">
        <f>SUMIF('Inputs-Core'!$C$7:$C$55,Summary!$C131,'Inputs-Core'!N$7:N$55)</f>
        <v>0</v>
      </c>
      <c r="I131" s="9">
        <f>SUMIF('Inputs-Core'!$C$7:$C$55,Summary!$C131,'Inputs-Core'!O$7:O$55)</f>
        <v>0</v>
      </c>
      <c r="J131" s="9">
        <f>SUMIF('Inputs-Core'!$C$7:$C$55,Summary!$C131,'Inputs-Core'!P$7:P$55)</f>
        <v>0</v>
      </c>
      <c r="K131" s="9">
        <f>SUMIF('Inputs-Core'!$C$7:$C$55,Summary!$C131,'Inputs-Core'!Q$7:Q$55)</f>
        <v>0</v>
      </c>
      <c r="L131" s="9">
        <f>SUMIF('Inputs-Core'!$C$7:$C$55,Summary!$C131,'Inputs-Core'!R$7:R$55)</f>
        <v>0</v>
      </c>
      <c r="M131" s="9">
        <f>SUMIF('Inputs-Core'!$C$7:$C$55,Summary!$C131,'Inputs-Core'!S$7:S$55)</f>
        <v>0</v>
      </c>
      <c r="N131" s="9">
        <f>SUMIF('Inputs-Core'!$C$7:$C$55,Summary!$C131,'Inputs-Core'!T$7:T$55)</f>
        <v>0</v>
      </c>
      <c r="O131" s="9">
        <f>SUMIF('Inputs-Core'!$C$7:$C$55,Summary!$C131,'Inputs-Core'!U$7:U$55)</f>
        <v>0</v>
      </c>
      <c r="P131" s="9">
        <f>SUMIF('Inputs-Core'!$C$7:$C$55,Summary!$C131,'Inputs-Core'!V$7:V$55)</f>
        <v>0</v>
      </c>
      <c r="Q131" s="9">
        <f t="shared" si="8"/>
        <v>0</v>
      </c>
      <c r="R131" s="9">
        <f>SUMIF('Inputs-Core'!$C$7:$C$55,Summary!$C131,'Inputs-Core'!W$7:W$55)</f>
        <v>0</v>
      </c>
      <c r="S131" s="9">
        <f>SUMIF('Inputs-Core'!$C$7:$C$55,Summary!$C131,'Inputs-Core'!X$7:X$55)</f>
        <v>0</v>
      </c>
      <c r="T131" s="9">
        <f>SUMIF('Inputs-Core'!$C$7:$C$55,Summary!$C131,'Inputs-Core'!Y$7:Y$55)</f>
        <v>0</v>
      </c>
      <c r="U131" s="9">
        <f>SUMIF('Inputs-Core'!$C$7:$C$55,Summary!$C131,'Inputs-Core'!Z$7:Z$55)</f>
        <v>0</v>
      </c>
      <c r="V131" s="9">
        <f>SUMIF('Inputs-Core'!$C$7:$C$55,Summary!$C131,'Inputs-Core'!AA$7:AA$55)</f>
        <v>0</v>
      </c>
      <c r="W131" s="9">
        <f>SUMIF('Inputs-Core'!$C$7:$C$55,Summary!$C131,'Inputs-Core'!AB$7:AB$55)</f>
        <v>0</v>
      </c>
      <c r="X131" s="9">
        <f>SUMIF('Inputs-Core'!$C$7:$C$55,Summary!$C131,'Inputs-Core'!AC$7:AC$55)</f>
        <v>0</v>
      </c>
      <c r="Y131" s="9">
        <f>SUMIF('Inputs-Core'!$C$7:$C$55,Summary!$C131,'Inputs-Core'!AD$7:AD$55)</f>
        <v>0</v>
      </c>
      <c r="Z131" s="9">
        <f>SUMIF('Inputs-Core'!$C$7:$C$55,Summary!$C131,'Inputs-Core'!AE$7:AE$55)</f>
        <v>0</v>
      </c>
      <c r="AA131" s="9">
        <f>SUMIF('Inputs-Core'!$C$7:$C$55,Summary!$C131,'Inputs-Core'!AF$7:AF$55)</f>
        <v>0</v>
      </c>
      <c r="AB131" s="9">
        <f>SUMIF('Inputs-Core'!$C$7:$C$55,Summary!$C131,'Inputs-Core'!AG$7:AG$55)</f>
        <v>0</v>
      </c>
      <c r="AC131" s="9">
        <f>SUMIF('Inputs-Core'!$C$7:$C$55,Summary!$C131,'Inputs-Core'!AH$7:AH$55)</f>
        <v>0</v>
      </c>
      <c r="AD131" s="9">
        <f>SUMIF('Inputs-Core'!$C$7:$C$55,Summary!$C131,'Inputs-Core'!F$7:F$55)</f>
        <v>0</v>
      </c>
      <c r="AE131" s="9">
        <f>SUMIF('Inputs-Core'!$C$7:$C$55,Summary!$C131,'Inputs-Core'!G$7:G$55)</f>
        <v>0</v>
      </c>
      <c r="AF131" s="9">
        <f>SUMIF('Inputs-Core'!$C$7:$C$55,Summary!$C131,'Inputs-Core'!H$7:H$55)</f>
        <v>0</v>
      </c>
      <c r="AG131" s="9">
        <f>SUMIF('Inputs-Core'!$C$7:$C$55,Summary!$C131,'Inputs-Core'!I$7:I$55)</f>
        <v>0</v>
      </c>
      <c r="AH131" s="2"/>
    </row>
    <row r="132" spans="1:34" outlineLevel="1" x14ac:dyDescent="0.25">
      <c r="A132" s="2"/>
      <c r="B132" s="8"/>
      <c r="C132" s="8" t="s">
        <v>431</v>
      </c>
      <c r="D132" s="9">
        <f t="shared" si="7"/>
        <v>0</v>
      </c>
      <c r="E132" s="9">
        <f>SUMIF('Inputs-Core'!$C$7:$C$55,Summary!$C132,'Inputs-Core'!K$7:K$55)</f>
        <v>0</v>
      </c>
      <c r="F132" s="9">
        <f>SUMIF('Inputs-Core'!$C$7:$C$55,Summary!$C132,'Inputs-Core'!L$7:L$55)</f>
        <v>0</v>
      </c>
      <c r="G132" s="9">
        <f>SUMIF('Inputs-Core'!$C$7:$C$55,Summary!$C132,'Inputs-Core'!M$7:M$55)</f>
        <v>0</v>
      </c>
      <c r="H132" s="9">
        <f>SUMIF('Inputs-Core'!$C$7:$C$55,Summary!$C132,'Inputs-Core'!N$7:N$55)</f>
        <v>0</v>
      </c>
      <c r="I132" s="9">
        <f>SUMIF('Inputs-Core'!$C$7:$C$55,Summary!$C132,'Inputs-Core'!O$7:O$55)</f>
        <v>0</v>
      </c>
      <c r="J132" s="9">
        <f>SUMIF('Inputs-Core'!$C$7:$C$55,Summary!$C132,'Inputs-Core'!P$7:P$55)</f>
        <v>0</v>
      </c>
      <c r="K132" s="9">
        <f>SUMIF('Inputs-Core'!$C$7:$C$55,Summary!$C132,'Inputs-Core'!Q$7:Q$55)</f>
        <v>0</v>
      </c>
      <c r="L132" s="9">
        <f>SUMIF('Inputs-Core'!$C$7:$C$55,Summary!$C132,'Inputs-Core'!R$7:R$55)</f>
        <v>0</v>
      </c>
      <c r="M132" s="9">
        <f>SUMIF('Inputs-Core'!$C$7:$C$55,Summary!$C132,'Inputs-Core'!S$7:S$55)</f>
        <v>0</v>
      </c>
      <c r="N132" s="9">
        <f>SUMIF('Inputs-Core'!$C$7:$C$55,Summary!$C132,'Inputs-Core'!T$7:T$55)</f>
        <v>0</v>
      </c>
      <c r="O132" s="9">
        <f>SUMIF('Inputs-Core'!$C$7:$C$55,Summary!$C132,'Inputs-Core'!U$7:U$55)</f>
        <v>0</v>
      </c>
      <c r="P132" s="9">
        <f>SUMIF('Inputs-Core'!$C$7:$C$55,Summary!$C132,'Inputs-Core'!V$7:V$55)</f>
        <v>0</v>
      </c>
      <c r="Q132" s="9">
        <f t="shared" si="8"/>
        <v>0</v>
      </c>
      <c r="R132" s="9">
        <f>SUMIF('Inputs-Core'!$C$7:$C$55,Summary!$C132,'Inputs-Core'!W$7:W$55)</f>
        <v>0</v>
      </c>
      <c r="S132" s="9">
        <f>SUMIF('Inputs-Core'!$C$7:$C$55,Summary!$C132,'Inputs-Core'!X$7:X$55)</f>
        <v>0</v>
      </c>
      <c r="T132" s="9">
        <f>SUMIF('Inputs-Core'!$C$7:$C$55,Summary!$C132,'Inputs-Core'!Y$7:Y$55)</f>
        <v>0</v>
      </c>
      <c r="U132" s="9">
        <f>SUMIF('Inputs-Core'!$C$7:$C$55,Summary!$C132,'Inputs-Core'!Z$7:Z$55)</f>
        <v>0</v>
      </c>
      <c r="V132" s="9">
        <f>SUMIF('Inputs-Core'!$C$7:$C$55,Summary!$C132,'Inputs-Core'!AA$7:AA$55)</f>
        <v>0</v>
      </c>
      <c r="W132" s="9">
        <f>SUMIF('Inputs-Core'!$C$7:$C$55,Summary!$C132,'Inputs-Core'!AB$7:AB$55)</f>
        <v>0</v>
      </c>
      <c r="X132" s="9">
        <f>SUMIF('Inputs-Core'!$C$7:$C$55,Summary!$C132,'Inputs-Core'!AC$7:AC$55)</f>
        <v>0</v>
      </c>
      <c r="Y132" s="9">
        <f>SUMIF('Inputs-Core'!$C$7:$C$55,Summary!$C132,'Inputs-Core'!AD$7:AD$55)</f>
        <v>0</v>
      </c>
      <c r="Z132" s="9">
        <f>SUMIF('Inputs-Core'!$C$7:$C$55,Summary!$C132,'Inputs-Core'!AE$7:AE$55)</f>
        <v>0</v>
      </c>
      <c r="AA132" s="9">
        <f>SUMIF('Inputs-Core'!$C$7:$C$55,Summary!$C132,'Inputs-Core'!AF$7:AF$55)</f>
        <v>0</v>
      </c>
      <c r="AB132" s="9">
        <f>SUMIF('Inputs-Core'!$C$7:$C$55,Summary!$C132,'Inputs-Core'!AG$7:AG$55)</f>
        <v>0</v>
      </c>
      <c r="AC132" s="9">
        <f>SUMIF('Inputs-Core'!$C$7:$C$55,Summary!$C132,'Inputs-Core'!AH$7:AH$55)</f>
        <v>0</v>
      </c>
      <c r="AD132" s="9">
        <f>SUMIF('Inputs-Core'!$C$7:$C$55,Summary!$C132,'Inputs-Core'!F$7:F$55)</f>
        <v>0</v>
      </c>
      <c r="AE132" s="9">
        <f>SUMIF('Inputs-Core'!$C$7:$C$55,Summary!$C132,'Inputs-Core'!G$7:G$55)</f>
        <v>0</v>
      </c>
      <c r="AF132" s="9">
        <f>SUMIF('Inputs-Core'!$C$7:$C$55,Summary!$C132,'Inputs-Core'!H$7:H$55)</f>
        <v>0</v>
      </c>
      <c r="AG132" s="9">
        <f>SUMIF('Inputs-Core'!$C$7:$C$55,Summary!$C132,'Inputs-Core'!I$7:I$55)</f>
        <v>0</v>
      </c>
      <c r="AH132" s="2"/>
    </row>
    <row r="133" spans="1:34" outlineLevel="1" x14ac:dyDescent="0.25">
      <c r="A133" s="2"/>
      <c r="B133" s="8"/>
      <c r="C133" s="8" t="s">
        <v>432</v>
      </c>
      <c r="D133" s="9">
        <f t="shared" si="7"/>
        <v>0</v>
      </c>
      <c r="E133" s="9">
        <f>SUMIF('Inputs-Core'!$C$7:$C$55,Summary!$C133,'Inputs-Core'!K$7:K$55)</f>
        <v>0</v>
      </c>
      <c r="F133" s="9">
        <f>SUMIF('Inputs-Core'!$C$7:$C$55,Summary!$C133,'Inputs-Core'!L$7:L$55)</f>
        <v>0</v>
      </c>
      <c r="G133" s="9">
        <f>SUMIF('Inputs-Core'!$C$7:$C$55,Summary!$C133,'Inputs-Core'!M$7:M$55)</f>
        <v>0</v>
      </c>
      <c r="H133" s="9">
        <f>SUMIF('Inputs-Core'!$C$7:$C$55,Summary!$C133,'Inputs-Core'!N$7:N$55)</f>
        <v>0</v>
      </c>
      <c r="I133" s="9">
        <f>SUMIF('Inputs-Core'!$C$7:$C$55,Summary!$C133,'Inputs-Core'!O$7:O$55)</f>
        <v>0</v>
      </c>
      <c r="J133" s="9">
        <f>SUMIF('Inputs-Core'!$C$7:$C$55,Summary!$C133,'Inputs-Core'!P$7:P$55)</f>
        <v>0</v>
      </c>
      <c r="K133" s="9">
        <f>SUMIF('Inputs-Core'!$C$7:$C$55,Summary!$C133,'Inputs-Core'!Q$7:Q$55)</f>
        <v>0</v>
      </c>
      <c r="L133" s="9">
        <f>SUMIF('Inputs-Core'!$C$7:$C$55,Summary!$C133,'Inputs-Core'!R$7:R$55)</f>
        <v>0</v>
      </c>
      <c r="M133" s="9">
        <f>SUMIF('Inputs-Core'!$C$7:$C$55,Summary!$C133,'Inputs-Core'!S$7:S$55)</f>
        <v>0</v>
      </c>
      <c r="N133" s="9">
        <f>SUMIF('Inputs-Core'!$C$7:$C$55,Summary!$C133,'Inputs-Core'!T$7:T$55)</f>
        <v>0</v>
      </c>
      <c r="O133" s="9">
        <f>SUMIF('Inputs-Core'!$C$7:$C$55,Summary!$C133,'Inputs-Core'!U$7:U$55)</f>
        <v>0</v>
      </c>
      <c r="P133" s="9">
        <f>SUMIF('Inputs-Core'!$C$7:$C$55,Summary!$C133,'Inputs-Core'!V$7:V$55)</f>
        <v>0</v>
      </c>
      <c r="Q133" s="9">
        <f t="shared" si="8"/>
        <v>0</v>
      </c>
      <c r="R133" s="9">
        <f>SUMIF('Inputs-Core'!$C$7:$C$55,Summary!$C133,'Inputs-Core'!W$7:W$55)</f>
        <v>0</v>
      </c>
      <c r="S133" s="9">
        <f>SUMIF('Inputs-Core'!$C$7:$C$55,Summary!$C133,'Inputs-Core'!X$7:X$55)</f>
        <v>0</v>
      </c>
      <c r="T133" s="9">
        <f>SUMIF('Inputs-Core'!$C$7:$C$55,Summary!$C133,'Inputs-Core'!Y$7:Y$55)</f>
        <v>0</v>
      </c>
      <c r="U133" s="9">
        <f>SUMIF('Inputs-Core'!$C$7:$C$55,Summary!$C133,'Inputs-Core'!Z$7:Z$55)</f>
        <v>0</v>
      </c>
      <c r="V133" s="9">
        <f>SUMIF('Inputs-Core'!$C$7:$C$55,Summary!$C133,'Inputs-Core'!AA$7:AA$55)</f>
        <v>0</v>
      </c>
      <c r="W133" s="9">
        <f>SUMIF('Inputs-Core'!$C$7:$C$55,Summary!$C133,'Inputs-Core'!AB$7:AB$55)</f>
        <v>0</v>
      </c>
      <c r="X133" s="9">
        <f>SUMIF('Inputs-Core'!$C$7:$C$55,Summary!$C133,'Inputs-Core'!AC$7:AC$55)</f>
        <v>0</v>
      </c>
      <c r="Y133" s="9">
        <f>SUMIF('Inputs-Core'!$C$7:$C$55,Summary!$C133,'Inputs-Core'!AD$7:AD$55)</f>
        <v>0</v>
      </c>
      <c r="Z133" s="9">
        <f>SUMIF('Inputs-Core'!$C$7:$C$55,Summary!$C133,'Inputs-Core'!AE$7:AE$55)</f>
        <v>0</v>
      </c>
      <c r="AA133" s="9">
        <f>SUMIF('Inputs-Core'!$C$7:$C$55,Summary!$C133,'Inputs-Core'!AF$7:AF$55)</f>
        <v>0</v>
      </c>
      <c r="AB133" s="9">
        <f>SUMIF('Inputs-Core'!$C$7:$C$55,Summary!$C133,'Inputs-Core'!AG$7:AG$55)</f>
        <v>0</v>
      </c>
      <c r="AC133" s="9">
        <f>SUMIF('Inputs-Core'!$C$7:$C$55,Summary!$C133,'Inputs-Core'!AH$7:AH$55)</f>
        <v>0</v>
      </c>
      <c r="AD133" s="9">
        <f>SUMIF('Inputs-Core'!$C$7:$C$55,Summary!$C133,'Inputs-Core'!F$7:F$55)</f>
        <v>0</v>
      </c>
      <c r="AE133" s="9">
        <f>SUMIF('Inputs-Core'!$C$7:$C$55,Summary!$C133,'Inputs-Core'!G$7:G$55)</f>
        <v>0</v>
      </c>
      <c r="AF133" s="9">
        <f>SUMIF('Inputs-Core'!$C$7:$C$55,Summary!$C133,'Inputs-Core'!H$7:H$55)</f>
        <v>0</v>
      </c>
      <c r="AG133" s="9">
        <f>SUMIF('Inputs-Core'!$C$7:$C$55,Summary!$C133,'Inputs-Core'!I$7:I$55)</f>
        <v>0</v>
      </c>
      <c r="AH133" s="2"/>
    </row>
    <row r="134" spans="1:34" outlineLevel="1" x14ac:dyDescent="0.25">
      <c r="A134" s="2"/>
      <c r="B134" s="8"/>
      <c r="C134" s="8" t="s">
        <v>433</v>
      </c>
      <c r="D134" s="9">
        <f t="shared" si="7"/>
        <v>0</v>
      </c>
      <c r="E134" s="9">
        <f>SUMIF('Inputs-Core'!$C$7:$C$55,Summary!$C134,'Inputs-Core'!K$7:K$55)</f>
        <v>0</v>
      </c>
      <c r="F134" s="9">
        <f>SUMIF('Inputs-Core'!$C$7:$C$55,Summary!$C134,'Inputs-Core'!L$7:L$55)</f>
        <v>0</v>
      </c>
      <c r="G134" s="9">
        <f>SUMIF('Inputs-Core'!$C$7:$C$55,Summary!$C134,'Inputs-Core'!M$7:M$55)</f>
        <v>0</v>
      </c>
      <c r="H134" s="9">
        <f>SUMIF('Inputs-Core'!$C$7:$C$55,Summary!$C134,'Inputs-Core'!N$7:N$55)</f>
        <v>0</v>
      </c>
      <c r="I134" s="9">
        <f>SUMIF('Inputs-Core'!$C$7:$C$55,Summary!$C134,'Inputs-Core'!O$7:O$55)</f>
        <v>0</v>
      </c>
      <c r="J134" s="9">
        <f>SUMIF('Inputs-Core'!$C$7:$C$55,Summary!$C134,'Inputs-Core'!P$7:P$55)</f>
        <v>0</v>
      </c>
      <c r="K134" s="9">
        <f>SUMIF('Inputs-Core'!$C$7:$C$55,Summary!$C134,'Inputs-Core'!Q$7:Q$55)</f>
        <v>0</v>
      </c>
      <c r="L134" s="9">
        <f>SUMIF('Inputs-Core'!$C$7:$C$55,Summary!$C134,'Inputs-Core'!R$7:R$55)</f>
        <v>0</v>
      </c>
      <c r="M134" s="9">
        <f>SUMIF('Inputs-Core'!$C$7:$C$55,Summary!$C134,'Inputs-Core'!S$7:S$55)</f>
        <v>0</v>
      </c>
      <c r="N134" s="9">
        <f>SUMIF('Inputs-Core'!$C$7:$C$55,Summary!$C134,'Inputs-Core'!T$7:T$55)</f>
        <v>0</v>
      </c>
      <c r="O134" s="9">
        <f>SUMIF('Inputs-Core'!$C$7:$C$55,Summary!$C134,'Inputs-Core'!U$7:U$55)</f>
        <v>0</v>
      </c>
      <c r="P134" s="9">
        <f>SUMIF('Inputs-Core'!$C$7:$C$55,Summary!$C134,'Inputs-Core'!V$7:V$55)</f>
        <v>0</v>
      </c>
      <c r="Q134" s="9">
        <f t="shared" si="8"/>
        <v>0</v>
      </c>
      <c r="R134" s="9">
        <f>SUMIF('Inputs-Core'!$C$7:$C$55,Summary!$C134,'Inputs-Core'!W$7:W$55)</f>
        <v>0</v>
      </c>
      <c r="S134" s="9">
        <f>SUMIF('Inputs-Core'!$C$7:$C$55,Summary!$C134,'Inputs-Core'!X$7:X$55)</f>
        <v>0</v>
      </c>
      <c r="T134" s="9">
        <f>SUMIF('Inputs-Core'!$C$7:$C$55,Summary!$C134,'Inputs-Core'!Y$7:Y$55)</f>
        <v>0</v>
      </c>
      <c r="U134" s="9">
        <f>SUMIF('Inputs-Core'!$C$7:$C$55,Summary!$C134,'Inputs-Core'!Z$7:Z$55)</f>
        <v>0</v>
      </c>
      <c r="V134" s="9">
        <f>SUMIF('Inputs-Core'!$C$7:$C$55,Summary!$C134,'Inputs-Core'!AA$7:AA$55)</f>
        <v>0</v>
      </c>
      <c r="W134" s="9">
        <f>SUMIF('Inputs-Core'!$C$7:$C$55,Summary!$C134,'Inputs-Core'!AB$7:AB$55)</f>
        <v>0</v>
      </c>
      <c r="X134" s="9">
        <f>SUMIF('Inputs-Core'!$C$7:$C$55,Summary!$C134,'Inputs-Core'!AC$7:AC$55)</f>
        <v>0</v>
      </c>
      <c r="Y134" s="9">
        <f>SUMIF('Inputs-Core'!$C$7:$C$55,Summary!$C134,'Inputs-Core'!AD$7:AD$55)</f>
        <v>0</v>
      </c>
      <c r="Z134" s="9">
        <f>SUMIF('Inputs-Core'!$C$7:$C$55,Summary!$C134,'Inputs-Core'!AE$7:AE$55)</f>
        <v>0</v>
      </c>
      <c r="AA134" s="9">
        <f>SUMIF('Inputs-Core'!$C$7:$C$55,Summary!$C134,'Inputs-Core'!AF$7:AF$55)</f>
        <v>0</v>
      </c>
      <c r="AB134" s="9">
        <f>SUMIF('Inputs-Core'!$C$7:$C$55,Summary!$C134,'Inputs-Core'!AG$7:AG$55)</f>
        <v>0</v>
      </c>
      <c r="AC134" s="9">
        <f>SUMIF('Inputs-Core'!$C$7:$C$55,Summary!$C134,'Inputs-Core'!AH$7:AH$55)</f>
        <v>0</v>
      </c>
      <c r="AD134" s="9">
        <f>SUMIF('Inputs-Core'!$C$7:$C$55,Summary!$C134,'Inputs-Core'!F$7:F$55)</f>
        <v>0</v>
      </c>
      <c r="AE134" s="9">
        <f>SUMIF('Inputs-Core'!$C$7:$C$55,Summary!$C134,'Inputs-Core'!G$7:G$55)</f>
        <v>0</v>
      </c>
      <c r="AF134" s="9">
        <f>SUMIF('Inputs-Core'!$C$7:$C$55,Summary!$C134,'Inputs-Core'!H$7:H$55)</f>
        <v>0</v>
      </c>
      <c r="AG134" s="9">
        <f>SUMIF('Inputs-Core'!$C$7:$C$55,Summary!$C134,'Inputs-Core'!I$7:I$55)</f>
        <v>0</v>
      </c>
      <c r="AH134" s="2"/>
    </row>
    <row r="135" spans="1:34" outlineLevel="1" x14ac:dyDescent="0.25">
      <c r="A135" s="2"/>
      <c r="B135" s="8"/>
      <c r="C135" s="8" t="s">
        <v>434</v>
      </c>
      <c r="D135" s="9">
        <f t="shared" si="7"/>
        <v>0</v>
      </c>
      <c r="E135" s="9">
        <f>SUMIF('Inputs-Core'!$C$7:$C$55,Summary!$C135,'Inputs-Core'!K$7:K$55)</f>
        <v>0</v>
      </c>
      <c r="F135" s="9">
        <f>SUMIF('Inputs-Core'!$C$7:$C$55,Summary!$C135,'Inputs-Core'!L$7:L$55)</f>
        <v>0</v>
      </c>
      <c r="G135" s="9">
        <f>SUMIF('Inputs-Core'!$C$7:$C$55,Summary!$C135,'Inputs-Core'!M$7:M$55)</f>
        <v>0</v>
      </c>
      <c r="H135" s="9">
        <f>SUMIF('Inputs-Core'!$C$7:$C$55,Summary!$C135,'Inputs-Core'!N$7:N$55)</f>
        <v>0</v>
      </c>
      <c r="I135" s="9">
        <f>SUMIF('Inputs-Core'!$C$7:$C$55,Summary!$C135,'Inputs-Core'!O$7:O$55)</f>
        <v>0</v>
      </c>
      <c r="J135" s="9">
        <f>SUMIF('Inputs-Core'!$C$7:$C$55,Summary!$C135,'Inputs-Core'!P$7:P$55)</f>
        <v>0</v>
      </c>
      <c r="K135" s="9">
        <f>SUMIF('Inputs-Core'!$C$7:$C$55,Summary!$C135,'Inputs-Core'!Q$7:Q$55)</f>
        <v>0</v>
      </c>
      <c r="L135" s="9">
        <f>SUMIF('Inputs-Core'!$C$7:$C$55,Summary!$C135,'Inputs-Core'!R$7:R$55)</f>
        <v>0</v>
      </c>
      <c r="M135" s="9">
        <f>SUMIF('Inputs-Core'!$C$7:$C$55,Summary!$C135,'Inputs-Core'!S$7:S$55)</f>
        <v>0</v>
      </c>
      <c r="N135" s="9">
        <f>SUMIF('Inputs-Core'!$C$7:$C$55,Summary!$C135,'Inputs-Core'!T$7:T$55)</f>
        <v>0</v>
      </c>
      <c r="O135" s="9">
        <f>SUMIF('Inputs-Core'!$C$7:$C$55,Summary!$C135,'Inputs-Core'!U$7:U$55)</f>
        <v>0</v>
      </c>
      <c r="P135" s="9">
        <f>SUMIF('Inputs-Core'!$C$7:$C$55,Summary!$C135,'Inputs-Core'!V$7:V$55)</f>
        <v>0</v>
      </c>
      <c r="Q135" s="9">
        <f t="shared" si="8"/>
        <v>0</v>
      </c>
      <c r="R135" s="9">
        <f>SUMIF('Inputs-Core'!$C$7:$C$55,Summary!$C135,'Inputs-Core'!W$7:W$55)</f>
        <v>0</v>
      </c>
      <c r="S135" s="9">
        <f>SUMIF('Inputs-Core'!$C$7:$C$55,Summary!$C135,'Inputs-Core'!X$7:X$55)</f>
        <v>0</v>
      </c>
      <c r="T135" s="9">
        <f>SUMIF('Inputs-Core'!$C$7:$C$55,Summary!$C135,'Inputs-Core'!Y$7:Y$55)</f>
        <v>0</v>
      </c>
      <c r="U135" s="9">
        <f>SUMIF('Inputs-Core'!$C$7:$C$55,Summary!$C135,'Inputs-Core'!Z$7:Z$55)</f>
        <v>0</v>
      </c>
      <c r="V135" s="9">
        <f>SUMIF('Inputs-Core'!$C$7:$C$55,Summary!$C135,'Inputs-Core'!AA$7:AA$55)</f>
        <v>0</v>
      </c>
      <c r="W135" s="9">
        <f>SUMIF('Inputs-Core'!$C$7:$C$55,Summary!$C135,'Inputs-Core'!AB$7:AB$55)</f>
        <v>0</v>
      </c>
      <c r="X135" s="9">
        <f>SUMIF('Inputs-Core'!$C$7:$C$55,Summary!$C135,'Inputs-Core'!AC$7:AC$55)</f>
        <v>0</v>
      </c>
      <c r="Y135" s="9">
        <f>SUMIF('Inputs-Core'!$C$7:$C$55,Summary!$C135,'Inputs-Core'!AD$7:AD$55)</f>
        <v>0</v>
      </c>
      <c r="Z135" s="9">
        <f>SUMIF('Inputs-Core'!$C$7:$C$55,Summary!$C135,'Inputs-Core'!AE$7:AE$55)</f>
        <v>0</v>
      </c>
      <c r="AA135" s="9">
        <f>SUMIF('Inputs-Core'!$C$7:$C$55,Summary!$C135,'Inputs-Core'!AF$7:AF$55)</f>
        <v>0</v>
      </c>
      <c r="AB135" s="9">
        <f>SUMIF('Inputs-Core'!$C$7:$C$55,Summary!$C135,'Inputs-Core'!AG$7:AG$55)</f>
        <v>0</v>
      </c>
      <c r="AC135" s="9">
        <f>SUMIF('Inputs-Core'!$C$7:$C$55,Summary!$C135,'Inputs-Core'!AH$7:AH$55)</f>
        <v>0</v>
      </c>
      <c r="AD135" s="9">
        <f>SUMIF('Inputs-Core'!$C$7:$C$55,Summary!$C135,'Inputs-Core'!F$7:F$55)</f>
        <v>0</v>
      </c>
      <c r="AE135" s="9">
        <f>SUMIF('Inputs-Core'!$C$7:$C$55,Summary!$C135,'Inputs-Core'!G$7:G$55)</f>
        <v>0</v>
      </c>
      <c r="AF135" s="9">
        <f>SUMIF('Inputs-Core'!$C$7:$C$55,Summary!$C135,'Inputs-Core'!H$7:H$55)</f>
        <v>0</v>
      </c>
      <c r="AG135" s="9">
        <f>SUMIF('Inputs-Core'!$C$7:$C$55,Summary!$C135,'Inputs-Core'!I$7:I$55)</f>
        <v>0</v>
      </c>
      <c r="AH135" s="2"/>
    </row>
    <row r="136" spans="1:34" outlineLevel="1" x14ac:dyDescent="0.25">
      <c r="A136" s="2"/>
      <c r="B136" s="8"/>
      <c r="C136" s="8" t="s">
        <v>435</v>
      </c>
      <c r="D136" s="9">
        <f t="shared" si="7"/>
        <v>0</v>
      </c>
      <c r="E136" s="9">
        <f>SUMIF('Inputs-Core'!$C$7:$C$55,Summary!$C136,'Inputs-Core'!K$7:K$55)</f>
        <v>0</v>
      </c>
      <c r="F136" s="9">
        <f>SUMIF('Inputs-Core'!$C$7:$C$55,Summary!$C136,'Inputs-Core'!L$7:L$55)</f>
        <v>0</v>
      </c>
      <c r="G136" s="9">
        <f>SUMIF('Inputs-Core'!$C$7:$C$55,Summary!$C136,'Inputs-Core'!M$7:M$55)</f>
        <v>0</v>
      </c>
      <c r="H136" s="9">
        <f>SUMIF('Inputs-Core'!$C$7:$C$55,Summary!$C136,'Inputs-Core'!N$7:N$55)</f>
        <v>0</v>
      </c>
      <c r="I136" s="9">
        <f>SUMIF('Inputs-Core'!$C$7:$C$55,Summary!$C136,'Inputs-Core'!O$7:O$55)</f>
        <v>0</v>
      </c>
      <c r="J136" s="9">
        <f>SUMIF('Inputs-Core'!$C$7:$C$55,Summary!$C136,'Inputs-Core'!P$7:P$55)</f>
        <v>0</v>
      </c>
      <c r="K136" s="9">
        <f>SUMIF('Inputs-Core'!$C$7:$C$55,Summary!$C136,'Inputs-Core'!Q$7:Q$55)</f>
        <v>0</v>
      </c>
      <c r="L136" s="9">
        <f>SUMIF('Inputs-Core'!$C$7:$C$55,Summary!$C136,'Inputs-Core'!R$7:R$55)</f>
        <v>0</v>
      </c>
      <c r="M136" s="9">
        <f>SUMIF('Inputs-Core'!$C$7:$C$55,Summary!$C136,'Inputs-Core'!S$7:S$55)</f>
        <v>0</v>
      </c>
      <c r="N136" s="9">
        <f>SUMIF('Inputs-Core'!$C$7:$C$55,Summary!$C136,'Inputs-Core'!T$7:T$55)</f>
        <v>0</v>
      </c>
      <c r="O136" s="9">
        <f>SUMIF('Inputs-Core'!$C$7:$C$55,Summary!$C136,'Inputs-Core'!U$7:U$55)</f>
        <v>0</v>
      </c>
      <c r="P136" s="9">
        <f>SUMIF('Inputs-Core'!$C$7:$C$55,Summary!$C136,'Inputs-Core'!V$7:V$55)</f>
        <v>0</v>
      </c>
      <c r="Q136" s="9">
        <f t="shared" si="8"/>
        <v>0</v>
      </c>
      <c r="R136" s="9">
        <f>SUMIF('Inputs-Core'!$C$7:$C$55,Summary!$C136,'Inputs-Core'!W$7:W$55)</f>
        <v>0</v>
      </c>
      <c r="S136" s="9">
        <f>SUMIF('Inputs-Core'!$C$7:$C$55,Summary!$C136,'Inputs-Core'!X$7:X$55)</f>
        <v>0</v>
      </c>
      <c r="T136" s="9">
        <f>SUMIF('Inputs-Core'!$C$7:$C$55,Summary!$C136,'Inputs-Core'!Y$7:Y$55)</f>
        <v>0</v>
      </c>
      <c r="U136" s="9">
        <f>SUMIF('Inputs-Core'!$C$7:$C$55,Summary!$C136,'Inputs-Core'!Z$7:Z$55)</f>
        <v>0</v>
      </c>
      <c r="V136" s="9">
        <f>SUMIF('Inputs-Core'!$C$7:$C$55,Summary!$C136,'Inputs-Core'!AA$7:AA$55)</f>
        <v>0</v>
      </c>
      <c r="W136" s="9">
        <f>SUMIF('Inputs-Core'!$C$7:$C$55,Summary!$C136,'Inputs-Core'!AB$7:AB$55)</f>
        <v>0</v>
      </c>
      <c r="X136" s="9">
        <f>SUMIF('Inputs-Core'!$C$7:$C$55,Summary!$C136,'Inputs-Core'!AC$7:AC$55)</f>
        <v>0</v>
      </c>
      <c r="Y136" s="9">
        <f>SUMIF('Inputs-Core'!$C$7:$C$55,Summary!$C136,'Inputs-Core'!AD$7:AD$55)</f>
        <v>0</v>
      </c>
      <c r="Z136" s="9">
        <f>SUMIF('Inputs-Core'!$C$7:$C$55,Summary!$C136,'Inputs-Core'!AE$7:AE$55)</f>
        <v>0</v>
      </c>
      <c r="AA136" s="9">
        <f>SUMIF('Inputs-Core'!$C$7:$C$55,Summary!$C136,'Inputs-Core'!AF$7:AF$55)</f>
        <v>0</v>
      </c>
      <c r="AB136" s="9">
        <f>SUMIF('Inputs-Core'!$C$7:$C$55,Summary!$C136,'Inputs-Core'!AG$7:AG$55)</f>
        <v>0</v>
      </c>
      <c r="AC136" s="9">
        <f>SUMIF('Inputs-Core'!$C$7:$C$55,Summary!$C136,'Inputs-Core'!AH$7:AH$55)</f>
        <v>0</v>
      </c>
      <c r="AD136" s="9">
        <f>SUMIF('Inputs-Core'!$C$7:$C$55,Summary!$C136,'Inputs-Core'!F$7:F$55)</f>
        <v>0</v>
      </c>
      <c r="AE136" s="9">
        <f>SUMIF('Inputs-Core'!$C$7:$C$55,Summary!$C136,'Inputs-Core'!G$7:G$55)</f>
        <v>0</v>
      </c>
      <c r="AF136" s="9">
        <f>SUMIF('Inputs-Core'!$C$7:$C$55,Summary!$C136,'Inputs-Core'!H$7:H$55)</f>
        <v>0</v>
      </c>
      <c r="AG136" s="9">
        <f>SUMIF('Inputs-Core'!$C$7:$C$55,Summary!$C136,'Inputs-Core'!I$7:I$55)</f>
        <v>0</v>
      </c>
      <c r="AH136" s="2"/>
    </row>
    <row r="137" spans="1:34" outlineLevel="1" x14ac:dyDescent="0.25">
      <c r="A137" s="2"/>
      <c r="B137" s="8"/>
      <c r="C137" s="8" t="s">
        <v>83</v>
      </c>
      <c r="D137" s="9">
        <f t="shared" si="7"/>
        <v>1117791.49</v>
      </c>
      <c r="E137" s="9">
        <f>SUMIF('Inputs-Core'!$C$7:$C$55,Summary!$C137,'Inputs-Core'!K$7:K$55)</f>
        <v>0</v>
      </c>
      <c r="F137" s="9">
        <f>SUMIF('Inputs-Core'!$C$7:$C$55,Summary!$C137,'Inputs-Core'!L$7:L$55)</f>
        <v>0</v>
      </c>
      <c r="G137" s="9">
        <f>SUMIF('Inputs-Core'!$C$7:$C$55,Summary!$C137,'Inputs-Core'!M$7:M$55)</f>
        <v>0</v>
      </c>
      <c r="H137" s="9">
        <f>SUMIF('Inputs-Core'!$C$7:$C$55,Summary!$C137,'Inputs-Core'!N$7:N$55)</f>
        <v>0</v>
      </c>
      <c r="I137" s="9">
        <f>SUMIF('Inputs-Core'!$C$7:$C$55,Summary!$C137,'Inputs-Core'!O$7:O$55)</f>
        <v>0</v>
      </c>
      <c r="J137" s="9">
        <f>SUMIF('Inputs-Core'!$C$7:$C$55,Summary!$C137,'Inputs-Core'!P$7:P$55)</f>
        <v>583777.69999999995</v>
      </c>
      <c r="K137" s="9">
        <f>SUMIF('Inputs-Core'!$C$7:$C$55,Summary!$C137,'Inputs-Core'!Q$7:Q$55)</f>
        <v>68480.790000000008</v>
      </c>
      <c r="L137" s="9">
        <f>SUMIF('Inputs-Core'!$C$7:$C$55,Summary!$C137,'Inputs-Core'!R$7:R$55)</f>
        <v>0</v>
      </c>
      <c r="M137" s="9">
        <f>SUMIF('Inputs-Core'!$C$7:$C$55,Summary!$C137,'Inputs-Core'!S$7:S$55)</f>
        <v>57766.5</v>
      </c>
      <c r="N137" s="9">
        <f>SUMIF('Inputs-Core'!$C$7:$C$55,Summary!$C137,'Inputs-Core'!T$7:T$55)</f>
        <v>350000</v>
      </c>
      <c r="O137" s="9">
        <f>SUMIF('Inputs-Core'!$C$7:$C$55,Summary!$C137,'Inputs-Core'!U$7:U$55)</f>
        <v>0</v>
      </c>
      <c r="P137" s="9">
        <f>SUMIF('Inputs-Core'!$C$7:$C$55,Summary!$C137,'Inputs-Core'!V$7:V$55)</f>
        <v>57766.5</v>
      </c>
      <c r="Q137" s="9">
        <f t="shared" si="8"/>
        <v>881066</v>
      </c>
      <c r="R137" s="9">
        <f>SUMIF('Inputs-Core'!$C$7:$C$55,Summary!$C137,'Inputs-Core'!W$7:W$55)</f>
        <v>0</v>
      </c>
      <c r="S137" s="9">
        <f>SUMIF('Inputs-Core'!$C$7:$C$55,Summary!$C137,'Inputs-Core'!X$7:X$55)</f>
        <v>0</v>
      </c>
      <c r="T137" s="9">
        <f>SUMIF('Inputs-Core'!$C$7:$C$55,Summary!$C137,'Inputs-Core'!Y$7:Y$55)</f>
        <v>407766.5</v>
      </c>
      <c r="U137" s="9">
        <f>SUMIF('Inputs-Core'!$C$7:$C$55,Summary!$C137,'Inputs-Core'!Z$7:Z$55)</f>
        <v>150000</v>
      </c>
      <c r="V137" s="9">
        <f>SUMIF('Inputs-Core'!$C$7:$C$55,Summary!$C137,'Inputs-Core'!AA$7:AA$55)</f>
        <v>0</v>
      </c>
      <c r="W137" s="9">
        <f>SUMIF('Inputs-Core'!$C$7:$C$55,Summary!$C137,'Inputs-Core'!AB$7:AB$55)</f>
        <v>57766.5</v>
      </c>
      <c r="X137" s="9">
        <f>SUMIF('Inputs-Core'!$C$7:$C$55,Summary!$C137,'Inputs-Core'!AC$7:AC$55)</f>
        <v>0</v>
      </c>
      <c r="Y137" s="9">
        <f>SUMIF('Inputs-Core'!$C$7:$C$55,Summary!$C137,'Inputs-Core'!AD$7:AD$55)</f>
        <v>150000</v>
      </c>
      <c r="Z137" s="9">
        <f>SUMIF('Inputs-Core'!$C$7:$C$55,Summary!$C137,'Inputs-Core'!AE$7:AE$55)</f>
        <v>57766.5</v>
      </c>
      <c r="AA137" s="9">
        <f>SUMIF('Inputs-Core'!$C$7:$C$55,Summary!$C137,'Inputs-Core'!AF$7:AF$55)</f>
        <v>0</v>
      </c>
      <c r="AB137" s="9">
        <f>SUMIF('Inputs-Core'!$C$7:$C$55,Summary!$C137,'Inputs-Core'!AG$7:AG$55)</f>
        <v>0</v>
      </c>
      <c r="AC137" s="9">
        <f>SUMIF('Inputs-Core'!$C$7:$C$55,Summary!$C137,'Inputs-Core'!AH$7:AH$55)</f>
        <v>57766.5</v>
      </c>
      <c r="AD137" s="9">
        <f>SUMIF('Inputs-Core'!$C$7:$C$55,Summary!$C137,'Inputs-Core'!F$7:F$55)</f>
        <v>554172.60000000009</v>
      </c>
      <c r="AE137" s="9">
        <f>SUMIF('Inputs-Core'!$C$7:$C$55,Summary!$C137,'Inputs-Core'!G$7:G$55)</f>
        <v>554172.60000000009</v>
      </c>
      <c r="AF137" s="9">
        <f>SUMIF('Inputs-Core'!$C$7:$C$55,Summary!$C137,'Inputs-Core'!H$7:H$55)</f>
        <v>904172.60000000009</v>
      </c>
      <c r="AG137" s="9">
        <f>SUMIF('Inputs-Core'!$C$7:$C$55,Summary!$C137,'Inputs-Core'!I$7:I$55)</f>
        <v>554172.60000000009</v>
      </c>
      <c r="AH137" s="2"/>
    </row>
    <row r="138" spans="1:34" outlineLevel="1" x14ac:dyDescent="0.25">
      <c r="A138" s="2"/>
      <c r="B138" s="8"/>
      <c r="C138" s="8" t="s">
        <v>90</v>
      </c>
      <c r="D138" s="9">
        <f t="shared" si="7"/>
        <v>0</v>
      </c>
      <c r="E138" s="9">
        <f>SUMIF('Inputs-Core'!$C$7:$C$55,Summary!$C138,'Inputs-Core'!K$7:K$55)</f>
        <v>0</v>
      </c>
      <c r="F138" s="9">
        <f>SUMIF('Inputs-Core'!$C$7:$C$55,Summary!$C138,'Inputs-Core'!L$7:L$55)</f>
        <v>0</v>
      </c>
      <c r="G138" s="9">
        <f>SUMIF('Inputs-Core'!$C$7:$C$55,Summary!$C138,'Inputs-Core'!M$7:M$55)</f>
        <v>0</v>
      </c>
      <c r="H138" s="9">
        <f>SUMIF('Inputs-Core'!$C$7:$C$55,Summary!$C138,'Inputs-Core'!N$7:N$55)</f>
        <v>0</v>
      </c>
      <c r="I138" s="9">
        <f>SUMIF('Inputs-Core'!$C$7:$C$55,Summary!$C138,'Inputs-Core'!O$7:O$55)</f>
        <v>0</v>
      </c>
      <c r="J138" s="9">
        <f>SUMIF('Inputs-Core'!$C$7:$C$55,Summary!$C138,'Inputs-Core'!P$7:P$55)</f>
        <v>0</v>
      </c>
      <c r="K138" s="9">
        <f>SUMIF('Inputs-Core'!$C$7:$C$55,Summary!$C138,'Inputs-Core'!Q$7:Q$55)</f>
        <v>0</v>
      </c>
      <c r="L138" s="9">
        <f>SUMIF('Inputs-Core'!$C$7:$C$55,Summary!$C138,'Inputs-Core'!R$7:R$55)</f>
        <v>0</v>
      </c>
      <c r="M138" s="9">
        <f>SUMIF('Inputs-Core'!$C$7:$C$55,Summary!$C138,'Inputs-Core'!S$7:S$55)</f>
        <v>0</v>
      </c>
      <c r="N138" s="9">
        <f>SUMIF('Inputs-Core'!$C$7:$C$55,Summary!$C138,'Inputs-Core'!T$7:T$55)</f>
        <v>0</v>
      </c>
      <c r="O138" s="9">
        <f>SUMIF('Inputs-Core'!$C$7:$C$55,Summary!$C138,'Inputs-Core'!U$7:U$55)</f>
        <v>0</v>
      </c>
      <c r="P138" s="9">
        <f>SUMIF('Inputs-Core'!$C$7:$C$55,Summary!$C138,'Inputs-Core'!V$7:V$55)</f>
        <v>0</v>
      </c>
      <c r="Q138" s="9">
        <f t="shared" si="8"/>
        <v>0</v>
      </c>
      <c r="R138" s="9">
        <f>SUMIF('Inputs-Core'!$C$7:$C$55,Summary!$C138,'Inputs-Core'!W$7:W$55)</f>
        <v>0</v>
      </c>
      <c r="S138" s="9">
        <f>SUMIF('Inputs-Core'!$C$7:$C$55,Summary!$C138,'Inputs-Core'!X$7:X$55)</f>
        <v>0</v>
      </c>
      <c r="T138" s="9">
        <f>SUMIF('Inputs-Core'!$C$7:$C$55,Summary!$C138,'Inputs-Core'!Y$7:Y$55)</f>
        <v>0</v>
      </c>
      <c r="U138" s="9">
        <f>SUMIF('Inputs-Core'!$C$7:$C$55,Summary!$C138,'Inputs-Core'!Z$7:Z$55)</f>
        <v>0</v>
      </c>
      <c r="V138" s="9">
        <f>SUMIF('Inputs-Core'!$C$7:$C$55,Summary!$C138,'Inputs-Core'!AA$7:AA$55)</f>
        <v>0</v>
      </c>
      <c r="W138" s="9">
        <f>SUMIF('Inputs-Core'!$C$7:$C$55,Summary!$C138,'Inputs-Core'!AB$7:AB$55)</f>
        <v>0</v>
      </c>
      <c r="X138" s="9">
        <f>SUMIF('Inputs-Core'!$C$7:$C$55,Summary!$C138,'Inputs-Core'!AC$7:AC$55)</f>
        <v>0</v>
      </c>
      <c r="Y138" s="9">
        <f>SUMIF('Inputs-Core'!$C$7:$C$55,Summary!$C138,'Inputs-Core'!AD$7:AD$55)</f>
        <v>0</v>
      </c>
      <c r="Z138" s="9">
        <f>SUMIF('Inputs-Core'!$C$7:$C$55,Summary!$C138,'Inputs-Core'!AE$7:AE$55)</f>
        <v>0</v>
      </c>
      <c r="AA138" s="9">
        <f>SUMIF('Inputs-Core'!$C$7:$C$55,Summary!$C138,'Inputs-Core'!AF$7:AF$55)</f>
        <v>0</v>
      </c>
      <c r="AB138" s="9">
        <f>SUMIF('Inputs-Core'!$C$7:$C$55,Summary!$C138,'Inputs-Core'!AG$7:AG$55)</f>
        <v>0</v>
      </c>
      <c r="AC138" s="9">
        <f>SUMIF('Inputs-Core'!$C$7:$C$55,Summary!$C138,'Inputs-Core'!AH$7:AH$55)</f>
        <v>0</v>
      </c>
      <c r="AD138" s="9">
        <f>SUMIF('Inputs-Core'!$C$7:$C$55,Summary!$C138,'Inputs-Core'!F$7:F$55)</f>
        <v>0</v>
      </c>
      <c r="AE138" s="9">
        <f>SUMIF('Inputs-Core'!$C$7:$C$55,Summary!$C138,'Inputs-Core'!G$7:G$55)</f>
        <v>0</v>
      </c>
      <c r="AF138" s="9">
        <f>SUMIF('Inputs-Core'!$C$7:$C$55,Summary!$C138,'Inputs-Core'!H$7:H$55)</f>
        <v>0</v>
      </c>
      <c r="AG138" s="9">
        <f>SUMIF('Inputs-Core'!$C$7:$C$55,Summary!$C138,'Inputs-Core'!I$7:I$55)</f>
        <v>0</v>
      </c>
      <c r="AH138" s="2"/>
    </row>
    <row r="139" spans="1:34" outlineLevel="1" x14ac:dyDescent="0.25">
      <c r="A139" s="2"/>
      <c r="B139" s="8"/>
      <c r="C139" s="8" t="s">
        <v>436</v>
      </c>
      <c r="D139" s="9">
        <f t="shared" si="7"/>
        <v>0</v>
      </c>
      <c r="E139" s="9">
        <f>SUMIF('Inputs-Core'!$C$7:$C$55,Summary!$C139,'Inputs-Core'!K$7:K$55)</f>
        <v>0</v>
      </c>
      <c r="F139" s="9">
        <f>SUMIF('Inputs-Core'!$C$7:$C$55,Summary!$C139,'Inputs-Core'!L$7:L$55)</f>
        <v>0</v>
      </c>
      <c r="G139" s="9">
        <f>SUMIF('Inputs-Core'!$C$7:$C$55,Summary!$C139,'Inputs-Core'!M$7:M$55)</f>
        <v>0</v>
      </c>
      <c r="H139" s="9">
        <f>SUMIF('Inputs-Core'!$C$7:$C$55,Summary!$C139,'Inputs-Core'!N$7:N$55)</f>
        <v>0</v>
      </c>
      <c r="I139" s="9">
        <f>SUMIF('Inputs-Core'!$C$7:$C$55,Summary!$C139,'Inputs-Core'!O$7:O$55)</f>
        <v>0</v>
      </c>
      <c r="J139" s="9">
        <f>SUMIF('Inputs-Core'!$C$7:$C$55,Summary!$C139,'Inputs-Core'!P$7:P$55)</f>
        <v>0</v>
      </c>
      <c r="K139" s="9">
        <f>SUMIF('Inputs-Core'!$C$7:$C$55,Summary!$C139,'Inputs-Core'!Q$7:Q$55)</f>
        <v>0</v>
      </c>
      <c r="L139" s="9">
        <f>SUMIF('Inputs-Core'!$C$7:$C$55,Summary!$C139,'Inputs-Core'!R$7:R$55)</f>
        <v>0</v>
      </c>
      <c r="M139" s="9">
        <f>SUMIF('Inputs-Core'!$C$7:$C$55,Summary!$C139,'Inputs-Core'!S$7:S$55)</f>
        <v>0</v>
      </c>
      <c r="N139" s="9">
        <f>SUMIF('Inputs-Core'!$C$7:$C$55,Summary!$C139,'Inputs-Core'!T$7:T$55)</f>
        <v>0</v>
      </c>
      <c r="O139" s="9">
        <f>SUMIF('Inputs-Core'!$C$7:$C$55,Summary!$C139,'Inputs-Core'!U$7:U$55)</f>
        <v>0</v>
      </c>
      <c r="P139" s="9">
        <f>SUMIF('Inputs-Core'!$C$7:$C$55,Summary!$C139,'Inputs-Core'!V$7:V$55)</f>
        <v>0</v>
      </c>
      <c r="Q139" s="9">
        <f t="shared" si="8"/>
        <v>0</v>
      </c>
      <c r="R139" s="9">
        <f>SUMIF('Inputs-Core'!$C$7:$C$55,Summary!$C139,'Inputs-Core'!W$7:W$55)</f>
        <v>0</v>
      </c>
      <c r="S139" s="9">
        <f>SUMIF('Inputs-Core'!$C$7:$C$55,Summary!$C139,'Inputs-Core'!X$7:X$55)</f>
        <v>0</v>
      </c>
      <c r="T139" s="9">
        <f>SUMIF('Inputs-Core'!$C$7:$C$55,Summary!$C139,'Inputs-Core'!Y$7:Y$55)</f>
        <v>0</v>
      </c>
      <c r="U139" s="9">
        <f>SUMIF('Inputs-Core'!$C$7:$C$55,Summary!$C139,'Inputs-Core'!Z$7:Z$55)</f>
        <v>0</v>
      </c>
      <c r="V139" s="9">
        <f>SUMIF('Inputs-Core'!$C$7:$C$55,Summary!$C139,'Inputs-Core'!AA$7:AA$55)</f>
        <v>0</v>
      </c>
      <c r="W139" s="9">
        <f>SUMIF('Inputs-Core'!$C$7:$C$55,Summary!$C139,'Inputs-Core'!AB$7:AB$55)</f>
        <v>0</v>
      </c>
      <c r="X139" s="9">
        <f>SUMIF('Inputs-Core'!$C$7:$C$55,Summary!$C139,'Inputs-Core'!AC$7:AC$55)</f>
        <v>0</v>
      </c>
      <c r="Y139" s="9">
        <f>SUMIF('Inputs-Core'!$C$7:$C$55,Summary!$C139,'Inputs-Core'!AD$7:AD$55)</f>
        <v>0</v>
      </c>
      <c r="Z139" s="9">
        <f>SUMIF('Inputs-Core'!$C$7:$C$55,Summary!$C139,'Inputs-Core'!AE$7:AE$55)</f>
        <v>0</v>
      </c>
      <c r="AA139" s="9">
        <f>SUMIF('Inputs-Core'!$C$7:$C$55,Summary!$C139,'Inputs-Core'!AF$7:AF$55)</f>
        <v>0</v>
      </c>
      <c r="AB139" s="9">
        <f>SUMIF('Inputs-Core'!$C$7:$C$55,Summary!$C139,'Inputs-Core'!AG$7:AG$55)</f>
        <v>0</v>
      </c>
      <c r="AC139" s="9">
        <f>SUMIF('Inputs-Core'!$C$7:$C$55,Summary!$C139,'Inputs-Core'!AH$7:AH$55)</f>
        <v>0</v>
      </c>
      <c r="AD139" s="9">
        <f>SUMIF('Inputs-Core'!$C$7:$C$55,Summary!$C139,'Inputs-Core'!F$7:F$55)</f>
        <v>0</v>
      </c>
      <c r="AE139" s="9">
        <f>SUMIF('Inputs-Core'!$C$7:$C$55,Summary!$C139,'Inputs-Core'!G$7:G$55)</f>
        <v>0</v>
      </c>
      <c r="AF139" s="9">
        <f>SUMIF('Inputs-Core'!$C$7:$C$55,Summary!$C139,'Inputs-Core'!H$7:H$55)</f>
        <v>0</v>
      </c>
      <c r="AG139" s="9">
        <f>SUMIF('Inputs-Core'!$C$7:$C$55,Summary!$C139,'Inputs-Core'!I$7:I$55)</f>
        <v>0</v>
      </c>
      <c r="AH139" s="2"/>
    </row>
    <row r="140" spans="1:34" outlineLevel="1" x14ac:dyDescent="0.25">
      <c r="A140" s="2"/>
      <c r="B140" s="8"/>
      <c r="C140" s="8" t="s">
        <v>437</v>
      </c>
      <c r="D140" s="9">
        <f t="shared" si="7"/>
        <v>0</v>
      </c>
      <c r="E140" s="9">
        <f>SUMIF('Inputs-Core'!$C$7:$C$55,Summary!$C140,'Inputs-Core'!K$7:K$55)</f>
        <v>0</v>
      </c>
      <c r="F140" s="9">
        <f>SUMIF('Inputs-Core'!$C$7:$C$55,Summary!$C140,'Inputs-Core'!L$7:L$55)</f>
        <v>0</v>
      </c>
      <c r="G140" s="9">
        <f>SUMIF('Inputs-Core'!$C$7:$C$55,Summary!$C140,'Inputs-Core'!M$7:M$55)</f>
        <v>0</v>
      </c>
      <c r="H140" s="9">
        <f>SUMIF('Inputs-Core'!$C$7:$C$55,Summary!$C140,'Inputs-Core'!N$7:N$55)</f>
        <v>0</v>
      </c>
      <c r="I140" s="9">
        <f>SUMIF('Inputs-Core'!$C$7:$C$55,Summary!$C140,'Inputs-Core'!O$7:O$55)</f>
        <v>0</v>
      </c>
      <c r="J140" s="9">
        <f>SUMIF('Inputs-Core'!$C$7:$C$55,Summary!$C140,'Inputs-Core'!P$7:P$55)</f>
        <v>0</v>
      </c>
      <c r="K140" s="9">
        <f>SUMIF('Inputs-Core'!$C$7:$C$55,Summary!$C140,'Inputs-Core'!Q$7:Q$55)</f>
        <v>0</v>
      </c>
      <c r="L140" s="9">
        <f>SUMIF('Inputs-Core'!$C$7:$C$55,Summary!$C140,'Inputs-Core'!R$7:R$55)</f>
        <v>0</v>
      </c>
      <c r="M140" s="9">
        <f>SUMIF('Inputs-Core'!$C$7:$C$55,Summary!$C140,'Inputs-Core'!S$7:S$55)</f>
        <v>0</v>
      </c>
      <c r="N140" s="9">
        <f>SUMIF('Inputs-Core'!$C$7:$C$55,Summary!$C140,'Inputs-Core'!T$7:T$55)</f>
        <v>0</v>
      </c>
      <c r="O140" s="9">
        <f>SUMIF('Inputs-Core'!$C$7:$C$55,Summary!$C140,'Inputs-Core'!U$7:U$55)</f>
        <v>0</v>
      </c>
      <c r="P140" s="9">
        <f>SUMIF('Inputs-Core'!$C$7:$C$55,Summary!$C140,'Inputs-Core'!V$7:V$55)</f>
        <v>0</v>
      </c>
      <c r="Q140" s="9">
        <f t="shared" si="8"/>
        <v>0</v>
      </c>
      <c r="R140" s="9">
        <f>SUMIF('Inputs-Core'!$C$7:$C$55,Summary!$C140,'Inputs-Core'!W$7:W$55)</f>
        <v>0</v>
      </c>
      <c r="S140" s="9">
        <f>SUMIF('Inputs-Core'!$C$7:$C$55,Summary!$C140,'Inputs-Core'!X$7:X$55)</f>
        <v>0</v>
      </c>
      <c r="T140" s="9">
        <f>SUMIF('Inputs-Core'!$C$7:$C$55,Summary!$C140,'Inputs-Core'!Y$7:Y$55)</f>
        <v>0</v>
      </c>
      <c r="U140" s="9">
        <f>SUMIF('Inputs-Core'!$C$7:$C$55,Summary!$C140,'Inputs-Core'!Z$7:Z$55)</f>
        <v>0</v>
      </c>
      <c r="V140" s="9">
        <f>SUMIF('Inputs-Core'!$C$7:$C$55,Summary!$C140,'Inputs-Core'!AA$7:AA$55)</f>
        <v>0</v>
      </c>
      <c r="W140" s="9">
        <f>SUMIF('Inputs-Core'!$C$7:$C$55,Summary!$C140,'Inputs-Core'!AB$7:AB$55)</f>
        <v>0</v>
      </c>
      <c r="X140" s="9">
        <f>SUMIF('Inputs-Core'!$C$7:$C$55,Summary!$C140,'Inputs-Core'!AC$7:AC$55)</f>
        <v>0</v>
      </c>
      <c r="Y140" s="9">
        <f>SUMIF('Inputs-Core'!$C$7:$C$55,Summary!$C140,'Inputs-Core'!AD$7:AD$55)</f>
        <v>0</v>
      </c>
      <c r="Z140" s="9">
        <f>SUMIF('Inputs-Core'!$C$7:$C$55,Summary!$C140,'Inputs-Core'!AE$7:AE$55)</f>
        <v>0</v>
      </c>
      <c r="AA140" s="9">
        <f>SUMIF('Inputs-Core'!$C$7:$C$55,Summary!$C140,'Inputs-Core'!AF$7:AF$55)</f>
        <v>0</v>
      </c>
      <c r="AB140" s="9">
        <f>SUMIF('Inputs-Core'!$C$7:$C$55,Summary!$C140,'Inputs-Core'!AG$7:AG$55)</f>
        <v>0</v>
      </c>
      <c r="AC140" s="9">
        <f>SUMIF('Inputs-Core'!$C$7:$C$55,Summary!$C140,'Inputs-Core'!AH$7:AH$55)</f>
        <v>0</v>
      </c>
      <c r="AD140" s="9">
        <f>SUMIF('Inputs-Core'!$C$7:$C$55,Summary!$C140,'Inputs-Core'!F$7:F$55)</f>
        <v>0</v>
      </c>
      <c r="AE140" s="9">
        <f>SUMIF('Inputs-Core'!$C$7:$C$55,Summary!$C140,'Inputs-Core'!G$7:G$55)</f>
        <v>0</v>
      </c>
      <c r="AF140" s="9">
        <f>SUMIF('Inputs-Core'!$C$7:$C$55,Summary!$C140,'Inputs-Core'!H$7:H$55)</f>
        <v>0</v>
      </c>
      <c r="AG140" s="9">
        <f>SUMIF('Inputs-Core'!$C$7:$C$55,Summary!$C140,'Inputs-Core'!I$7:I$55)</f>
        <v>0</v>
      </c>
      <c r="AH140" s="2"/>
    </row>
    <row r="141" spans="1:34" outlineLevel="1" x14ac:dyDescent="0.25">
      <c r="A141" s="2"/>
      <c r="B141" s="8"/>
      <c r="C141" s="8" t="s">
        <v>438</v>
      </c>
      <c r="D141" s="9">
        <f t="shared" si="7"/>
        <v>0</v>
      </c>
      <c r="E141" s="9">
        <f>SUMIF('Inputs-Core'!$C$7:$C$55,Summary!$C141,'Inputs-Core'!K$7:K$55)</f>
        <v>0</v>
      </c>
      <c r="F141" s="9">
        <f>SUMIF('Inputs-Core'!$C$7:$C$55,Summary!$C141,'Inputs-Core'!L$7:L$55)</f>
        <v>0</v>
      </c>
      <c r="G141" s="9">
        <f>SUMIF('Inputs-Core'!$C$7:$C$55,Summary!$C141,'Inputs-Core'!M$7:M$55)</f>
        <v>0</v>
      </c>
      <c r="H141" s="9">
        <f>SUMIF('Inputs-Core'!$C$7:$C$55,Summary!$C141,'Inputs-Core'!N$7:N$55)</f>
        <v>0</v>
      </c>
      <c r="I141" s="9">
        <f>SUMIF('Inputs-Core'!$C$7:$C$55,Summary!$C141,'Inputs-Core'!O$7:O$55)</f>
        <v>0</v>
      </c>
      <c r="J141" s="9">
        <f>SUMIF('Inputs-Core'!$C$7:$C$55,Summary!$C141,'Inputs-Core'!P$7:P$55)</f>
        <v>0</v>
      </c>
      <c r="K141" s="9">
        <f>SUMIF('Inputs-Core'!$C$7:$C$55,Summary!$C141,'Inputs-Core'!Q$7:Q$55)</f>
        <v>0</v>
      </c>
      <c r="L141" s="9">
        <f>SUMIF('Inputs-Core'!$C$7:$C$55,Summary!$C141,'Inputs-Core'!R$7:R$55)</f>
        <v>0</v>
      </c>
      <c r="M141" s="9">
        <f>SUMIF('Inputs-Core'!$C$7:$C$55,Summary!$C141,'Inputs-Core'!S$7:S$55)</f>
        <v>0</v>
      </c>
      <c r="N141" s="9">
        <f>SUMIF('Inputs-Core'!$C$7:$C$55,Summary!$C141,'Inputs-Core'!T$7:T$55)</f>
        <v>0</v>
      </c>
      <c r="O141" s="9">
        <f>SUMIF('Inputs-Core'!$C$7:$C$55,Summary!$C141,'Inputs-Core'!U$7:U$55)</f>
        <v>0</v>
      </c>
      <c r="P141" s="9">
        <f>SUMIF('Inputs-Core'!$C$7:$C$55,Summary!$C141,'Inputs-Core'!V$7:V$55)</f>
        <v>0</v>
      </c>
      <c r="Q141" s="9">
        <f t="shared" si="8"/>
        <v>0</v>
      </c>
      <c r="R141" s="9">
        <f>SUMIF('Inputs-Core'!$C$7:$C$55,Summary!$C141,'Inputs-Core'!W$7:W$55)</f>
        <v>0</v>
      </c>
      <c r="S141" s="9">
        <f>SUMIF('Inputs-Core'!$C$7:$C$55,Summary!$C141,'Inputs-Core'!X$7:X$55)</f>
        <v>0</v>
      </c>
      <c r="T141" s="9">
        <f>SUMIF('Inputs-Core'!$C$7:$C$55,Summary!$C141,'Inputs-Core'!Y$7:Y$55)</f>
        <v>0</v>
      </c>
      <c r="U141" s="9">
        <f>SUMIF('Inputs-Core'!$C$7:$C$55,Summary!$C141,'Inputs-Core'!Z$7:Z$55)</f>
        <v>0</v>
      </c>
      <c r="V141" s="9">
        <f>SUMIF('Inputs-Core'!$C$7:$C$55,Summary!$C141,'Inputs-Core'!AA$7:AA$55)</f>
        <v>0</v>
      </c>
      <c r="W141" s="9">
        <f>SUMIF('Inputs-Core'!$C$7:$C$55,Summary!$C141,'Inputs-Core'!AB$7:AB$55)</f>
        <v>0</v>
      </c>
      <c r="X141" s="9">
        <f>SUMIF('Inputs-Core'!$C$7:$C$55,Summary!$C141,'Inputs-Core'!AC$7:AC$55)</f>
        <v>0</v>
      </c>
      <c r="Y141" s="9">
        <f>SUMIF('Inputs-Core'!$C$7:$C$55,Summary!$C141,'Inputs-Core'!AD$7:AD$55)</f>
        <v>0</v>
      </c>
      <c r="Z141" s="9">
        <f>SUMIF('Inputs-Core'!$C$7:$C$55,Summary!$C141,'Inputs-Core'!AE$7:AE$55)</f>
        <v>0</v>
      </c>
      <c r="AA141" s="9">
        <f>SUMIF('Inputs-Core'!$C$7:$C$55,Summary!$C141,'Inputs-Core'!AF$7:AF$55)</f>
        <v>0</v>
      </c>
      <c r="AB141" s="9">
        <f>SUMIF('Inputs-Core'!$C$7:$C$55,Summary!$C141,'Inputs-Core'!AG$7:AG$55)</f>
        <v>0</v>
      </c>
      <c r="AC141" s="9">
        <f>SUMIF('Inputs-Core'!$C$7:$C$55,Summary!$C141,'Inputs-Core'!AH$7:AH$55)</f>
        <v>0</v>
      </c>
      <c r="AD141" s="9">
        <f>SUMIF('Inputs-Core'!$C$7:$C$55,Summary!$C141,'Inputs-Core'!F$7:F$55)</f>
        <v>0</v>
      </c>
      <c r="AE141" s="9">
        <f>SUMIF('Inputs-Core'!$C$7:$C$55,Summary!$C141,'Inputs-Core'!G$7:G$55)</f>
        <v>0</v>
      </c>
      <c r="AF141" s="9">
        <f>SUMIF('Inputs-Core'!$C$7:$C$55,Summary!$C141,'Inputs-Core'!H$7:H$55)</f>
        <v>0</v>
      </c>
      <c r="AG141" s="9">
        <f>SUMIF('Inputs-Core'!$C$7:$C$55,Summary!$C141,'Inputs-Core'!I$7:I$55)</f>
        <v>0</v>
      </c>
      <c r="AH141" s="2"/>
    </row>
    <row r="142" spans="1:34" outlineLevel="1" x14ac:dyDescent="0.25">
      <c r="A142" s="2"/>
      <c r="B142" s="8"/>
      <c r="C142" s="8" t="s">
        <v>439</v>
      </c>
      <c r="D142" s="9">
        <f t="shared" si="7"/>
        <v>0</v>
      </c>
      <c r="E142" s="9">
        <f>SUMIF('Inputs-Core'!$C$7:$C$55,Summary!$C142,'Inputs-Core'!K$7:K$55)</f>
        <v>0</v>
      </c>
      <c r="F142" s="9">
        <f>SUMIF('Inputs-Core'!$C$7:$C$55,Summary!$C142,'Inputs-Core'!L$7:L$55)</f>
        <v>0</v>
      </c>
      <c r="G142" s="9">
        <f>SUMIF('Inputs-Core'!$C$7:$C$55,Summary!$C142,'Inputs-Core'!M$7:M$55)</f>
        <v>0</v>
      </c>
      <c r="H142" s="9">
        <f>SUMIF('Inputs-Core'!$C$7:$C$55,Summary!$C142,'Inputs-Core'!N$7:N$55)</f>
        <v>0</v>
      </c>
      <c r="I142" s="9">
        <f>SUMIF('Inputs-Core'!$C$7:$C$55,Summary!$C142,'Inputs-Core'!O$7:O$55)</f>
        <v>0</v>
      </c>
      <c r="J142" s="9">
        <f>SUMIF('Inputs-Core'!$C$7:$C$55,Summary!$C142,'Inputs-Core'!P$7:P$55)</f>
        <v>0</v>
      </c>
      <c r="K142" s="9">
        <f>SUMIF('Inputs-Core'!$C$7:$C$55,Summary!$C142,'Inputs-Core'!Q$7:Q$55)</f>
        <v>0</v>
      </c>
      <c r="L142" s="9">
        <f>SUMIF('Inputs-Core'!$C$7:$C$55,Summary!$C142,'Inputs-Core'!R$7:R$55)</f>
        <v>0</v>
      </c>
      <c r="M142" s="9">
        <f>SUMIF('Inputs-Core'!$C$7:$C$55,Summary!$C142,'Inputs-Core'!S$7:S$55)</f>
        <v>0</v>
      </c>
      <c r="N142" s="9">
        <f>SUMIF('Inputs-Core'!$C$7:$C$55,Summary!$C142,'Inputs-Core'!T$7:T$55)</f>
        <v>0</v>
      </c>
      <c r="O142" s="9">
        <f>SUMIF('Inputs-Core'!$C$7:$C$55,Summary!$C142,'Inputs-Core'!U$7:U$55)</f>
        <v>0</v>
      </c>
      <c r="P142" s="9">
        <f>SUMIF('Inputs-Core'!$C$7:$C$55,Summary!$C142,'Inputs-Core'!V$7:V$55)</f>
        <v>0</v>
      </c>
      <c r="Q142" s="9">
        <f t="shared" si="8"/>
        <v>0</v>
      </c>
      <c r="R142" s="9">
        <f>SUMIF('Inputs-Core'!$C$7:$C$55,Summary!$C142,'Inputs-Core'!W$7:W$55)</f>
        <v>0</v>
      </c>
      <c r="S142" s="9">
        <f>SUMIF('Inputs-Core'!$C$7:$C$55,Summary!$C142,'Inputs-Core'!X$7:X$55)</f>
        <v>0</v>
      </c>
      <c r="T142" s="9">
        <f>SUMIF('Inputs-Core'!$C$7:$C$55,Summary!$C142,'Inputs-Core'!Y$7:Y$55)</f>
        <v>0</v>
      </c>
      <c r="U142" s="9">
        <f>SUMIF('Inputs-Core'!$C$7:$C$55,Summary!$C142,'Inputs-Core'!Z$7:Z$55)</f>
        <v>0</v>
      </c>
      <c r="V142" s="9">
        <f>SUMIF('Inputs-Core'!$C$7:$C$55,Summary!$C142,'Inputs-Core'!AA$7:AA$55)</f>
        <v>0</v>
      </c>
      <c r="W142" s="9">
        <f>SUMIF('Inputs-Core'!$C$7:$C$55,Summary!$C142,'Inputs-Core'!AB$7:AB$55)</f>
        <v>0</v>
      </c>
      <c r="X142" s="9">
        <f>SUMIF('Inputs-Core'!$C$7:$C$55,Summary!$C142,'Inputs-Core'!AC$7:AC$55)</f>
        <v>0</v>
      </c>
      <c r="Y142" s="9">
        <f>SUMIF('Inputs-Core'!$C$7:$C$55,Summary!$C142,'Inputs-Core'!AD$7:AD$55)</f>
        <v>0</v>
      </c>
      <c r="Z142" s="9">
        <f>SUMIF('Inputs-Core'!$C$7:$C$55,Summary!$C142,'Inputs-Core'!AE$7:AE$55)</f>
        <v>0</v>
      </c>
      <c r="AA142" s="9">
        <f>SUMIF('Inputs-Core'!$C$7:$C$55,Summary!$C142,'Inputs-Core'!AF$7:AF$55)</f>
        <v>0</v>
      </c>
      <c r="AB142" s="9">
        <f>SUMIF('Inputs-Core'!$C$7:$C$55,Summary!$C142,'Inputs-Core'!AG$7:AG$55)</f>
        <v>0</v>
      </c>
      <c r="AC142" s="9">
        <f>SUMIF('Inputs-Core'!$C$7:$C$55,Summary!$C142,'Inputs-Core'!AH$7:AH$55)</f>
        <v>0</v>
      </c>
      <c r="AD142" s="9">
        <f>SUMIF('Inputs-Core'!$C$7:$C$55,Summary!$C142,'Inputs-Core'!F$7:F$55)</f>
        <v>0</v>
      </c>
      <c r="AE142" s="9">
        <f>SUMIF('Inputs-Core'!$C$7:$C$55,Summary!$C142,'Inputs-Core'!G$7:G$55)</f>
        <v>0</v>
      </c>
      <c r="AF142" s="9">
        <f>SUMIF('Inputs-Core'!$C$7:$C$55,Summary!$C142,'Inputs-Core'!H$7:H$55)</f>
        <v>0</v>
      </c>
      <c r="AG142" s="9">
        <f>SUMIF('Inputs-Core'!$C$7:$C$55,Summary!$C142,'Inputs-Core'!I$7:I$55)</f>
        <v>0</v>
      </c>
      <c r="AH142" s="2"/>
    </row>
    <row r="143" spans="1:34" outlineLevel="1" x14ac:dyDescent="0.25">
      <c r="A143" s="2"/>
      <c r="B143" s="8"/>
      <c r="C143" s="8" t="s">
        <v>440</v>
      </c>
      <c r="D143" s="9">
        <f t="shared" si="7"/>
        <v>0</v>
      </c>
      <c r="E143" s="9">
        <f>SUMIF('Inputs-Core'!$C$7:$C$55,Summary!$C143,'Inputs-Core'!K$7:K$55)</f>
        <v>0</v>
      </c>
      <c r="F143" s="9">
        <f>SUMIF('Inputs-Core'!$C$7:$C$55,Summary!$C143,'Inputs-Core'!L$7:L$55)</f>
        <v>0</v>
      </c>
      <c r="G143" s="9">
        <f>SUMIF('Inputs-Core'!$C$7:$C$55,Summary!$C143,'Inputs-Core'!M$7:M$55)</f>
        <v>0</v>
      </c>
      <c r="H143" s="9">
        <f>SUMIF('Inputs-Core'!$C$7:$C$55,Summary!$C143,'Inputs-Core'!N$7:N$55)</f>
        <v>0</v>
      </c>
      <c r="I143" s="9">
        <f>SUMIF('Inputs-Core'!$C$7:$C$55,Summary!$C143,'Inputs-Core'!O$7:O$55)</f>
        <v>0</v>
      </c>
      <c r="J143" s="9">
        <f>SUMIF('Inputs-Core'!$C$7:$C$55,Summary!$C143,'Inputs-Core'!P$7:P$55)</f>
        <v>0</v>
      </c>
      <c r="K143" s="9">
        <f>SUMIF('Inputs-Core'!$C$7:$C$55,Summary!$C143,'Inputs-Core'!Q$7:Q$55)</f>
        <v>0</v>
      </c>
      <c r="L143" s="9">
        <f>SUMIF('Inputs-Core'!$C$7:$C$55,Summary!$C143,'Inputs-Core'!R$7:R$55)</f>
        <v>0</v>
      </c>
      <c r="M143" s="9">
        <f>SUMIF('Inputs-Core'!$C$7:$C$55,Summary!$C143,'Inputs-Core'!S$7:S$55)</f>
        <v>0</v>
      </c>
      <c r="N143" s="9">
        <f>SUMIF('Inputs-Core'!$C$7:$C$55,Summary!$C143,'Inputs-Core'!T$7:T$55)</f>
        <v>0</v>
      </c>
      <c r="O143" s="9">
        <f>SUMIF('Inputs-Core'!$C$7:$C$55,Summary!$C143,'Inputs-Core'!U$7:U$55)</f>
        <v>0</v>
      </c>
      <c r="P143" s="9">
        <f>SUMIF('Inputs-Core'!$C$7:$C$55,Summary!$C143,'Inputs-Core'!V$7:V$55)</f>
        <v>0</v>
      </c>
      <c r="Q143" s="9">
        <f t="shared" si="8"/>
        <v>0</v>
      </c>
      <c r="R143" s="9">
        <f>SUMIF('Inputs-Core'!$C$7:$C$55,Summary!$C143,'Inputs-Core'!W$7:W$55)</f>
        <v>0</v>
      </c>
      <c r="S143" s="9">
        <f>SUMIF('Inputs-Core'!$C$7:$C$55,Summary!$C143,'Inputs-Core'!X$7:X$55)</f>
        <v>0</v>
      </c>
      <c r="T143" s="9">
        <f>SUMIF('Inputs-Core'!$C$7:$C$55,Summary!$C143,'Inputs-Core'!Y$7:Y$55)</f>
        <v>0</v>
      </c>
      <c r="U143" s="9">
        <f>SUMIF('Inputs-Core'!$C$7:$C$55,Summary!$C143,'Inputs-Core'!Z$7:Z$55)</f>
        <v>0</v>
      </c>
      <c r="V143" s="9">
        <f>SUMIF('Inputs-Core'!$C$7:$C$55,Summary!$C143,'Inputs-Core'!AA$7:AA$55)</f>
        <v>0</v>
      </c>
      <c r="W143" s="9">
        <f>SUMIF('Inputs-Core'!$C$7:$C$55,Summary!$C143,'Inputs-Core'!AB$7:AB$55)</f>
        <v>0</v>
      </c>
      <c r="X143" s="9">
        <f>SUMIF('Inputs-Core'!$C$7:$C$55,Summary!$C143,'Inputs-Core'!AC$7:AC$55)</f>
        <v>0</v>
      </c>
      <c r="Y143" s="9">
        <f>SUMIF('Inputs-Core'!$C$7:$C$55,Summary!$C143,'Inputs-Core'!AD$7:AD$55)</f>
        <v>0</v>
      </c>
      <c r="Z143" s="9">
        <f>SUMIF('Inputs-Core'!$C$7:$C$55,Summary!$C143,'Inputs-Core'!AE$7:AE$55)</f>
        <v>0</v>
      </c>
      <c r="AA143" s="9">
        <f>SUMIF('Inputs-Core'!$C$7:$C$55,Summary!$C143,'Inputs-Core'!AF$7:AF$55)</f>
        <v>0</v>
      </c>
      <c r="AB143" s="9">
        <f>SUMIF('Inputs-Core'!$C$7:$C$55,Summary!$C143,'Inputs-Core'!AG$7:AG$55)</f>
        <v>0</v>
      </c>
      <c r="AC143" s="9">
        <f>SUMIF('Inputs-Core'!$C$7:$C$55,Summary!$C143,'Inputs-Core'!AH$7:AH$55)</f>
        <v>0</v>
      </c>
      <c r="AD143" s="9">
        <f>SUMIF('Inputs-Core'!$C$7:$C$55,Summary!$C143,'Inputs-Core'!F$7:F$55)</f>
        <v>0</v>
      </c>
      <c r="AE143" s="9">
        <f>SUMIF('Inputs-Core'!$C$7:$C$55,Summary!$C143,'Inputs-Core'!G$7:G$55)</f>
        <v>0</v>
      </c>
      <c r="AF143" s="9">
        <f>SUMIF('Inputs-Core'!$C$7:$C$55,Summary!$C143,'Inputs-Core'!H$7:H$55)</f>
        <v>0</v>
      </c>
      <c r="AG143" s="9">
        <f>SUMIF('Inputs-Core'!$C$7:$C$55,Summary!$C143,'Inputs-Core'!I$7:I$55)</f>
        <v>0</v>
      </c>
      <c r="AH143" s="2"/>
    </row>
    <row r="144" spans="1:34" outlineLevel="1" x14ac:dyDescent="0.25">
      <c r="A144" s="2"/>
      <c r="B144" s="8"/>
      <c r="C144" s="8" t="s">
        <v>441</v>
      </c>
      <c r="D144" s="9">
        <f t="shared" si="7"/>
        <v>0</v>
      </c>
      <c r="E144" s="9">
        <f>SUMIF('Inputs-Core'!$C$7:$C$55,Summary!$C144,'Inputs-Core'!K$7:K$55)</f>
        <v>0</v>
      </c>
      <c r="F144" s="9">
        <f>SUMIF('Inputs-Core'!$C$7:$C$55,Summary!$C144,'Inputs-Core'!L$7:L$55)</f>
        <v>0</v>
      </c>
      <c r="G144" s="9">
        <f>SUMIF('Inputs-Core'!$C$7:$C$55,Summary!$C144,'Inputs-Core'!M$7:M$55)</f>
        <v>0</v>
      </c>
      <c r="H144" s="9">
        <f>SUMIF('Inputs-Core'!$C$7:$C$55,Summary!$C144,'Inputs-Core'!N$7:N$55)</f>
        <v>0</v>
      </c>
      <c r="I144" s="9">
        <f>SUMIF('Inputs-Core'!$C$7:$C$55,Summary!$C144,'Inputs-Core'!O$7:O$55)</f>
        <v>0</v>
      </c>
      <c r="J144" s="9">
        <f>SUMIF('Inputs-Core'!$C$7:$C$55,Summary!$C144,'Inputs-Core'!P$7:P$55)</f>
        <v>0</v>
      </c>
      <c r="K144" s="9">
        <f>SUMIF('Inputs-Core'!$C$7:$C$55,Summary!$C144,'Inputs-Core'!Q$7:Q$55)</f>
        <v>0</v>
      </c>
      <c r="L144" s="9">
        <f>SUMIF('Inputs-Core'!$C$7:$C$55,Summary!$C144,'Inputs-Core'!R$7:R$55)</f>
        <v>0</v>
      </c>
      <c r="M144" s="9">
        <f>SUMIF('Inputs-Core'!$C$7:$C$55,Summary!$C144,'Inputs-Core'!S$7:S$55)</f>
        <v>0</v>
      </c>
      <c r="N144" s="9">
        <f>SUMIF('Inputs-Core'!$C$7:$C$55,Summary!$C144,'Inputs-Core'!T$7:T$55)</f>
        <v>0</v>
      </c>
      <c r="O144" s="9">
        <f>SUMIF('Inputs-Core'!$C$7:$C$55,Summary!$C144,'Inputs-Core'!U$7:U$55)</f>
        <v>0</v>
      </c>
      <c r="P144" s="9">
        <f>SUMIF('Inputs-Core'!$C$7:$C$55,Summary!$C144,'Inputs-Core'!V$7:V$55)</f>
        <v>0</v>
      </c>
      <c r="Q144" s="9">
        <f t="shared" si="8"/>
        <v>0</v>
      </c>
      <c r="R144" s="9">
        <f>SUMIF('Inputs-Core'!$C$7:$C$55,Summary!$C144,'Inputs-Core'!W$7:W$55)</f>
        <v>0</v>
      </c>
      <c r="S144" s="9">
        <f>SUMIF('Inputs-Core'!$C$7:$C$55,Summary!$C144,'Inputs-Core'!X$7:X$55)</f>
        <v>0</v>
      </c>
      <c r="T144" s="9">
        <f>SUMIF('Inputs-Core'!$C$7:$C$55,Summary!$C144,'Inputs-Core'!Y$7:Y$55)</f>
        <v>0</v>
      </c>
      <c r="U144" s="9">
        <f>SUMIF('Inputs-Core'!$C$7:$C$55,Summary!$C144,'Inputs-Core'!Z$7:Z$55)</f>
        <v>0</v>
      </c>
      <c r="V144" s="9">
        <f>SUMIF('Inputs-Core'!$C$7:$C$55,Summary!$C144,'Inputs-Core'!AA$7:AA$55)</f>
        <v>0</v>
      </c>
      <c r="W144" s="9">
        <f>SUMIF('Inputs-Core'!$C$7:$C$55,Summary!$C144,'Inputs-Core'!AB$7:AB$55)</f>
        <v>0</v>
      </c>
      <c r="X144" s="9">
        <f>SUMIF('Inputs-Core'!$C$7:$C$55,Summary!$C144,'Inputs-Core'!AC$7:AC$55)</f>
        <v>0</v>
      </c>
      <c r="Y144" s="9">
        <f>SUMIF('Inputs-Core'!$C$7:$C$55,Summary!$C144,'Inputs-Core'!AD$7:AD$55)</f>
        <v>0</v>
      </c>
      <c r="Z144" s="9">
        <f>SUMIF('Inputs-Core'!$C$7:$C$55,Summary!$C144,'Inputs-Core'!AE$7:AE$55)</f>
        <v>0</v>
      </c>
      <c r="AA144" s="9">
        <f>SUMIF('Inputs-Core'!$C$7:$C$55,Summary!$C144,'Inputs-Core'!AF$7:AF$55)</f>
        <v>0</v>
      </c>
      <c r="AB144" s="9">
        <f>SUMIF('Inputs-Core'!$C$7:$C$55,Summary!$C144,'Inputs-Core'!AG$7:AG$55)</f>
        <v>0</v>
      </c>
      <c r="AC144" s="9">
        <f>SUMIF('Inputs-Core'!$C$7:$C$55,Summary!$C144,'Inputs-Core'!AH$7:AH$55)</f>
        <v>0</v>
      </c>
      <c r="AD144" s="9">
        <f>SUMIF('Inputs-Core'!$C$7:$C$55,Summary!$C144,'Inputs-Core'!F$7:F$55)</f>
        <v>0</v>
      </c>
      <c r="AE144" s="9">
        <f>SUMIF('Inputs-Core'!$C$7:$C$55,Summary!$C144,'Inputs-Core'!G$7:G$55)</f>
        <v>0</v>
      </c>
      <c r="AF144" s="9">
        <f>SUMIF('Inputs-Core'!$C$7:$C$55,Summary!$C144,'Inputs-Core'!H$7:H$55)</f>
        <v>0</v>
      </c>
      <c r="AG144" s="9">
        <f>SUMIF('Inputs-Core'!$C$7:$C$55,Summary!$C144,'Inputs-Core'!I$7:I$55)</f>
        <v>0</v>
      </c>
      <c r="AH144" s="2"/>
    </row>
    <row r="145" spans="1:34" outlineLevel="1" x14ac:dyDescent="0.25">
      <c r="A145" s="2"/>
      <c r="B145" s="8"/>
      <c r="C145" s="8" t="s">
        <v>442</v>
      </c>
      <c r="D145" s="9">
        <f t="shared" si="7"/>
        <v>0</v>
      </c>
      <c r="E145" s="9">
        <f>SUMIF('Inputs-Core'!$C$7:$C$55,Summary!$C145,'Inputs-Core'!K$7:K$55)</f>
        <v>0</v>
      </c>
      <c r="F145" s="9">
        <f>SUMIF('Inputs-Core'!$C$7:$C$55,Summary!$C145,'Inputs-Core'!L$7:L$55)</f>
        <v>0</v>
      </c>
      <c r="G145" s="9">
        <f>SUMIF('Inputs-Core'!$C$7:$C$55,Summary!$C145,'Inputs-Core'!M$7:M$55)</f>
        <v>0</v>
      </c>
      <c r="H145" s="9">
        <f>SUMIF('Inputs-Core'!$C$7:$C$55,Summary!$C145,'Inputs-Core'!N$7:N$55)</f>
        <v>0</v>
      </c>
      <c r="I145" s="9">
        <f>SUMIF('Inputs-Core'!$C$7:$C$55,Summary!$C145,'Inputs-Core'!O$7:O$55)</f>
        <v>0</v>
      </c>
      <c r="J145" s="9">
        <f>SUMIF('Inputs-Core'!$C$7:$C$55,Summary!$C145,'Inputs-Core'!P$7:P$55)</f>
        <v>0</v>
      </c>
      <c r="K145" s="9">
        <f>SUMIF('Inputs-Core'!$C$7:$C$55,Summary!$C145,'Inputs-Core'!Q$7:Q$55)</f>
        <v>0</v>
      </c>
      <c r="L145" s="9">
        <f>SUMIF('Inputs-Core'!$C$7:$C$55,Summary!$C145,'Inputs-Core'!R$7:R$55)</f>
        <v>0</v>
      </c>
      <c r="M145" s="9">
        <f>SUMIF('Inputs-Core'!$C$7:$C$55,Summary!$C145,'Inputs-Core'!S$7:S$55)</f>
        <v>0</v>
      </c>
      <c r="N145" s="9">
        <f>SUMIF('Inputs-Core'!$C$7:$C$55,Summary!$C145,'Inputs-Core'!T$7:T$55)</f>
        <v>0</v>
      </c>
      <c r="O145" s="9">
        <f>SUMIF('Inputs-Core'!$C$7:$C$55,Summary!$C145,'Inputs-Core'!U$7:U$55)</f>
        <v>0</v>
      </c>
      <c r="P145" s="9">
        <f>SUMIF('Inputs-Core'!$C$7:$C$55,Summary!$C145,'Inputs-Core'!V$7:V$55)</f>
        <v>0</v>
      </c>
      <c r="Q145" s="9">
        <f t="shared" si="8"/>
        <v>0</v>
      </c>
      <c r="R145" s="9">
        <f>SUMIF('Inputs-Core'!$C$7:$C$55,Summary!$C145,'Inputs-Core'!W$7:W$55)</f>
        <v>0</v>
      </c>
      <c r="S145" s="9">
        <f>SUMIF('Inputs-Core'!$C$7:$C$55,Summary!$C145,'Inputs-Core'!X$7:X$55)</f>
        <v>0</v>
      </c>
      <c r="T145" s="9">
        <f>SUMIF('Inputs-Core'!$C$7:$C$55,Summary!$C145,'Inputs-Core'!Y$7:Y$55)</f>
        <v>0</v>
      </c>
      <c r="U145" s="9">
        <f>SUMIF('Inputs-Core'!$C$7:$C$55,Summary!$C145,'Inputs-Core'!Z$7:Z$55)</f>
        <v>0</v>
      </c>
      <c r="V145" s="9">
        <f>SUMIF('Inputs-Core'!$C$7:$C$55,Summary!$C145,'Inputs-Core'!AA$7:AA$55)</f>
        <v>0</v>
      </c>
      <c r="W145" s="9">
        <f>SUMIF('Inputs-Core'!$C$7:$C$55,Summary!$C145,'Inputs-Core'!AB$7:AB$55)</f>
        <v>0</v>
      </c>
      <c r="X145" s="9">
        <f>SUMIF('Inputs-Core'!$C$7:$C$55,Summary!$C145,'Inputs-Core'!AC$7:AC$55)</f>
        <v>0</v>
      </c>
      <c r="Y145" s="9">
        <f>SUMIF('Inputs-Core'!$C$7:$C$55,Summary!$C145,'Inputs-Core'!AD$7:AD$55)</f>
        <v>0</v>
      </c>
      <c r="Z145" s="9">
        <f>SUMIF('Inputs-Core'!$C$7:$C$55,Summary!$C145,'Inputs-Core'!AE$7:AE$55)</f>
        <v>0</v>
      </c>
      <c r="AA145" s="9">
        <f>SUMIF('Inputs-Core'!$C$7:$C$55,Summary!$C145,'Inputs-Core'!AF$7:AF$55)</f>
        <v>0</v>
      </c>
      <c r="AB145" s="9">
        <f>SUMIF('Inputs-Core'!$C$7:$C$55,Summary!$C145,'Inputs-Core'!AG$7:AG$55)</f>
        <v>0</v>
      </c>
      <c r="AC145" s="9">
        <f>SUMIF('Inputs-Core'!$C$7:$C$55,Summary!$C145,'Inputs-Core'!AH$7:AH$55)</f>
        <v>0</v>
      </c>
      <c r="AD145" s="9">
        <f>SUMIF('Inputs-Core'!$C$7:$C$55,Summary!$C145,'Inputs-Core'!F$7:F$55)</f>
        <v>0</v>
      </c>
      <c r="AE145" s="9">
        <f>SUMIF('Inputs-Core'!$C$7:$C$55,Summary!$C145,'Inputs-Core'!G$7:G$55)</f>
        <v>0</v>
      </c>
      <c r="AF145" s="9">
        <f>SUMIF('Inputs-Core'!$C$7:$C$55,Summary!$C145,'Inputs-Core'!H$7:H$55)</f>
        <v>0</v>
      </c>
      <c r="AG145" s="9">
        <f>SUMIF('Inputs-Core'!$C$7:$C$55,Summary!$C145,'Inputs-Core'!I$7:I$55)</f>
        <v>0</v>
      </c>
      <c r="AH145" s="2"/>
    </row>
    <row r="146" spans="1:34" outlineLevel="1" x14ac:dyDescent="0.25">
      <c r="A146" s="2"/>
      <c r="B146" s="8"/>
      <c r="C146" s="8" t="s">
        <v>443</v>
      </c>
      <c r="D146" s="9">
        <f t="shared" si="7"/>
        <v>0</v>
      </c>
      <c r="E146" s="9">
        <f>SUMIF('Inputs-Core'!$C$7:$C$55,Summary!$C146,'Inputs-Core'!K$7:K$55)</f>
        <v>0</v>
      </c>
      <c r="F146" s="9">
        <f>SUMIF('Inputs-Core'!$C$7:$C$55,Summary!$C146,'Inputs-Core'!L$7:L$55)</f>
        <v>0</v>
      </c>
      <c r="G146" s="9">
        <f>SUMIF('Inputs-Core'!$C$7:$C$55,Summary!$C146,'Inputs-Core'!M$7:M$55)</f>
        <v>0</v>
      </c>
      <c r="H146" s="9">
        <f>SUMIF('Inputs-Core'!$C$7:$C$55,Summary!$C146,'Inputs-Core'!N$7:N$55)</f>
        <v>0</v>
      </c>
      <c r="I146" s="9">
        <f>SUMIF('Inputs-Core'!$C$7:$C$55,Summary!$C146,'Inputs-Core'!O$7:O$55)</f>
        <v>0</v>
      </c>
      <c r="J146" s="9">
        <f>SUMIF('Inputs-Core'!$C$7:$C$55,Summary!$C146,'Inputs-Core'!P$7:P$55)</f>
        <v>0</v>
      </c>
      <c r="K146" s="9">
        <f>SUMIF('Inputs-Core'!$C$7:$C$55,Summary!$C146,'Inputs-Core'!Q$7:Q$55)</f>
        <v>0</v>
      </c>
      <c r="L146" s="9">
        <f>SUMIF('Inputs-Core'!$C$7:$C$55,Summary!$C146,'Inputs-Core'!R$7:R$55)</f>
        <v>0</v>
      </c>
      <c r="M146" s="9">
        <f>SUMIF('Inputs-Core'!$C$7:$C$55,Summary!$C146,'Inputs-Core'!S$7:S$55)</f>
        <v>0</v>
      </c>
      <c r="N146" s="9">
        <f>SUMIF('Inputs-Core'!$C$7:$C$55,Summary!$C146,'Inputs-Core'!T$7:T$55)</f>
        <v>0</v>
      </c>
      <c r="O146" s="9">
        <f>SUMIF('Inputs-Core'!$C$7:$C$55,Summary!$C146,'Inputs-Core'!U$7:U$55)</f>
        <v>0</v>
      </c>
      <c r="P146" s="9">
        <f>SUMIF('Inputs-Core'!$C$7:$C$55,Summary!$C146,'Inputs-Core'!V$7:V$55)</f>
        <v>0</v>
      </c>
      <c r="Q146" s="9">
        <f t="shared" si="8"/>
        <v>0</v>
      </c>
      <c r="R146" s="9">
        <f>SUMIF('Inputs-Core'!$C$7:$C$55,Summary!$C146,'Inputs-Core'!W$7:W$55)</f>
        <v>0</v>
      </c>
      <c r="S146" s="9">
        <f>SUMIF('Inputs-Core'!$C$7:$C$55,Summary!$C146,'Inputs-Core'!X$7:X$55)</f>
        <v>0</v>
      </c>
      <c r="T146" s="9">
        <f>SUMIF('Inputs-Core'!$C$7:$C$55,Summary!$C146,'Inputs-Core'!Y$7:Y$55)</f>
        <v>0</v>
      </c>
      <c r="U146" s="9">
        <f>SUMIF('Inputs-Core'!$C$7:$C$55,Summary!$C146,'Inputs-Core'!Z$7:Z$55)</f>
        <v>0</v>
      </c>
      <c r="V146" s="9">
        <f>SUMIF('Inputs-Core'!$C$7:$C$55,Summary!$C146,'Inputs-Core'!AA$7:AA$55)</f>
        <v>0</v>
      </c>
      <c r="W146" s="9">
        <f>SUMIF('Inputs-Core'!$C$7:$C$55,Summary!$C146,'Inputs-Core'!AB$7:AB$55)</f>
        <v>0</v>
      </c>
      <c r="X146" s="9">
        <f>SUMIF('Inputs-Core'!$C$7:$C$55,Summary!$C146,'Inputs-Core'!AC$7:AC$55)</f>
        <v>0</v>
      </c>
      <c r="Y146" s="9">
        <f>SUMIF('Inputs-Core'!$C$7:$C$55,Summary!$C146,'Inputs-Core'!AD$7:AD$55)</f>
        <v>0</v>
      </c>
      <c r="Z146" s="9">
        <f>SUMIF('Inputs-Core'!$C$7:$C$55,Summary!$C146,'Inputs-Core'!AE$7:AE$55)</f>
        <v>0</v>
      </c>
      <c r="AA146" s="9">
        <f>SUMIF('Inputs-Core'!$C$7:$C$55,Summary!$C146,'Inputs-Core'!AF$7:AF$55)</f>
        <v>0</v>
      </c>
      <c r="AB146" s="9">
        <f>SUMIF('Inputs-Core'!$C$7:$C$55,Summary!$C146,'Inputs-Core'!AG$7:AG$55)</f>
        <v>0</v>
      </c>
      <c r="AC146" s="9">
        <f>SUMIF('Inputs-Core'!$C$7:$C$55,Summary!$C146,'Inputs-Core'!AH$7:AH$55)</f>
        <v>0</v>
      </c>
      <c r="AD146" s="9">
        <f>SUMIF('Inputs-Core'!$C$7:$C$55,Summary!$C146,'Inputs-Core'!F$7:F$55)</f>
        <v>0</v>
      </c>
      <c r="AE146" s="9">
        <f>SUMIF('Inputs-Core'!$C$7:$C$55,Summary!$C146,'Inputs-Core'!G$7:G$55)</f>
        <v>0</v>
      </c>
      <c r="AF146" s="9">
        <f>SUMIF('Inputs-Core'!$C$7:$C$55,Summary!$C146,'Inputs-Core'!H$7:H$55)</f>
        <v>0</v>
      </c>
      <c r="AG146" s="9">
        <f>SUMIF('Inputs-Core'!$C$7:$C$55,Summary!$C146,'Inputs-Core'!I$7:I$55)</f>
        <v>0</v>
      </c>
      <c r="AH146" s="2"/>
    </row>
    <row r="147" spans="1:34" outlineLevel="1" x14ac:dyDescent="0.25">
      <c r="A147" s="2"/>
      <c r="B147" s="8"/>
      <c r="C147" s="8" t="s">
        <v>444</v>
      </c>
      <c r="D147" s="9">
        <f t="shared" si="7"/>
        <v>0</v>
      </c>
      <c r="E147" s="9">
        <f>SUMIF('Inputs-Core'!$C$7:$C$55,Summary!$C147,'Inputs-Core'!K$7:K$55)</f>
        <v>0</v>
      </c>
      <c r="F147" s="9">
        <f>SUMIF('Inputs-Core'!$C$7:$C$55,Summary!$C147,'Inputs-Core'!L$7:L$55)</f>
        <v>0</v>
      </c>
      <c r="G147" s="9">
        <f>SUMIF('Inputs-Core'!$C$7:$C$55,Summary!$C147,'Inputs-Core'!M$7:M$55)</f>
        <v>0</v>
      </c>
      <c r="H147" s="9">
        <f>SUMIF('Inputs-Core'!$C$7:$C$55,Summary!$C147,'Inputs-Core'!N$7:N$55)</f>
        <v>0</v>
      </c>
      <c r="I147" s="9">
        <f>SUMIF('Inputs-Core'!$C$7:$C$55,Summary!$C147,'Inputs-Core'!O$7:O$55)</f>
        <v>0</v>
      </c>
      <c r="J147" s="9">
        <f>SUMIF('Inputs-Core'!$C$7:$C$55,Summary!$C147,'Inputs-Core'!P$7:P$55)</f>
        <v>0</v>
      </c>
      <c r="K147" s="9">
        <f>SUMIF('Inputs-Core'!$C$7:$C$55,Summary!$C147,'Inputs-Core'!Q$7:Q$55)</f>
        <v>0</v>
      </c>
      <c r="L147" s="9">
        <f>SUMIF('Inputs-Core'!$C$7:$C$55,Summary!$C147,'Inputs-Core'!R$7:R$55)</f>
        <v>0</v>
      </c>
      <c r="M147" s="9">
        <f>SUMIF('Inputs-Core'!$C$7:$C$55,Summary!$C147,'Inputs-Core'!S$7:S$55)</f>
        <v>0</v>
      </c>
      <c r="N147" s="9">
        <f>SUMIF('Inputs-Core'!$C$7:$C$55,Summary!$C147,'Inputs-Core'!T$7:T$55)</f>
        <v>0</v>
      </c>
      <c r="O147" s="9">
        <f>SUMIF('Inputs-Core'!$C$7:$C$55,Summary!$C147,'Inputs-Core'!U$7:U$55)</f>
        <v>0</v>
      </c>
      <c r="P147" s="9">
        <f>SUMIF('Inputs-Core'!$C$7:$C$55,Summary!$C147,'Inputs-Core'!V$7:V$55)</f>
        <v>0</v>
      </c>
      <c r="Q147" s="9">
        <f t="shared" si="8"/>
        <v>0</v>
      </c>
      <c r="R147" s="9">
        <f>SUMIF('Inputs-Core'!$C$7:$C$55,Summary!$C147,'Inputs-Core'!W$7:W$55)</f>
        <v>0</v>
      </c>
      <c r="S147" s="9">
        <f>SUMIF('Inputs-Core'!$C$7:$C$55,Summary!$C147,'Inputs-Core'!X$7:X$55)</f>
        <v>0</v>
      </c>
      <c r="T147" s="9">
        <f>SUMIF('Inputs-Core'!$C$7:$C$55,Summary!$C147,'Inputs-Core'!Y$7:Y$55)</f>
        <v>0</v>
      </c>
      <c r="U147" s="9">
        <f>SUMIF('Inputs-Core'!$C$7:$C$55,Summary!$C147,'Inputs-Core'!Z$7:Z$55)</f>
        <v>0</v>
      </c>
      <c r="V147" s="9">
        <f>SUMIF('Inputs-Core'!$C$7:$C$55,Summary!$C147,'Inputs-Core'!AA$7:AA$55)</f>
        <v>0</v>
      </c>
      <c r="W147" s="9">
        <f>SUMIF('Inputs-Core'!$C$7:$C$55,Summary!$C147,'Inputs-Core'!AB$7:AB$55)</f>
        <v>0</v>
      </c>
      <c r="X147" s="9">
        <f>SUMIF('Inputs-Core'!$C$7:$C$55,Summary!$C147,'Inputs-Core'!AC$7:AC$55)</f>
        <v>0</v>
      </c>
      <c r="Y147" s="9">
        <f>SUMIF('Inputs-Core'!$C$7:$C$55,Summary!$C147,'Inputs-Core'!AD$7:AD$55)</f>
        <v>0</v>
      </c>
      <c r="Z147" s="9">
        <f>SUMIF('Inputs-Core'!$C$7:$C$55,Summary!$C147,'Inputs-Core'!AE$7:AE$55)</f>
        <v>0</v>
      </c>
      <c r="AA147" s="9">
        <f>SUMIF('Inputs-Core'!$C$7:$C$55,Summary!$C147,'Inputs-Core'!AF$7:AF$55)</f>
        <v>0</v>
      </c>
      <c r="AB147" s="9">
        <f>SUMIF('Inputs-Core'!$C$7:$C$55,Summary!$C147,'Inputs-Core'!AG$7:AG$55)</f>
        <v>0</v>
      </c>
      <c r="AC147" s="9">
        <f>SUMIF('Inputs-Core'!$C$7:$C$55,Summary!$C147,'Inputs-Core'!AH$7:AH$55)</f>
        <v>0</v>
      </c>
      <c r="AD147" s="9">
        <f>SUMIF('Inputs-Core'!$C$7:$C$55,Summary!$C147,'Inputs-Core'!F$7:F$55)</f>
        <v>0</v>
      </c>
      <c r="AE147" s="9">
        <f>SUMIF('Inputs-Core'!$C$7:$C$55,Summary!$C147,'Inputs-Core'!G$7:G$55)</f>
        <v>0</v>
      </c>
      <c r="AF147" s="9">
        <f>SUMIF('Inputs-Core'!$C$7:$C$55,Summary!$C147,'Inputs-Core'!H$7:H$55)</f>
        <v>0</v>
      </c>
      <c r="AG147" s="9">
        <f>SUMIF('Inputs-Core'!$C$7:$C$55,Summary!$C147,'Inputs-Core'!I$7:I$55)</f>
        <v>0</v>
      </c>
      <c r="AH147" s="2"/>
    </row>
    <row r="148" spans="1:34" outlineLevel="1" x14ac:dyDescent="0.25">
      <c r="A148" s="2"/>
      <c r="B148" s="8"/>
      <c r="C148" s="8" t="s">
        <v>445</v>
      </c>
      <c r="D148" s="9">
        <f t="shared" si="7"/>
        <v>0</v>
      </c>
      <c r="E148" s="9">
        <f>SUMIF('Inputs-Core'!$C$7:$C$55,Summary!$C148,'Inputs-Core'!K$7:K$55)</f>
        <v>0</v>
      </c>
      <c r="F148" s="9">
        <f>SUMIF('Inputs-Core'!$C$7:$C$55,Summary!$C148,'Inputs-Core'!L$7:L$55)</f>
        <v>0</v>
      </c>
      <c r="G148" s="9">
        <f>SUMIF('Inputs-Core'!$C$7:$C$55,Summary!$C148,'Inputs-Core'!M$7:M$55)</f>
        <v>0</v>
      </c>
      <c r="H148" s="9">
        <f>SUMIF('Inputs-Core'!$C$7:$C$55,Summary!$C148,'Inputs-Core'!N$7:N$55)</f>
        <v>0</v>
      </c>
      <c r="I148" s="9">
        <f>SUMIF('Inputs-Core'!$C$7:$C$55,Summary!$C148,'Inputs-Core'!O$7:O$55)</f>
        <v>0</v>
      </c>
      <c r="J148" s="9">
        <f>SUMIF('Inputs-Core'!$C$7:$C$55,Summary!$C148,'Inputs-Core'!P$7:P$55)</f>
        <v>0</v>
      </c>
      <c r="K148" s="9">
        <f>SUMIF('Inputs-Core'!$C$7:$C$55,Summary!$C148,'Inputs-Core'!Q$7:Q$55)</f>
        <v>0</v>
      </c>
      <c r="L148" s="9">
        <f>SUMIF('Inputs-Core'!$C$7:$C$55,Summary!$C148,'Inputs-Core'!R$7:R$55)</f>
        <v>0</v>
      </c>
      <c r="M148" s="9">
        <f>SUMIF('Inputs-Core'!$C$7:$C$55,Summary!$C148,'Inputs-Core'!S$7:S$55)</f>
        <v>0</v>
      </c>
      <c r="N148" s="9">
        <f>SUMIF('Inputs-Core'!$C$7:$C$55,Summary!$C148,'Inputs-Core'!T$7:T$55)</f>
        <v>0</v>
      </c>
      <c r="O148" s="9">
        <f>SUMIF('Inputs-Core'!$C$7:$C$55,Summary!$C148,'Inputs-Core'!U$7:U$55)</f>
        <v>0</v>
      </c>
      <c r="P148" s="9">
        <f>SUMIF('Inputs-Core'!$C$7:$C$55,Summary!$C148,'Inputs-Core'!V$7:V$55)</f>
        <v>0</v>
      </c>
      <c r="Q148" s="9">
        <f t="shared" si="8"/>
        <v>0</v>
      </c>
      <c r="R148" s="9">
        <f>SUMIF('Inputs-Core'!$C$7:$C$55,Summary!$C148,'Inputs-Core'!W$7:W$55)</f>
        <v>0</v>
      </c>
      <c r="S148" s="9">
        <f>SUMIF('Inputs-Core'!$C$7:$C$55,Summary!$C148,'Inputs-Core'!X$7:X$55)</f>
        <v>0</v>
      </c>
      <c r="T148" s="9">
        <f>SUMIF('Inputs-Core'!$C$7:$C$55,Summary!$C148,'Inputs-Core'!Y$7:Y$55)</f>
        <v>0</v>
      </c>
      <c r="U148" s="9">
        <f>SUMIF('Inputs-Core'!$C$7:$C$55,Summary!$C148,'Inputs-Core'!Z$7:Z$55)</f>
        <v>0</v>
      </c>
      <c r="V148" s="9">
        <f>SUMIF('Inputs-Core'!$C$7:$C$55,Summary!$C148,'Inputs-Core'!AA$7:AA$55)</f>
        <v>0</v>
      </c>
      <c r="W148" s="9">
        <f>SUMIF('Inputs-Core'!$C$7:$C$55,Summary!$C148,'Inputs-Core'!AB$7:AB$55)</f>
        <v>0</v>
      </c>
      <c r="X148" s="9">
        <f>SUMIF('Inputs-Core'!$C$7:$C$55,Summary!$C148,'Inputs-Core'!AC$7:AC$55)</f>
        <v>0</v>
      </c>
      <c r="Y148" s="9">
        <f>SUMIF('Inputs-Core'!$C$7:$C$55,Summary!$C148,'Inputs-Core'!AD$7:AD$55)</f>
        <v>0</v>
      </c>
      <c r="Z148" s="9">
        <f>SUMIF('Inputs-Core'!$C$7:$C$55,Summary!$C148,'Inputs-Core'!AE$7:AE$55)</f>
        <v>0</v>
      </c>
      <c r="AA148" s="9">
        <f>SUMIF('Inputs-Core'!$C$7:$C$55,Summary!$C148,'Inputs-Core'!AF$7:AF$55)</f>
        <v>0</v>
      </c>
      <c r="AB148" s="9">
        <f>SUMIF('Inputs-Core'!$C$7:$C$55,Summary!$C148,'Inputs-Core'!AG$7:AG$55)</f>
        <v>0</v>
      </c>
      <c r="AC148" s="9">
        <f>SUMIF('Inputs-Core'!$C$7:$C$55,Summary!$C148,'Inputs-Core'!AH$7:AH$55)</f>
        <v>0</v>
      </c>
      <c r="AD148" s="9">
        <f>SUMIF('Inputs-Core'!$C$7:$C$55,Summary!$C148,'Inputs-Core'!F$7:F$55)</f>
        <v>0</v>
      </c>
      <c r="AE148" s="9">
        <f>SUMIF('Inputs-Core'!$C$7:$C$55,Summary!$C148,'Inputs-Core'!G$7:G$55)</f>
        <v>0</v>
      </c>
      <c r="AF148" s="9">
        <f>SUMIF('Inputs-Core'!$C$7:$C$55,Summary!$C148,'Inputs-Core'!H$7:H$55)</f>
        <v>0</v>
      </c>
      <c r="AG148" s="9">
        <f>SUMIF('Inputs-Core'!$C$7:$C$55,Summary!$C148,'Inputs-Core'!I$7:I$55)</f>
        <v>0</v>
      </c>
      <c r="AH148" s="2"/>
    </row>
    <row r="149" spans="1:34" outlineLevel="1" x14ac:dyDescent="0.25">
      <c r="A149" s="2"/>
      <c r="B149" s="8"/>
      <c r="C149" s="8" t="s">
        <v>446</v>
      </c>
      <c r="D149" s="9">
        <f t="shared" si="7"/>
        <v>0</v>
      </c>
      <c r="E149" s="9">
        <f>SUMIF('Inputs-Core'!$C$7:$C$55,Summary!$C149,'Inputs-Core'!K$7:K$55)</f>
        <v>0</v>
      </c>
      <c r="F149" s="9">
        <f>SUMIF('Inputs-Core'!$C$7:$C$55,Summary!$C149,'Inputs-Core'!L$7:L$55)</f>
        <v>0</v>
      </c>
      <c r="G149" s="9">
        <f>SUMIF('Inputs-Core'!$C$7:$C$55,Summary!$C149,'Inputs-Core'!M$7:M$55)</f>
        <v>0</v>
      </c>
      <c r="H149" s="9">
        <f>SUMIF('Inputs-Core'!$C$7:$C$55,Summary!$C149,'Inputs-Core'!N$7:N$55)</f>
        <v>0</v>
      </c>
      <c r="I149" s="9">
        <f>SUMIF('Inputs-Core'!$C$7:$C$55,Summary!$C149,'Inputs-Core'!O$7:O$55)</f>
        <v>0</v>
      </c>
      <c r="J149" s="9">
        <f>SUMIF('Inputs-Core'!$C$7:$C$55,Summary!$C149,'Inputs-Core'!P$7:P$55)</f>
        <v>0</v>
      </c>
      <c r="K149" s="9">
        <f>SUMIF('Inputs-Core'!$C$7:$C$55,Summary!$C149,'Inputs-Core'!Q$7:Q$55)</f>
        <v>0</v>
      </c>
      <c r="L149" s="9">
        <f>SUMIF('Inputs-Core'!$C$7:$C$55,Summary!$C149,'Inputs-Core'!R$7:R$55)</f>
        <v>0</v>
      </c>
      <c r="M149" s="9">
        <f>SUMIF('Inputs-Core'!$C$7:$C$55,Summary!$C149,'Inputs-Core'!S$7:S$55)</f>
        <v>0</v>
      </c>
      <c r="N149" s="9">
        <f>SUMIF('Inputs-Core'!$C$7:$C$55,Summary!$C149,'Inputs-Core'!T$7:T$55)</f>
        <v>0</v>
      </c>
      <c r="O149" s="9">
        <f>SUMIF('Inputs-Core'!$C$7:$C$55,Summary!$C149,'Inputs-Core'!U$7:U$55)</f>
        <v>0</v>
      </c>
      <c r="P149" s="9">
        <f>SUMIF('Inputs-Core'!$C$7:$C$55,Summary!$C149,'Inputs-Core'!V$7:V$55)</f>
        <v>0</v>
      </c>
      <c r="Q149" s="9">
        <f t="shared" si="8"/>
        <v>0</v>
      </c>
      <c r="R149" s="9">
        <f>SUMIF('Inputs-Core'!$C$7:$C$55,Summary!$C149,'Inputs-Core'!W$7:W$55)</f>
        <v>0</v>
      </c>
      <c r="S149" s="9">
        <f>SUMIF('Inputs-Core'!$C$7:$C$55,Summary!$C149,'Inputs-Core'!X$7:X$55)</f>
        <v>0</v>
      </c>
      <c r="T149" s="9">
        <f>SUMIF('Inputs-Core'!$C$7:$C$55,Summary!$C149,'Inputs-Core'!Y$7:Y$55)</f>
        <v>0</v>
      </c>
      <c r="U149" s="9">
        <f>SUMIF('Inputs-Core'!$C$7:$C$55,Summary!$C149,'Inputs-Core'!Z$7:Z$55)</f>
        <v>0</v>
      </c>
      <c r="V149" s="9">
        <f>SUMIF('Inputs-Core'!$C$7:$C$55,Summary!$C149,'Inputs-Core'!AA$7:AA$55)</f>
        <v>0</v>
      </c>
      <c r="W149" s="9">
        <f>SUMIF('Inputs-Core'!$C$7:$C$55,Summary!$C149,'Inputs-Core'!AB$7:AB$55)</f>
        <v>0</v>
      </c>
      <c r="X149" s="9">
        <f>SUMIF('Inputs-Core'!$C$7:$C$55,Summary!$C149,'Inputs-Core'!AC$7:AC$55)</f>
        <v>0</v>
      </c>
      <c r="Y149" s="9">
        <f>SUMIF('Inputs-Core'!$C$7:$C$55,Summary!$C149,'Inputs-Core'!AD$7:AD$55)</f>
        <v>0</v>
      </c>
      <c r="Z149" s="9">
        <f>SUMIF('Inputs-Core'!$C$7:$C$55,Summary!$C149,'Inputs-Core'!AE$7:AE$55)</f>
        <v>0</v>
      </c>
      <c r="AA149" s="9">
        <f>SUMIF('Inputs-Core'!$C$7:$C$55,Summary!$C149,'Inputs-Core'!AF$7:AF$55)</f>
        <v>0</v>
      </c>
      <c r="AB149" s="9">
        <f>SUMIF('Inputs-Core'!$C$7:$C$55,Summary!$C149,'Inputs-Core'!AG$7:AG$55)</f>
        <v>0</v>
      </c>
      <c r="AC149" s="9">
        <f>SUMIF('Inputs-Core'!$C$7:$C$55,Summary!$C149,'Inputs-Core'!AH$7:AH$55)</f>
        <v>0</v>
      </c>
      <c r="AD149" s="9">
        <f>SUMIF('Inputs-Core'!$C$7:$C$55,Summary!$C149,'Inputs-Core'!F$7:F$55)</f>
        <v>0</v>
      </c>
      <c r="AE149" s="9">
        <f>SUMIF('Inputs-Core'!$C$7:$C$55,Summary!$C149,'Inputs-Core'!G$7:G$55)</f>
        <v>0</v>
      </c>
      <c r="AF149" s="9">
        <f>SUMIF('Inputs-Core'!$C$7:$C$55,Summary!$C149,'Inputs-Core'!H$7:H$55)</f>
        <v>0</v>
      </c>
      <c r="AG149" s="9">
        <f>SUMIF('Inputs-Core'!$C$7:$C$55,Summary!$C149,'Inputs-Core'!I$7:I$55)</f>
        <v>0</v>
      </c>
      <c r="AH149" s="2"/>
    </row>
    <row r="150" spans="1:34" outlineLevel="1" x14ac:dyDescent="0.25">
      <c r="A150" s="2"/>
      <c r="B150" s="8"/>
      <c r="C150" s="8" t="s">
        <v>447</v>
      </c>
      <c r="D150" s="9">
        <f t="shared" si="7"/>
        <v>0</v>
      </c>
      <c r="E150" s="9">
        <f>SUMIF('Inputs-Core'!$C$7:$C$55,Summary!$C150,'Inputs-Core'!K$7:K$55)</f>
        <v>0</v>
      </c>
      <c r="F150" s="9">
        <f>SUMIF('Inputs-Core'!$C$7:$C$55,Summary!$C150,'Inputs-Core'!L$7:L$55)</f>
        <v>0</v>
      </c>
      <c r="G150" s="9">
        <f>SUMIF('Inputs-Core'!$C$7:$C$55,Summary!$C150,'Inputs-Core'!M$7:M$55)</f>
        <v>0</v>
      </c>
      <c r="H150" s="9">
        <f>SUMIF('Inputs-Core'!$C$7:$C$55,Summary!$C150,'Inputs-Core'!N$7:N$55)</f>
        <v>0</v>
      </c>
      <c r="I150" s="9">
        <f>SUMIF('Inputs-Core'!$C$7:$C$55,Summary!$C150,'Inputs-Core'!O$7:O$55)</f>
        <v>0</v>
      </c>
      <c r="J150" s="9">
        <f>SUMIF('Inputs-Core'!$C$7:$C$55,Summary!$C150,'Inputs-Core'!P$7:P$55)</f>
        <v>0</v>
      </c>
      <c r="K150" s="9">
        <f>SUMIF('Inputs-Core'!$C$7:$C$55,Summary!$C150,'Inputs-Core'!Q$7:Q$55)</f>
        <v>0</v>
      </c>
      <c r="L150" s="9">
        <f>SUMIF('Inputs-Core'!$C$7:$C$55,Summary!$C150,'Inputs-Core'!R$7:R$55)</f>
        <v>0</v>
      </c>
      <c r="M150" s="9">
        <f>SUMIF('Inputs-Core'!$C$7:$C$55,Summary!$C150,'Inputs-Core'!S$7:S$55)</f>
        <v>0</v>
      </c>
      <c r="N150" s="9">
        <f>SUMIF('Inputs-Core'!$C$7:$C$55,Summary!$C150,'Inputs-Core'!T$7:T$55)</f>
        <v>0</v>
      </c>
      <c r="O150" s="9">
        <f>SUMIF('Inputs-Core'!$C$7:$C$55,Summary!$C150,'Inputs-Core'!U$7:U$55)</f>
        <v>0</v>
      </c>
      <c r="P150" s="9">
        <f>SUMIF('Inputs-Core'!$C$7:$C$55,Summary!$C150,'Inputs-Core'!V$7:V$55)</f>
        <v>0</v>
      </c>
      <c r="Q150" s="9">
        <f t="shared" si="8"/>
        <v>0</v>
      </c>
      <c r="R150" s="9">
        <f>SUMIF('Inputs-Core'!$C$7:$C$55,Summary!$C150,'Inputs-Core'!W$7:W$55)</f>
        <v>0</v>
      </c>
      <c r="S150" s="9">
        <f>SUMIF('Inputs-Core'!$C$7:$C$55,Summary!$C150,'Inputs-Core'!X$7:X$55)</f>
        <v>0</v>
      </c>
      <c r="T150" s="9">
        <f>SUMIF('Inputs-Core'!$C$7:$C$55,Summary!$C150,'Inputs-Core'!Y$7:Y$55)</f>
        <v>0</v>
      </c>
      <c r="U150" s="9">
        <f>SUMIF('Inputs-Core'!$C$7:$C$55,Summary!$C150,'Inputs-Core'!Z$7:Z$55)</f>
        <v>0</v>
      </c>
      <c r="V150" s="9">
        <f>SUMIF('Inputs-Core'!$C$7:$C$55,Summary!$C150,'Inputs-Core'!AA$7:AA$55)</f>
        <v>0</v>
      </c>
      <c r="W150" s="9">
        <f>SUMIF('Inputs-Core'!$C$7:$C$55,Summary!$C150,'Inputs-Core'!AB$7:AB$55)</f>
        <v>0</v>
      </c>
      <c r="X150" s="9">
        <f>SUMIF('Inputs-Core'!$C$7:$C$55,Summary!$C150,'Inputs-Core'!AC$7:AC$55)</f>
        <v>0</v>
      </c>
      <c r="Y150" s="9">
        <f>SUMIF('Inputs-Core'!$C$7:$C$55,Summary!$C150,'Inputs-Core'!AD$7:AD$55)</f>
        <v>0</v>
      </c>
      <c r="Z150" s="9">
        <f>SUMIF('Inputs-Core'!$C$7:$C$55,Summary!$C150,'Inputs-Core'!AE$7:AE$55)</f>
        <v>0</v>
      </c>
      <c r="AA150" s="9">
        <f>SUMIF('Inputs-Core'!$C$7:$C$55,Summary!$C150,'Inputs-Core'!AF$7:AF$55)</f>
        <v>0</v>
      </c>
      <c r="AB150" s="9">
        <f>SUMIF('Inputs-Core'!$C$7:$C$55,Summary!$C150,'Inputs-Core'!AG$7:AG$55)</f>
        <v>0</v>
      </c>
      <c r="AC150" s="9">
        <f>SUMIF('Inputs-Core'!$C$7:$C$55,Summary!$C150,'Inputs-Core'!AH$7:AH$55)</f>
        <v>0</v>
      </c>
      <c r="AD150" s="9">
        <f>SUMIF('Inputs-Core'!$C$7:$C$55,Summary!$C150,'Inputs-Core'!F$7:F$55)</f>
        <v>0</v>
      </c>
      <c r="AE150" s="9">
        <f>SUMIF('Inputs-Core'!$C$7:$C$55,Summary!$C150,'Inputs-Core'!G$7:G$55)</f>
        <v>0</v>
      </c>
      <c r="AF150" s="9">
        <f>SUMIF('Inputs-Core'!$C$7:$C$55,Summary!$C150,'Inputs-Core'!H$7:H$55)</f>
        <v>0</v>
      </c>
      <c r="AG150" s="9">
        <f>SUMIF('Inputs-Core'!$C$7:$C$55,Summary!$C150,'Inputs-Core'!I$7:I$55)</f>
        <v>0</v>
      </c>
      <c r="AH150" s="2"/>
    </row>
    <row r="151" spans="1:34" outlineLevel="1" x14ac:dyDescent="0.25">
      <c r="A151" s="2"/>
      <c r="B151" s="8"/>
      <c r="C151" s="8" t="s">
        <v>448</v>
      </c>
      <c r="D151" s="9">
        <f t="shared" si="7"/>
        <v>0</v>
      </c>
      <c r="E151" s="9">
        <f>SUMIF('Inputs-Core'!$C$7:$C$55,Summary!$C151,'Inputs-Core'!K$7:K$55)</f>
        <v>0</v>
      </c>
      <c r="F151" s="9">
        <f>SUMIF('Inputs-Core'!$C$7:$C$55,Summary!$C151,'Inputs-Core'!L$7:L$55)</f>
        <v>0</v>
      </c>
      <c r="G151" s="9">
        <f>SUMIF('Inputs-Core'!$C$7:$C$55,Summary!$C151,'Inputs-Core'!M$7:M$55)</f>
        <v>0</v>
      </c>
      <c r="H151" s="9">
        <f>SUMIF('Inputs-Core'!$C$7:$C$55,Summary!$C151,'Inputs-Core'!N$7:N$55)</f>
        <v>0</v>
      </c>
      <c r="I151" s="9">
        <f>SUMIF('Inputs-Core'!$C$7:$C$55,Summary!$C151,'Inputs-Core'!O$7:O$55)</f>
        <v>0</v>
      </c>
      <c r="J151" s="9">
        <f>SUMIF('Inputs-Core'!$C$7:$C$55,Summary!$C151,'Inputs-Core'!P$7:P$55)</f>
        <v>0</v>
      </c>
      <c r="K151" s="9">
        <f>SUMIF('Inputs-Core'!$C$7:$C$55,Summary!$C151,'Inputs-Core'!Q$7:Q$55)</f>
        <v>0</v>
      </c>
      <c r="L151" s="9">
        <f>SUMIF('Inputs-Core'!$C$7:$C$55,Summary!$C151,'Inputs-Core'!R$7:R$55)</f>
        <v>0</v>
      </c>
      <c r="M151" s="9">
        <f>SUMIF('Inputs-Core'!$C$7:$C$55,Summary!$C151,'Inputs-Core'!S$7:S$55)</f>
        <v>0</v>
      </c>
      <c r="N151" s="9">
        <f>SUMIF('Inputs-Core'!$C$7:$C$55,Summary!$C151,'Inputs-Core'!T$7:T$55)</f>
        <v>0</v>
      </c>
      <c r="O151" s="9">
        <f>SUMIF('Inputs-Core'!$C$7:$C$55,Summary!$C151,'Inputs-Core'!U$7:U$55)</f>
        <v>0</v>
      </c>
      <c r="P151" s="9">
        <f>SUMIF('Inputs-Core'!$C$7:$C$55,Summary!$C151,'Inputs-Core'!V$7:V$55)</f>
        <v>0</v>
      </c>
      <c r="Q151" s="9">
        <f t="shared" si="8"/>
        <v>0</v>
      </c>
      <c r="R151" s="9">
        <f>SUMIF('Inputs-Core'!$C$7:$C$55,Summary!$C151,'Inputs-Core'!W$7:W$55)</f>
        <v>0</v>
      </c>
      <c r="S151" s="9">
        <f>SUMIF('Inputs-Core'!$C$7:$C$55,Summary!$C151,'Inputs-Core'!X$7:X$55)</f>
        <v>0</v>
      </c>
      <c r="T151" s="9">
        <f>SUMIF('Inputs-Core'!$C$7:$C$55,Summary!$C151,'Inputs-Core'!Y$7:Y$55)</f>
        <v>0</v>
      </c>
      <c r="U151" s="9">
        <f>SUMIF('Inputs-Core'!$C$7:$C$55,Summary!$C151,'Inputs-Core'!Z$7:Z$55)</f>
        <v>0</v>
      </c>
      <c r="V151" s="9">
        <f>SUMIF('Inputs-Core'!$C$7:$C$55,Summary!$C151,'Inputs-Core'!AA$7:AA$55)</f>
        <v>0</v>
      </c>
      <c r="W151" s="9">
        <f>SUMIF('Inputs-Core'!$C$7:$C$55,Summary!$C151,'Inputs-Core'!AB$7:AB$55)</f>
        <v>0</v>
      </c>
      <c r="X151" s="9">
        <f>SUMIF('Inputs-Core'!$C$7:$C$55,Summary!$C151,'Inputs-Core'!AC$7:AC$55)</f>
        <v>0</v>
      </c>
      <c r="Y151" s="9">
        <f>SUMIF('Inputs-Core'!$C$7:$C$55,Summary!$C151,'Inputs-Core'!AD$7:AD$55)</f>
        <v>0</v>
      </c>
      <c r="Z151" s="9">
        <f>SUMIF('Inputs-Core'!$C$7:$C$55,Summary!$C151,'Inputs-Core'!AE$7:AE$55)</f>
        <v>0</v>
      </c>
      <c r="AA151" s="9">
        <f>SUMIF('Inputs-Core'!$C$7:$C$55,Summary!$C151,'Inputs-Core'!AF$7:AF$55)</f>
        <v>0</v>
      </c>
      <c r="AB151" s="9">
        <f>SUMIF('Inputs-Core'!$C$7:$C$55,Summary!$C151,'Inputs-Core'!AG$7:AG$55)</f>
        <v>0</v>
      </c>
      <c r="AC151" s="9">
        <f>SUMIF('Inputs-Core'!$C$7:$C$55,Summary!$C151,'Inputs-Core'!AH$7:AH$55)</f>
        <v>0</v>
      </c>
      <c r="AD151" s="9">
        <f>SUMIF('Inputs-Core'!$C$7:$C$55,Summary!$C151,'Inputs-Core'!F$7:F$55)</f>
        <v>0</v>
      </c>
      <c r="AE151" s="9">
        <f>SUMIF('Inputs-Core'!$C$7:$C$55,Summary!$C151,'Inputs-Core'!G$7:G$55)</f>
        <v>0</v>
      </c>
      <c r="AF151" s="9">
        <f>SUMIF('Inputs-Core'!$C$7:$C$55,Summary!$C151,'Inputs-Core'!H$7:H$55)</f>
        <v>0</v>
      </c>
      <c r="AG151" s="9">
        <f>SUMIF('Inputs-Core'!$C$7:$C$55,Summary!$C151,'Inputs-Core'!I$7:I$55)</f>
        <v>0</v>
      </c>
      <c r="AH151" s="2"/>
    </row>
    <row r="152" spans="1:34" outlineLevel="1" x14ac:dyDescent="0.25">
      <c r="A152" s="2"/>
      <c r="B152" s="8"/>
      <c r="C152" s="8" t="s">
        <v>449</v>
      </c>
      <c r="D152" s="9">
        <f t="shared" si="7"/>
        <v>0</v>
      </c>
      <c r="E152" s="9">
        <f>SUMIF('Inputs-Core'!$C$7:$C$55,Summary!$C152,'Inputs-Core'!K$7:K$55)</f>
        <v>0</v>
      </c>
      <c r="F152" s="9">
        <f>SUMIF('Inputs-Core'!$C$7:$C$55,Summary!$C152,'Inputs-Core'!L$7:L$55)</f>
        <v>0</v>
      </c>
      <c r="G152" s="9">
        <f>SUMIF('Inputs-Core'!$C$7:$C$55,Summary!$C152,'Inputs-Core'!M$7:M$55)</f>
        <v>0</v>
      </c>
      <c r="H152" s="9">
        <f>SUMIF('Inputs-Core'!$C$7:$C$55,Summary!$C152,'Inputs-Core'!N$7:N$55)</f>
        <v>0</v>
      </c>
      <c r="I152" s="9">
        <f>SUMIF('Inputs-Core'!$C$7:$C$55,Summary!$C152,'Inputs-Core'!O$7:O$55)</f>
        <v>0</v>
      </c>
      <c r="J152" s="9">
        <f>SUMIF('Inputs-Core'!$C$7:$C$55,Summary!$C152,'Inputs-Core'!P$7:P$55)</f>
        <v>0</v>
      </c>
      <c r="K152" s="9">
        <f>SUMIF('Inputs-Core'!$C$7:$C$55,Summary!$C152,'Inputs-Core'!Q$7:Q$55)</f>
        <v>0</v>
      </c>
      <c r="L152" s="9">
        <f>SUMIF('Inputs-Core'!$C$7:$C$55,Summary!$C152,'Inputs-Core'!R$7:R$55)</f>
        <v>0</v>
      </c>
      <c r="M152" s="9">
        <f>SUMIF('Inputs-Core'!$C$7:$C$55,Summary!$C152,'Inputs-Core'!S$7:S$55)</f>
        <v>0</v>
      </c>
      <c r="N152" s="9">
        <f>SUMIF('Inputs-Core'!$C$7:$C$55,Summary!$C152,'Inputs-Core'!T$7:T$55)</f>
        <v>0</v>
      </c>
      <c r="O152" s="9">
        <f>SUMIF('Inputs-Core'!$C$7:$C$55,Summary!$C152,'Inputs-Core'!U$7:U$55)</f>
        <v>0</v>
      </c>
      <c r="P152" s="9">
        <f>SUMIF('Inputs-Core'!$C$7:$C$55,Summary!$C152,'Inputs-Core'!V$7:V$55)</f>
        <v>0</v>
      </c>
      <c r="Q152" s="9">
        <f t="shared" si="8"/>
        <v>0</v>
      </c>
      <c r="R152" s="9">
        <f>SUMIF('Inputs-Core'!$C$7:$C$55,Summary!$C152,'Inputs-Core'!W$7:W$55)</f>
        <v>0</v>
      </c>
      <c r="S152" s="9">
        <f>SUMIF('Inputs-Core'!$C$7:$C$55,Summary!$C152,'Inputs-Core'!X$7:X$55)</f>
        <v>0</v>
      </c>
      <c r="T152" s="9">
        <f>SUMIF('Inputs-Core'!$C$7:$C$55,Summary!$C152,'Inputs-Core'!Y$7:Y$55)</f>
        <v>0</v>
      </c>
      <c r="U152" s="9">
        <f>SUMIF('Inputs-Core'!$C$7:$C$55,Summary!$C152,'Inputs-Core'!Z$7:Z$55)</f>
        <v>0</v>
      </c>
      <c r="V152" s="9">
        <f>SUMIF('Inputs-Core'!$C$7:$C$55,Summary!$C152,'Inputs-Core'!AA$7:AA$55)</f>
        <v>0</v>
      </c>
      <c r="W152" s="9">
        <f>SUMIF('Inputs-Core'!$C$7:$C$55,Summary!$C152,'Inputs-Core'!AB$7:AB$55)</f>
        <v>0</v>
      </c>
      <c r="X152" s="9">
        <f>SUMIF('Inputs-Core'!$C$7:$C$55,Summary!$C152,'Inputs-Core'!AC$7:AC$55)</f>
        <v>0</v>
      </c>
      <c r="Y152" s="9">
        <f>SUMIF('Inputs-Core'!$C$7:$C$55,Summary!$C152,'Inputs-Core'!AD$7:AD$55)</f>
        <v>0</v>
      </c>
      <c r="Z152" s="9">
        <f>SUMIF('Inputs-Core'!$C$7:$C$55,Summary!$C152,'Inputs-Core'!AE$7:AE$55)</f>
        <v>0</v>
      </c>
      <c r="AA152" s="9">
        <f>SUMIF('Inputs-Core'!$C$7:$C$55,Summary!$C152,'Inputs-Core'!AF$7:AF$55)</f>
        <v>0</v>
      </c>
      <c r="AB152" s="9">
        <f>SUMIF('Inputs-Core'!$C$7:$C$55,Summary!$C152,'Inputs-Core'!AG$7:AG$55)</f>
        <v>0</v>
      </c>
      <c r="AC152" s="9">
        <f>SUMIF('Inputs-Core'!$C$7:$C$55,Summary!$C152,'Inputs-Core'!AH$7:AH$55)</f>
        <v>0</v>
      </c>
      <c r="AD152" s="9">
        <f>SUMIF('Inputs-Core'!$C$7:$C$55,Summary!$C152,'Inputs-Core'!F$7:F$55)</f>
        <v>0</v>
      </c>
      <c r="AE152" s="9">
        <f>SUMIF('Inputs-Core'!$C$7:$C$55,Summary!$C152,'Inputs-Core'!G$7:G$55)</f>
        <v>0</v>
      </c>
      <c r="AF152" s="9">
        <f>SUMIF('Inputs-Core'!$C$7:$C$55,Summary!$C152,'Inputs-Core'!H$7:H$55)</f>
        <v>0</v>
      </c>
      <c r="AG152" s="9">
        <f>SUMIF('Inputs-Core'!$C$7:$C$55,Summary!$C152,'Inputs-Core'!I$7:I$55)</f>
        <v>0</v>
      </c>
      <c r="AH152" s="2"/>
    </row>
    <row r="153" spans="1:34" outlineLevel="1" x14ac:dyDescent="0.25">
      <c r="A153" s="2"/>
      <c r="B153" s="8"/>
      <c r="C153" s="8" t="s">
        <v>96</v>
      </c>
      <c r="D153" s="9">
        <f t="shared" si="7"/>
        <v>31075</v>
      </c>
      <c r="E153" s="9">
        <f>SUMIF('Inputs-Core'!$C$7:$C$55,Summary!$C153,'Inputs-Core'!K$7:K$55)</f>
        <v>0</v>
      </c>
      <c r="F153" s="9">
        <f>SUMIF('Inputs-Core'!$C$7:$C$55,Summary!$C153,'Inputs-Core'!L$7:L$55)</f>
        <v>0</v>
      </c>
      <c r="G153" s="9">
        <f>SUMIF('Inputs-Core'!$C$7:$C$55,Summary!$C153,'Inputs-Core'!M$7:M$55)</f>
        <v>0</v>
      </c>
      <c r="H153" s="9">
        <f>SUMIF('Inputs-Core'!$C$7:$C$55,Summary!$C153,'Inputs-Core'!N$7:N$55)</f>
        <v>0</v>
      </c>
      <c r="I153" s="9">
        <f>SUMIF('Inputs-Core'!$C$7:$C$55,Summary!$C153,'Inputs-Core'!O$7:O$55)</f>
        <v>0</v>
      </c>
      <c r="J153" s="9">
        <f>SUMIF('Inputs-Core'!$C$7:$C$55,Summary!$C153,'Inputs-Core'!P$7:P$55)</f>
        <v>0</v>
      </c>
      <c r="K153" s="9">
        <f>SUMIF('Inputs-Core'!$C$7:$C$55,Summary!$C153,'Inputs-Core'!Q$7:Q$55)</f>
        <v>0</v>
      </c>
      <c r="L153" s="9">
        <f>SUMIF('Inputs-Core'!$C$7:$C$55,Summary!$C153,'Inputs-Core'!R$7:R$55)</f>
        <v>31075</v>
      </c>
      <c r="M153" s="9">
        <f>SUMIF('Inputs-Core'!$C$7:$C$55,Summary!$C153,'Inputs-Core'!S$7:S$55)</f>
        <v>0</v>
      </c>
      <c r="N153" s="9">
        <f>SUMIF('Inputs-Core'!$C$7:$C$55,Summary!$C153,'Inputs-Core'!T$7:T$55)</f>
        <v>0</v>
      </c>
      <c r="O153" s="9">
        <f>SUMIF('Inputs-Core'!$C$7:$C$55,Summary!$C153,'Inputs-Core'!U$7:U$55)</f>
        <v>0</v>
      </c>
      <c r="P153" s="9">
        <f>SUMIF('Inputs-Core'!$C$7:$C$55,Summary!$C153,'Inputs-Core'!V$7:V$55)</f>
        <v>0</v>
      </c>
      <c r="Q153" s="9">
        <f t="shared" si="8"/>
        <v>35000</v>
      </c>
      <c r="R153" s="9">
        <f>SUMIF('Inputs-Core'!$C$7:$C$55,Summary!$C153,'Inputs-Core'!W$7:W$55)</f>
        <v>0</v>
      </c>
      <c r="S153" s="9">
        <f>SUMIF('Inputs-Core'!$C$7:$C$55,Summary!$C153,'Inputs-Core'!X$7:X$55)</f>
        <v>0</v>
      </c>
      <c r="T153" s="9">
        <f>SUMIF('Inputs-Core'!$C$7:$C$55,Summary!$C153,'Inputs-Core'!Y$7:Y$55)</f>
        <v>0</v>
      </c>
      <c r="U153" s="9">
        <f>SUMIF('Inputs-Core'!$C$7:$C$55,Summary!$C153,'Inputs-Core'!Z$7:Z$55)</f>
        <v>0</v>
      </c>
      <c r="V153" s="9">
        <f>SUMIF('Inputs-Core'!$C$7:$C$55,Summary!$C153,'Inputs-Core'!AA$7:AA$55)</f>
        <v>0</v>
      </c>
      <c r="W153" s="9">
        <f>SUMIF('Inputs-Core'!$C$7:$C$55,Summary!$C153,'Inputs-Core'!AB$7:AB$55)</f>
        <v>0</v>
      </c>
      <c r="X153" s="9">
        <f>SUMIF('Inputs-Core'!$C$7:$C$55,Summary!$C153,'Inputs-Core'!AC$7:AC$55)</f>
        <v>0</v>
      </c>
      <c r="Y153" s="9">
        <f>SUMIF('Inputs-Core'!$C$7:$C$55,Summary!$C153,'Inputs-Core'!AD$7:AD$55)</f>
        <v>35000</v>
      </c>
      <c r="Z153" s="9">
        <f>SUMIF('Inputs-Core'!$C$7:$C$55,Summary!$C153,'Inputs-Core'!AE$7:AE$55)</f>
        <v>0</v>
      </c>
      <c r="AA153" s="9">
        <f>SUMIF('Inputs-Core'!$C$7:$C$55,Summary!$C153,'Inputs-Core'!AF$7:AF$55)</f>
        <v>0</v>
      </c>
      <c r="AB153" s="9">
        <f>SUMIF('Inputs-Core'!$C$7:$C$55,Summary!$C153,'Inputs-Core'!AG$7:AG$55)</f>
        <v>0</v>
      </c>
      <c r="AC153" s="9">
        <f>SUMIF('Inputs-Core'!$C$7:$C$55,Summary!$C153,'Inputs-Core'!AH$7:AH$55)</f>
        <v>0</v>
      </c>
      <c r="AD153" s="9">
        <f>SUMIF('Inputs-Core'!$C$7:$C$55,Summary!$C153,'Inputs-Core'!F$7:F$55)</f>
        <v>35000</v>
      </c>
      <c r="AE153" s="9">
        <f>SUMIF('Inputs-Core'!$C$7:$C$55,Summary!$C153,'Inputs-Core'!G$7:G$55)</f>
        <v>35000</v>
      </c>
      <c r="AF153" s="9">
        <f>SUMIF('Inputs-Core'!$C$7:$C$55,Summary!$C153,'Inputs-Core'!H$7:H$55)</f>
        <v>35000</v>
      </c>
      <c r="AG153" s="9">
        <f>SUMIF('Inputs-Core'!$C$7:$C$55,Summary!$C153,'Inputs-Core'!I$7:I$55)</f>
        <v>35000</v>
      </c>
      <c r="AH153" s="2"/>
    </row>
    <row r="154" spans="1:34" outlineLevel="1" x14ac:dyDescent="0.25">
      <c r="A154" s="2"/>
      <c r="B154" s="8"/>
      <c r="C154" s="8" t="s">
        <v>450</v>
      </c>
      <c r="D154" s="9">
        <f t="shared" si="7"/>
        <v>0</v>
      </c>
      <c r="E154" s="9">
        <f>SUMIF('Inputs-Core'!$C$7:$C$55,Summary!$C154,'Inputs-Core'!K$7:K$55)</f>
        <v>0</v>
      </c>
      <c r="F154" s="9">
        <f>SUMIF('Inputs-Core'!$C$7:$C$55,Summary!$C154,'Inputs-Core'!L$7:L$55)</f>
        <v>0</v>
      </c>
      <c r="G154" s="9">
        <f>SUMIF('Inputs-Core'!$C$7:$C$55,Summary!$C154,'Inputs-Core'!M$7:M$55)</f>
        <v>0</v>
      </c>
      <c r="H154" s="9">
        <f>SUMIF('Inputs-Core'!$C$7:$C$55,Summary!$C154,'Inputs-Core'!N$7:N$55)</f>
        <v>0</v>
      </c>
      <c r="I154" s="9">
        <f>SUMIF('Inputs-Core'!$C$7:$C$55,Summary!$C154,'Inputs-Core'!O$7:O$55)</f>
        <v>0</v>
      </c>
      <c r="J154" s="9">
        <f>SUMIF('Inputs-Core'!$C$7:$C$55,Summary!$C154,'Inputs-Core'!P$7:P$55)</f>
        <v>0</v>
      </c>
      <c r="K154" s="9">
        <f>SUMIF('Inputs-Core'!$C$7:$C$55,Summary!$C154,'Inputs-Core'!Q$7:Q$55)</f>
        <v>0</v>
      </c>
      <c r="L154" s="9">
        <f>SUMIF('Inputs-Core'!$C$7:$C$55,Summary!$C154,'Inputs-Core'!R$7:R$55)</f>
        <v>0</v>
      </c>
      <c r="M154" s="9">
        <f>SUMIF('Inputs-Core'!$C$7:$C$55,Summary!$C154,'Inputs-Core'!S$7:S$55)</f>
        <v>0</v>
      </c>
      <c r="N154" s="9">
        <f>SUMIF('Inputs-Core'!$C$7:$C$55,Summary!$C154,'Inputs-Core'!T$7:T$55)</f>
        <v>0</v>
      </c>
      <c r="O154" s="9">
        <f>SUMIF('Inputs-Core'!$C$7:$C$55,Summary!$C154,'Inputs-Core'!U$7:U$55)</f>
        <v>0</v>
      </c>
      <c r="P154" s="9">
        <f>SUMIF('Inputs-Core'!$C$7:$C$55,Summary!$C154,'Inputs-Core'!V$7:V$55)</f>
        <v>0</v>
      </c>
      <c r="Q154" s="9">
        <f t="shared" si="8"/>
        <v>0</v>
      </c>
      <c r="R154" s="9">
        <f>SUMIF('Inputs-Core'!$C$7:$C$55,Summary!$C154,'Inputs-Core'!W$7:W$55)</f>
        <v>0</v>
      </c>
      <c r="S154" s="9">
        <f>SUMIF('Inputs-Core'!$C$7:$C$55,Summary!$C154,'Inputs-Core'!X$7:X$55)</f>
        <v>0</v>
      </c>
      <c r="T154" s="9">
        <f>SUMIF('Inputs-Core'!$C$7:$C$55,Summary!$C154,'Inputs-Core'!Y$7:Y$55)</f>
        <v>0</v>
      </c>
      <c r="U154" s="9">
        <f>SUMIF('Inputs-Core'!$C$7:$C$55,Summary!$C154,'Inputs-Core'!Z$7:Z$55)</f>
        <v>0</v>
      </c>
      <c r="V154" s="9">
        <f>SUMIF('Inputs-Core'!$C$7:$C$55,Summary!$C154,'Inputs-Core'!AA$7:AA$55)</f>
        <v>0</v>
      </c>
      <c r="W154" s="9">
        <f>SUMIF('Inputs-Core'!$C$7:$C$55,Summary!$C154,'Inputs-Core'!AB$7:AB$55)</f>
        <v>0</v>
      </c>
      <c r="X154" s="9">
        <f>SUMIF('Inputs-Core'!$C$7:$C$55,Summary!$C154,'Inputs-Core'!AC$7:AC$55)</f>
        <v>0</v>
      </c>
      <c r="Y154" s="9">
        <f>SUMIF('Inputs-Core'!$C$7:$C$55,Summary!$C154,'Inputs-Core'!AD$7:AD$55)</f>
        <v>0</v>
      </c>
      <c r="Z154" s="9">
        <f>SUMIF('Inputs-Core'!$C$7:$C$55,Summary!$C154,'Inputs-Core'!AE$7:AE$55)</f>
        <v>0</v>
      </c>
      <c r="AA154" s="9">
        <f>SUMIF('Inputs-Core'!$C$7:$C$55,Summary!$C154,'Inputs-Core'!AF$7:AF$55)</f>
        <v>0</v>
      </c>
      <c r="AB154" s="9">
        <f>SUMIF('Inputs-Core'!$C$7:$C$55,Summary!$C154,'Inputs-Core'!AG$7:AG$55)</f>
        <v>0</v>
      </c>
      <c r="AC154" s="9">
        <f>SUMIF('Inputs-Core'!$C$7:$C$55,Summary!$C154,'Inputs-Core'!AH$7:AH$55)</f>
        <v>0</v>
      </c>
      <c r="AD154" s="9">
        <f>SUMIF('Inputs-Core'!$C$7:$C$55,Summary!$C154,'Inputs-Core'!F$7:F$55)</f>
        <v>0</v>
      </c>
      <c r="AE154" s="9">
        <f>SUMIF('Inputs-Core'!$C$7:$C$55,Summary!$C154,'Inputs-Core'!G$7:G$55)</f>
        <v>0</v>
      </c>
      <c r="AF154" s="9">
        <f>SUMIF('Inputs-Core'!$C$7:$C$55,Summary!$C154,'Inputs-Core'!H$7:H$55)</f>
        <v>0</v>
      </c>
      <c r="AG154" s="9">
        <f>SUMIF('Inputs-Core'!$C$7:$C$55,Summary!$C154,'Inputs-Core'!I$7:I$55)</f>
        <v>0</v>
      </c>
      <c r="AH154" s="2"/>
    </row>
    <row r="155" spans="1:34" outlineLevel="1" x14ac:dyDescent="0.25">
      <c r="A155" s="2"/>
      <c r="B155" s="8"/>
      <c r="C155" s="8" t="s">
        <v>451</v>
      </c>
      <c r="D155" s="9">
        <f t="shared" si="7"/>
        <v>0</v>
      </c>
      <c r="E155" s="9">
        <f>SUMIF('Inputs-Core'!$C$7:$C$55,Summary!$C155,'Inputs-Core'!K$7:K$55)</f>
        <v>0</v>
      </c>
      <c r="F155" s="9">
        <f>SUMIF('Inputs-Core'!$C$7:$C$55,Summary!$C155,'Inputs-Core'!L$7:L$55)</f>
        <v>0</v>
      </c>
      <c r="G155" s="9">
        <f>SUMIF('Inputs-Core'!$C$7:$C$55,Summary!$C155,'Inputs-Core'!M$7:M$55)</f>
        <v>0</v>
      </c>
      <c r="H155" s="9">
        <f>SUMIF('Inputs-Core'!$C$7:$C$55,Summary!$C155,'Inputs-Core'!N$7:N$55)</f>
        <v>0</v>
      </c>
      <c r="I155" s="9">
        <f>SUMIF('Inputs-Core'!$C$7:$C$55,Summary!$C155,'Inputs-Core'!O$7:O$55)</f>
        <v>0</v>
      </c>
      <c r="J155" s="9">
        <f>SUMIF('Inputs-Core'!$C$7:$C$55,Summary!$C155,'Inputs-Core'!P$7:P$55)</f>
        <v>0</v>
      </c>
      <c r="K155" s="9">
        <f>SUMIF('Inputs-Core'!$C$7:$C$55,Summary!$C155,'Inputs-Core'!Q$7:Q$55)</f>
        <v>0</v>
      </c>
      <c r="L155" s="9">
        <f>SUMIF('Inputs-Core'!$C$7:$C$55,Summary!$C155,'Inputs-Core'!R$7:R$55)</f>
        <v>0</v>
      </c>
      <c r="M155" s="9">
        <f>SUMIF('Inputs-Core'!$C$7:$C$55,Summary!$C155,'Inputs-Core'!S$7:S$55)</f>
        <v>0</v>
      </c>
      <c r="N155" s="9">
        <f>SUMIF('Inputs-Core'!$C$7:$C$55,Summary!$C155,'Inputs-Core'!T$7:T$55)</f>
        <v>0</v>
      </c>
      <c r="O155" s="9">
        <f>SUMIF('Inputs-Core'!$C$7:$C$55,Summary!$C155,'Inputs-Core'!U$7:U$55)</f>
        <v>0</v>
      </c>
      <c r="P155" s="9">
        <f>SUMIF('Inputs-Core'!$C$7:$C$55,Summary!$C155,'Inputs-Core'!V$7:V$55)</f>
        <v>0</v>
      </c>
      <c r="Q155" s="9">
        <f t="shared" si="8"/>
        <v>0</v>
      </c>
      <c r="R155" s="9">
        <f>SUMIF('Inputs-Core'!$C$7:$C$55,Summary!$C155,'Inputs-Core'!W$7:W$55)</f>
        <v>0</v>
      </c>
      <c r="S155" s="9">
        <f>SUMIF('Inputs-Core'!$C$7:$C$55,Summary!$C155,'Inputs-Core'!X$7:X$55)</f>
        <v>0</v>
      </c>
      <c r="T155" s="9">
        <f>SUMIF('Inputs-Core'!$C$7:$C$55,Summary!$C155,'Inputs-Core'!Y$7:Y$55)</f>
        <v>0</v>
      </c>
      <c r="U155" s="9">
        <f>SUMIF('Inputs-Core'!$C$7:$C$55,Summary!$C155,'Inputs-Core'!Z$7:Z$55)</f>
        <v>0</v>
      </c>
      <c r="V155" s="9">
        <f>SUMIF('Inputs-Core'!$C$7:$C$55,Summary!$C155,'Inputs-Core'!AA$7:AA$55)</f>
        <v>0</v>
      </c>
      <c r="W155" s="9">
        <f>SUMIF('Inputs-Core'!$C$7:$C$55,Summary!$C155,'Inputs-Core'!AB$7:AB$55)</f>
        <v>0</v>
      </c>
      <c r="X155" s="9">
        <f>SUMIF('Inputs-Core'!$C$7:$C$55,Summary!$C155,'Inputs-Core'!AC$7:AC$55)</f>
        <v>0</v>
      </c>
      <c r="Y155" s="9">
        <f>SUMIF('Inputs-Core'!$C$7:$C$55,Summary!$C155,'Inputs-Core'!AD$7:AD$55)</f>
        <v>0</v>
      </c>
      <c r="Z155" s="9">
        <f>SUMIF('Inputs-Core'!$C$7:$C$55,Summary!$C155,'Inputs-Core'!AE$7:AE$55)</f>
        <v>0</v>
      </c>
      <c r="AA155" s="9">
        <f>SUMIF('Inputs-Core'!$C$7:$C$55,Summary!$C155,'Inputs-Core'!AF$7:AF$55)</f>
        <v>0</v>
      </c>
      <c r="AB155" s="9">
        <f>SUMIF('Inputs-Core'!$C$7:$C$55,Summary!$C155,'Inputs-Core'!AG$7:AG$55)</f>
        <v>0</v>
      </c>
      <c r="AC155" s="9">
        <f>SUMIF('Inputs-Core'!$C$7:$C$55,Summary!$C155,'Inputs-Core'!AH$7:AH$55)</f>
        <v>0</v>
      </c>
      <c r="AD155" s="9">
        <f>SUMIF('Inputs-Core'!$C$7:$C$55,Summary!$C155,'Inputs-Core'!F$7:F$55)</f>
        <v>0</v>
      </c>
      <c r="AE155" s="9">
        <f>SUMIF('Inputs-Core'!$C$7:$C$55,Summary!$C155,'Inputs-Core'!G$7:G$55)</f>
        <v>0</v>
      </c>
      <c r="AF155" s="9">
        <f>SUMIF('Inputs-Core'!$C$7:$C$55,Summary!$C155,'Inputs-Core'!H$7:H$55)</f>
        <v>0</v>
      </c>
      <c r="AG155" s="9">
        <f>SUMIF('Inputs-Core'!$C$7:$C$55,Summary!$C155,'Inputs-Core'!I$7:I$55)</f>
        <v>0</v>
      </c>
      <c r="AH155" s="2"/>
    </row>
    <row r="156" spans="1:34" outlineLevel="1" x14ac:dyDescent="0.25">
      <c r="A156" s="2"/>
      <c r="B156" s="8"/>
      <c r="C156" s="8" t="s">
        <v>452</v>
      </c>
      <c r="D156" s="9">
        <f t="shared" si="7"/>
        <v>0</v>
      </c>
      <c r="E156" s="9">
        <f>SUMIF('Inputs-Core'!$C$7:$C$55,Summary!$C156,'Inputs-Core'!K$7:K$55)</f>
        <v>0</v>
      </c>
      <c r="F156" s="9">
        <f>SUMIF('Inputs-Core'!$C$7:$C$55,Summary!$C156,'Inputs-Core'!L$7:L$55)</f>
        <v>0</v>
      </c>
      <c r="G156" s="9">
        <f>SUMIF('Inputs-Core'!$C$7:$C$55,Summary!$C156,'Inputs-Core'!M$7:M$55)</f>
        <v>0</v>
      </c>
      <c r="H156" s="9">
        <f>SUMIF('Inputs-Core'!$C$7:$C$55,Summary!$C156,'Inputs-Core'!N$7:N$55)</f>
        <v>0</v>
      </c>
      <c r="I156" s="9">
        <f>SUMIF('Inputs-Core'!$C$7:$C$55,Summary!$C156,'Inputs-Core'!O$7:O$55)</f>
        <v>0</v>
      </c>
      <c r="J156" s="9">
        <f>SUMIF('Inputs-Core'!$C$7:$C$55,Summary!$C156,'Inputs-Core'!P$7:P$55)</f>
        <v>0</v>
      </c>
      <c r="K156" s="9">
        <f>SUMIF('Inputs-Core'!$C$7:$C$55,Summary!$C156,'Inputs-Core'!Q$7:Q$55)</f>
        <v>0</v>
      </c>
      <c r="L156" s="9">
        <f>SUMIF('Inputs-Core'!$C$7:$C$55,Summary!$C156,'Inputs-Core'!R$7:R$55)</f>
        <v>0</v>
      </c>
      <c r="M156" s="9">
        <f>SUMIF('Inputs-Core'!$C$7:$C$55,Summary!$C156,'Inputs-Core'!S$7:S$55)</f>
        <v>0</v>
      </c>
      <c r="N156" s="9">
        <f>SUMIF('Inputs-Core'!$C$7:$C$55,Summary!$C156,'Inputs-Core'!T$7:T$55)</f>
        <v>0</v>
      </c>
      <c r="O156" s="9">
        <f>SUMIF('Inputs-Core'!$C$7:$C$55,Summary!$C156,'Inputs-Core'!U$7:U$55)</f>
        <v>0</v>
      </c>
      <c r="P156" s="9">
        <f>SUMIF('Inputs-Core'!$C$7:$C$55,Summary!$C156,'Inputs-Core'!V$7:V$55)</f>
        <v>0</v>
      </c>
      <c r="Q156" s="9">
        <f t="shared" si="8"/>
        <v>0</v>
      </c>
      <c r="R156" s="9">
        <f>SUMIF('Inputs-Core'!$C$7:$C$55,Summary!$C156,'Inputs-Core'!W$7:W$55)</f>
        <v>0</v>
      </c>
      <c r="S156" s="9">
        <f>SUMIF('Inputs-Core'!$C$7:$C$55,Summary!$C156,'Inputs-Core'!X$7:X$55)</f>
        <v>0</v>
      </c>
      <c r="T156" s="9">
        <f>SUMIF('Inputs-Core'!$C$7:$C$55,Summary!$C156,'Inputs-Core'!Y$7:Y$55)</f>
        <v>0</v>
      </c>
      <c r="U156" s="9">
        <f>SUMIF('Inputs-Core'!$C$7:$C$55,Summary!$C156,'Inputs-Core'!Z$7:Z$55)</f>
        <v>0</v>
      </c>
      <c r="V156" s="9">
        <f>SUMIF('Inputs-Core'!$C$7:$C$55,Summary!$C156,'Inputs-Core'!AA$7:AA$55)</f>
        <v>0</v>
      </c>
      <c r="W156" s="9">
        <f>SUMIF('Inputs-Core'!$C$7:$C$55,Summary!$C156,'Inputs-Core'!AB$7:AB$55)</f>
        <v>0</v>
      </c>
      <c r="X156" s="9">
        <f>SUMIF('Inputs-Core'!$C$7:$C$55,Summary!$C156,'Inputs-Core'!AC$7:AC$55)</f>
        <v>0</v>
      </c>
      <c r="Y156" s="9">
        <f>SUMIF('Inputs-Core'!$C$7:$C$55,Summary!$C156,'Inputs-Core'!AD$7:AD$55)</f>
        <v>0</v>
      </c>
      <c r="Z156" s="9">
        <f>SUMIF('Inputs-Core'!$C$7:$C$55,Summary!$C156,'Inputs-Core'!AE$7:AE$55)</f>
        <v>0</v>
      </c>
      <c r="AA156" s="9">
        <f>SUMIF('Inputs-Core'!$C$7:$C$55,Summary!$C156,'Inputs-Core'!AF$7:AF$55)</f>
        <v>0</v>
      </c>
      <c r="AB156" s="9">
        <f>SUMIF('Inputs-Core'!$C$7:$C$55,Summary!$C156,'Inputs-Core'!AG$7:AG$55)</f>
        <v>0</v>
      </c>
      <c r="AC156" s="9">
        <f>SUMIF('Inputs-Core'!$C$7:$C$55,Summary!$C156,'Inputs-Core'!AH$7:AH$55)</f>
        <v>0</v>
      </c>
      <c r="AD156" s="9">
        <f>SUMIF('Inputs-Core'!$C$7:$C$55,Summary!$C156,'Inputs-Core'!F$7:F$55)</f>
        <v>0</v>
      </c>
      <c r="AE156" s="9">
        <f>SUMIF('Inputs-Core'!$C$7:$C$55,Summary!$C156,'Inputs-Core'!G$7:G$55)</f>
        <v>0</v>
      </c>
      <c r="AF156" s="9">
        <f>SUMIF('Inputs-Core'!$C$7:$C$55,Summary!$C156,'Inputs-Core'!H$7:H$55)</f>
        <v>0</v>
      </c>
      <c r="AG156" s="9">
        <f>SUMIF('Inputs-Core'!$C$7:$C$55,Summary!$C156,'Inputs-Core'!I$7:I$55)</f>
        <v>0</v>
      </c>
      <c r="AH156" s="2"/>
    </row>
    <row r="157" spans="1:34" outlineLevel="1" x14ac:dyDescent="0.25">
      <c r="A157" s="2"/>
      <c r="B157" s="8"/>
      <c r="C157" s="8" t="s">
        <v>453</v>
      </c>
      <c r="D157" s="9">
        <f t="shared" si="7"/>
        <v>0</v>
      </c>
      <c r="E157" s="9">
        <f>SUMIF('Inputs-Core'!$C$7:$C$55,Summary!$C157,'Inputs-Core'!K$7:K$55)</f>
        <v>0</v>
      </c>
      <c r="F157" s="9">
        <f>SUMIF('Inputs-Core'!$C$7:$C$55,Summary!$C157,'Inputs-Core'!L$7:L$55)</f>
        <v>0</v>
      </c>
      <c r="G157" s="9">
        <f>SUMIF('Inputs-Core'!$C$7:$C$55,Summary!$C157,'Inputs-Core'!M$7:M$55)</f>
        <v>0</v>
      </c>
      <c r="H157" s="9">
        <f>SUMIF('Inputs-Core'!$C$7:$C$55,Summary!$C157,'Inputs-Core'!N$7:N$55)</f>
        <v>0</v>
      </c>
      <c r="I157" s="9">
        <f>SUMIF('Inputs-Core'!$C$7:$C$55,Summary!$C157,'Inputs-Core'!O$7:O$55)</f>
        <v>0</v>
      </c>
      <c r="J157" s="9">
        <f>SUMIF('Inputs-Core'!$C$7:$C$55,Summary!$C157,'Inputs-Core'!P$7:P$55)</f>
        <v>0</v>
      </c>
      <c r="K157" s="9">
        <f>SUMIF('Inputs-Core'!$C$7:$C$55,Summary!$C157,'Inputs-Core'!Q$7:Q$55)</f>
        <v>0</v>
      </c>
      <c r="L157" s="9">
        <f>SUMIF('Inputs-Core'!$C$7:$C$55,Summary!$C157,'Inputs-Core'!R$7:R$55)</f>
        <v>0</v>
      </c>
      <c r="M157" s="9">
        <f>SUMIF('Inputs-Core'!$C$7:$C$55,Summary!$C157,'Inputs-Core'!S$7:S$55)</f>
        <v>0</v>
      </c>
      <c r="N157" s="9">
        <f>SUMIF('Inputs-Core'!$C$7:$C$55,Summary!$C157,'Inputs-Core'!T$7:T$55)</f>
        <v>0</v>
      </c>
      <c r="O157" s="9">
        <f>SUMIF('Inputs-Core'!$C$7:$C$55,Summary!$C157,'Inputs-Core'!U$7:U$55)</f>
        <v>0</v>
      </c>
      <c r="P157" s="9">
        <f>SUMIF('Inputs-Core'!$C$7:$C$55,Summary!$C157,'Inputs-Core'!V$7:V$55)</f>
        <v>0</v>
      </c>
      <c r="Q157" s="9">
        <f t="shared" si="8"/>
        <v>0</v>
      </c>
      <c r="R157" s="9">
        <f>SUMIF('Inputs-Core'!$C$7:$C$55,Summary!$C157,'Inputs-Core'!W$7:W$55)</f>
        <v>0</v>
      </c>
      <c r="S157" s="9">
        <f>SUMIF('Inputs-Core'!$C$7:$C$55,Summary!$C157,'Inputs-Core'!X$7:X$55)</f>
        <v>0</v>
      </c>
      <c r="T157" s="9">
        <f>SUMIF('Inputs-Core'!$C$7:$C$55,Summary!$C157,'Inputs-Core'!Y$7:Y$55)</f>
        <v>0</v>
      </c>
      <c r="U157" s="9">
        <f>SUMIF('Inputs-Core'!$C$7:$C$55,Summary!$C157,'Inputs-Core'!Z$7:Z$55)</f>
        <v>0</v>
      </c>
      <c r="V157" s="9">
        <f>SUMIF('Inputs-Core'!$C$7:$C$55,Summary!$C157,'Inputs-Core'!AA$7:AA$55)</f>
        <v>0</v>
      </c>
      <c r="W157" s="9">
        <f>SUMIF('Inputs-Core'!$C$7:$C$55,Summary!$C157,'Inputs-Core'!AB$7:AB$55)</f>
        <v>0</v>
      </c>
      <c r="X157" s="9">
        <f>SUMIF('Inputs-Core'!$C$7:$C$55,Summary!$C157,'Inputs-Core'!AC$7:AC$55)</f>
        <v>0</v>
      </c>
      <c r="Y157" s="9">
        <f>SUMIF('Inputs-Core'!$C$7:$C$55,Summary!$C157,'Inputs-Core'!AD$7:AD$55)</f>
        <v>0</v>
      </c>
      <c r="Z157" s="9">
        <f>SUMIF('Inputs-Core'!$C$7:$C$55,Summary!$C157,'Inputs-Core'!AE$7:AE$55)</f>
        <v>0</v>
      </c>
      <c r="AA157" s="9">
        <f>SUMIF('Inputs-Core'!$C$7:$C$55,Summary!$C157,'Inputs-Core'!AF$7:AF$55)</f>
        <v>0</v>
      </c>
      <c r="AB157" s="9">
        <f>SUMIF('Inputs-Core'!$C$7:$C$55,Summary!$C157,'Inputs-Core'!AG$7:AG$55)</f>
        <v>0</v>
      </c>
      <c r="AC157" s="9">
        <f>SUMIF('Inputs-Core'!$C$7:$C$55,Summary!$C157,'Inputs-Core'!AH$7:AH$55)</f>
        <v>0</v>
      </c>
      <c r="AD157" s="9">
        <f>SUMIF('Inputs-Core'!$C$7:$C$55,Summary!$C157,'Inputs-Core'!F$7:F$55)</f>
        <v>0</v>
      </c>
      <c r="AE157" s="9">
        <f>SUMIF('Inputs-Core'!$C$7:$C$55,Summary!$C157,'Inputs-Core'!G$7:G$55)</f>
        <v>0</v>
      </c>
      <c r="AF157" s="9">
        <f>SUMIF('Inputs-Core'!$C$7:$C$55,Summary!$C157,'Inputs-Core'!H$7:H$55)</f>
        <v>0</v>
      </c>
      <c r="AG157" s="9">
        <f>SUMIF('Inputs-Core'!$C$7:$C$55,Summary!$C157,'Inputs-Core'!I$7:I$55)</f>
        <v>0</v>
      </c>
      <c r="AH157" s="2"/>
    </row>
    <row r="158" spans="1:34" outlineLevel="1" x14ac:dyDescent="0.25">
      <c r="A158" s="2"/>
      <c r="B158" s="8"/>
      <c r="C158" s="8" t="s">
        <v>50</v>
      </c>
      <c r="D158" s="9">
        <f t="shared" si="7"/>
        <v>0</v>
      </c>
      <c r="E158" s="9">
        <f>SUMIF('Inputs-Core'!$C$7:$C$55,Summary!$C158,'Inputs-Core'!K$7:K$55)</f>
        <v>0</v>
      </c>
      <c r="F158" s="9">
        <f>SUMIF('Inputs-Core'!$C$7:$C$55,Summary!$C158,'Inputs-Core'!L$7:L$55)</f>
        <v>0</v>
      </c>
      <c r="G158" s="9">
        <f>SUMIF('Inputs-Core'!$C$7:$C$55,Summary!$C158,'Inputs-Core'!M$7:M$55)</f>
        <v>0</v>
      </c>
      <c r="H158" s="9">
        <f>SUMIF('Inputs-Core'!$C$7:$C$55,Summary!$C158,'Inputs-Core'!N$7:N$55)</f>
        <v>0</v>
      </c>
      <c r="I158" s="9">
        <f>SUMIF('Inputs-Core'!$C$7:$C$55,Summary!$C158,'Inputs-Core'!O$7:O$55)</f>
        <v>0</v>
      </c>
      <c r="J158" s="9">
        <f>SUMIF('Inputs-Core'!$C$7:$C$55,Summary!$C158,'Inputs-Core'!P$7:P$55)</f>
        <v>0</v>
      </c>
      <c r="K158" s="9">
        <f>SUMIF('Inputs-Core'!$C$7:$C$55,Summary!$C158,'Inputs-Core'!Q$7:Q$55)</f>
        <v>0</v>
      </c>
      <c r="L158" s="9">
        <f>SUMIF('Inputs-Core'!$C$7:$C$55,Summary!$C158,'Inputs-Core'!R$7:R$55)</f>
        <v>0</v>
      </c>
      <c r="M158" s="9">
        <f>SUMIF('Inputs-Core'!$C$7:$C$55,Summary!$C158,'Inputs-Core'!S$7:S$55)</f>
        <v>0</v>
      </c>
      <c r="N158" s="9">
        <f>SUMIF('Inputs-Core'!$C$7:$C$55,Summary!$C158,'Inputs-Core'!T$7:T$55)</f>
        <v>0</v>
      </c>
      <c r="O158" s="9">
        <f>SUMIF('Inputs-Core'!$C$7:$C$55,Summary!$C158,'Inputs-Core'!U$7:U$55)</f>
        <v>0</v>
      </c>
      <c r="P158" s="9">
        <f>SUMIF('Inputs-Core'!$C$7:$C$55,Summary!$C158,'Inputs-Core'!V$7:V$55)</f>
        <v>0</v>
      </c>
      <c r="Q158" s="9">
        <f t="shared" si="8"/>
        <v>0</v>
      </c>
      <c r="R158" s="9">
        <f>SUMIF('Inputs-Core'!$C$7:$C$55,Summary!$C158,'Inputs-Core'!W$7:W$55)</f>
        <v>0</v>
      </c>
      <c r="S158" s="9">
        <f>SUMIF('Inputs-Core'!$C$7:$C$55,Summary!$C158,'Inputs-Core'!X$7:X$55)</f>
        <v>0</v>
      </c>
      <c r="T158" s="9">
        <f>SUMIF('Inputs-Core'!$C$7:$C$55,Summary!$C158,'Inputs-Core'!Y$7:Y$55)</f>
        <v>0</v>
      </c>
      <c r="U158" s="9">
        <f>SUMIF('Inputs-Core'!$C$7:$C$55,Summary!$C158,'Inputs-Core'!Z$7:Z$55)</f>
        <v>0</v>
      </c>
      <c r="V158" s="9">
        <f>SUMIF('Inputs-Core'!$C$7:$C$55,Summary!$C158,'Inputs-Core'!AA$7:AA$55)</f>
        <v>0</v>
      </c>
      <c r="W158" s="9">
        <f>SUMIF('Inputs-Core'!$C$7:$C$55,Summary!$C158,'Inputs-Core'!AB$7:AB$55)</f>
        <v>0</v>
      </c>
      <c r="X158" s="9">
        <f>SUMIF('Inputs-Core'!$C$7:$C$55,Summary!$C158,'Inputs-Core'!AC$7:AC$55)</f>
        <v>0</v>
      </c>
      <c r="Y158" s="9">
        <f>SUMIF('Inputs-Core'!$C$7:$C$55,Summary!$C158,'Inputs-Core'!AD$7:AD$55)</f>
        <v>0</v>
      </c>
      <c r="Z158" s="9">
        <f>SUMIF('Inputs-Core'!$C$7:$C$55,Summary!$C158,'Inputs-Core'!AE$7:AE$55)</f>
        <v>0</v>
      </c>
      <c r="AA158" s="9">
        <f>SUMIF('Inputs-Core'!$C$7:$C$55,Summary!$C158,'Inputs-Core'!AF$7:AF$55)</f>
        <v>0</v>
      </c>
      <c r="AB158" s="9">
        <f>SUMIF('Inputs-Core'!$C$7:$C$55,Summary!$C158,'Inputs-Core'!AG$7:AG$55)</f>
        <v>0</v>
      </c>
      <c r="AC158" s="9">
        <f>SUMIF('Inputs-Core'!$C$7:$C$55,Summary!$C158,'Inputs-Core'!AH$7:AH$55)</f>
        <v>0</v>
      </c>
      <c r="AD158" s="9">
        <f>SUMIF('Inputs-Core'!$C$7:$C$55,Summary!$C158,'Inputs-Core'!F$7:F$55)</f>
        <v>0</v>
      </c>
      <c r="AE158" s="9">
        <f>SUMIF('Inputs-Core'!$C$7:$C$55,Summary!$C158,'Inputs-Core'!G$7:G$55)</f>
        <v>0</v>
      </c>
      <c r="AF158" s="9">
        <f>SUMIF('Inputs-Core'!$C$7:$C$55,Summary!$C158,'Inputs-Core'!H$7:H$55)</f>
        <v>0</v>
      </c>
      <c r="AG158" s="9">
        <f>SUMIF('Inputs-Core'!$C$7:$C$55,Summary!$C158,'Inputs-Core'!I$7:I$55)</f>
        <v>0</v>
      </c>
      <c r="AH158" s="2"/>
    </row>
    <row r="159" spans="1:34" outlineLevel="1" x14ac:dyDescent="0.25">
      <c r="A159" s="2"/>
      <c r="B159" s="8"/>
      <c r="C159" s="8" t="s">
        <v>48</v>
      </c>
      <c r="D159" s="9">
        <f t="shared" si="7"/>
        <v>0</v>
      </c>
      <c r="E159" s="9">
        <f>SUMIF('Inputs-Core'!$C$7:$C$55,Summary!$C159,'Inputs-Core'!K$7:K$55)</f>
        <v>0</v>
      </c>
      <c r="F159" s="9">
        <f>SUMIF('Inputs-Core'!$C$7:$C$55,Summary!$C159,'Inputs-Core'!L$7:L$55)</f>
        <v>0</v>
      </c>
      <c r="G159" s="9">
        <f>SUMIF('Inputs-Core'!$C$7:$C$55,Summary!$C159,'Inputs-Core'!M$7:M$55)</f>
        <v>0</v>
      </c>
      <c r="H159" s="9">
        <f>SUMIF('Inputs-Core'!$C$7:$C$55,Summary!$C159,'Inputs-Core'!N$7:N$55)</f>
        <v>0</v>
      </c>
      <c r="I159" s="9">
        <f>SUMIF('Inputs-Core'!$C$7:$C$55,Summary!$C159,'Inputs-Core'!O$7:O$55)</f>
        <v>0</v>
      </c>
      <c r="J159" s="9">
        <f>SUMIF('Inputs-Core'!$C$7:$C$55,Summary!$C159,'Inputs-Core'!P$7:P$55)</f>
        <v>0</v>
      </c>
      <c r="K159" s="9">
        <f>SUMIF('Inputs-Core'!$C$7:$C$55,Summary!$C159,'Inputs-Core'!Q$7:Q$55)</f>
        <v>0</v>
      </c>
      <c r="L159" s="9">
        <f>SUMIF('Inputs-Core'!$C$7:$C$55,Summary!$C159,'Inputs-Core'!R$7:R$55)</f>
        <v>0</v>
      </c>
      <c r="M159" s="9">
        <f>SUMIF('Inputs-Core'!$C$7:$C$55,Summary!$C159,'Inputs-Core'!S$7:S$55)</f>
        <v>0</v>
      </c>
      <c r="N159" s="9">
        <f>SUMIF('Inputs-Core'!$C$7:$C$55,Summary!$C159,'Inputs-Core'!T$7:T$55)</f>
        <v>0</v>
      </c>
      <c r="O159" s="9">
        <f>SUMIF('Inputs-Core'!$C$7:$C$55,Summary!$C159,'Inputs-Core'!U$7:U$55)</f>
        <v>0</v>
      </c>
      <c r="P159" s="9">
        <f>SUMIF('Inputs-Core'!$C$7:$C$55,Summary!$C159,'Inputs-Core'!V$7:V$55)</f>
        <v>0</v>
      </c>
      <c r="Q159" s="9">
        <f t="shared" si="8"/>
        <v>8000</v>
      </c>
      <c r="R159" s="9">
        <f>SUMIF('Inputs-Core'!$C$7:$C$55,Summary!$C159,'Inputs-Core'!W$7:W$55)</f>
        <v>0</v>
      </c>
      <c r="S159" s="9">
        <f>SUMIF('Inputs-Core'!$C$7:$C$55,Summary!$C159,'Inputs-Core'!X$7:X$55)</f>
        <v>0</v>
      </c>
      <c r="T159" s="9">
        <f>SUMIF('Inputs-Core'!$C$7:$C$55,Summary!$C159,'Inputs-Core'!Y$7:Y$55)</f>
        <v>2000</v>
      </c>
      <c r="U159" s="9">
        <f>SUMIF('Inputs-Core'!$C$7:$C$55,Summary!$C159,'Inputs-Core'!Z$7:Z$55)</f>
        <v>0</v>
      </c>
      <c r="V159" s="9">
        <f>SUMIF('Inputs-Core'!$C$7:$C$55,Summary!$C159,'Inputs-Core'!AA$7:AA$55)</f>
        <v>0</v>
      </c>
      <c r="W159" s="9">
        <f>SUMIF('Inputs-Core'!$C$7:$C$55,Summary!$C159,'Inputs-Core'!AB$7:AB$55)</f>
        <v>2000</v>
      </c>
      <c r="X159" s="9">
        <f>SUMIF('Inputs-Core'!$C$7:$C$55,Summary!$C159,'Inputs-Core'!AC$7:AC$55)</f>
        <v>0</v>
      </c>
      <c r="Y159" s="9">
        <f>SUMIF('Inputs-Core'!$C$7:$C$55,Summary!$C159,'Inputs-Core'!AD$7:AD$55)</f>
        <v>0</v>
      </c>
      <c r="Z159" s="9">
        <f>SUMIF('Inputs-Core'!$C$7:$C$55,Summary!$C159,'Inputs-Core'!AE$7:AE$55)</f>
        <v>2000</v>
      </c>
      <c r="AA159" s="9">
        <f>SUMIF('Inputs-Core'!$C$7:$C$55,Summary!$C159,'Inputs-Core'!AF$7:AF$55)</f>
        <v>0</v>
      </c>
      <c r="AB159" s="9">
        <f>SUMIF('Inputs-Core'!$C$7:$C$55,Summary!$C159,'Inputs-Core'!AG$7:AG$55)</f>
        <v>0</v>
      </c>
      <c r="AC159" s="9">
        <f>SUMIF('Inputs-Core'!$C$7:$C$55,Summary!$C159,'Inputs-Core'!AH$7:AH$55)</f>
        <v>2000</v>
      </c>
      <c r="AD159" s="9">
        <f>SUMIF('Inputs-Core'!$C$7:$C$55,Summary!$C159,'Inputs-Core'!F$7:F$55)</f>
        <v>8000</v>
      </c>
      <c r="AE159" s="9">
        <f>SUMIF('Inputs-Core'!$C$7:$C$55,Summary!$C159,'Inputs-Core'!G$7:G$55)</f>
        <v>8000</v>
      </c>
      <c r="AF159" s="9">
        <f>SUMIF('Inputs-Core'!$C$7:$C$55,Summary!$C159,'Inputs-Core'!H$7:H$55)</f>
        <v>8000</v>
      </c>
      <c r="AG159" s="9">
        <f>SUMIF('Inputs-Core'!$C$7:$C$55,Summary!$C159,'Inputs-Core'!I$7:I$55)</f>
        <v>8000</v>
      </c>
      <c r="AH159" s="2"/>
    </row>
    <row r="160" spans="1:34" outlineLevel="1" x14ac:dyDescent="0.25">
      <c r="A160" s="2"/>
      <c r="B160" s="8"/>
      <c r="C160" s="8" t="s">
        <v>454</v>
      </c>
      <c r="D160" s="9">
        <f t="shared" si="7"/>
        <v>0</v>
      </c>
      <c r="E160" s="9">
        <f>SUMIF('Inputs-Core'!$C$7:$C$55,Summary!$C160,'Inputs-Core'!K$7:K$55)</f>
        <v>0</v>
      </c>
      <c r="F160" s="9">
        <f>SUMIF('Inputs-Core'!$C$7:$C$55,Summary!$C160,'Inputs-Core'!L$7:L$55)</f>
        <v>0</v>
      </c>
      <c r="G160" s="9">
        <f>SUMIF('Inputs-Core'!$C$7:$C$55,Summary!$C160,'Inputs-Core'!M$7:M$55)</f>
        <v>0</v>
      </c>
      <c r="H160" s="9">
        <f>SUMIF('Inputs-Core'!$C$7:$C$55,Summary!$C160,'Inputs-Core'!N$7:N$55)</f>
        <v>0</v>
      </c>
      <c r="I160" s="9">
        <f>SUMIF('Inputs-Core'!$C$7:$C$55,Summary!$C160,'Inputs-Core'!O$7:O$55)</f>
        <v>0</v>
      </c>
      <c r="J160" s="9">
        <f>SUMIF('Inputs-Core'!$C$7:$C$55,Summary!$C160,'Inputs-Core'!P$7:P$55)</f>
        <v>0</v>
      </c>
      <c r="K160" s="9">
        <f>SUMIF('Inputs-Core'!$C$7:$C$55,Summary!$C160,'Inputs-Core'!Q$7:Q$55)</f>
        <v>0</v>
      </c>
      <c r="L160" s="9">
        <f>SUMIF('Inputs-Core'!$C$7:$C$55,Summary!$C160,'Inputs-Core'!R$7:R$55)</f>
        <v>0</v>
      </c>
      <c r="M160" s="9">
        <f>SUMIF('Inputs-Core'!$C$7:$C$55,Summary!$C160,'Inputs-Core'!S$7:S$55)</f>
        <v>0</v>
      </c>
      <c r="N160" s="9">
        <f>SUMIF('Inputs-Core'!$C$7:$C$55,Summary!$C160,'Inputs-Core'!T$7:T$55)</f>
        <v>0</v>
      </c>
      <c r="O160" s="9">
        <f>SUMIF('Inputs-Core'!$C$7:$C$55,Summary!$C160,'Inputs-Core'!U$7:U$55)</f>
        <v>0</v>
      </c>
      <c r="P160" s="9">
        <f>SUMIF('Inputs-Core'!$C$7:$C$55,Summary!$C160,'Inputs-Core'!V$7:V$55)</f>
        <v>0</v>
      </c>
      <c r="Q160" s="9">
        <f t="shared" si="8"/>
        <v>0</v>
      </c>
      <c r="R160" s="9">
        <f>SUMIF('Inputs-Core'!$C$7:$C$55,Summary!$C160,'Inputs-Core'!W$7:W$55)</f>
        <v>0</v>
      </c>
      <c r="S160" s="9">
        <f>SUMIF('Inputs-Core'!$C$7:$C$55,Summary!$C160,'Inputs-Core'!X$7:X$55)</f>
        <v>0</v>
      </c>
      <c r="T160" s="9">
        <f>SUMIF('Inputs-Core'!$C$7:$C$55,Summary!$C160,'Inputs-Core'!Y$7:Y$55)</f>
        <v>0</v>
      </c>
      <c r="U160" s="9">
        <f>SUMIF('Inputs-Core'!$C$7:$C$55,Summary!$C160,'Inputs-Core'!Z$7:Z$55)</f>
        <v>0</v>
      </c>
      <c r="V160" s="9">
        <f>SUMIF('Inputs-Core'!$C$7:$C$55,Summary!$C160,'Inputs-Core'!AA$7:AA$55)</f>
        <v>0</v>
      </c>
      <c r="W160" s="9">
        <f>SUMIF('Inputs-Core'!$C$7:$C$55,Summary!$C160,'Inputs-Core'!AB$7:AB$55)</f>
        <v>0</v>
      </c>
      <c r="X160" s="9">
        <f>SUMIF('Inputs-Core'!$C$7:$C$55,Summary!$C160,'Inputs-Core'!AC$7:AC$55)</f>
        <v>0</v>
      </c>
      <c r="Y160" s="9">
        <f>SUMIF('Inputs-Core'!$C$7:$C$55,Summary!$C160,'Inputs-Core'!AD$7:AD$55)</f>
        <v>0</v>
      </c>
      <c r="Z160" s="9">
        <f>SUMIF('Inputs-Core'!$C$7:$C$55,Summary!$C160,'Inputs-Core'!AE$7:AE$55)</f>
        <v>0</v>
      </c>
      <c r="AA160" s="9">
        <f>SUMIF('Inputs-Core'!$C$7:$C$55,Summary!$C160,'Inputs-Core'!AF$7:AF$55)</f>
        <v>0</v>
      </c>
      <c r="AB160" s="9">
        <f>SUMIF('Inputs-Core'!$C$7:$C$55,Summary!$C160,'Inputs-Core'!AG$7:AG$55)</f>
        <v>0</v>
      </c>
      <c r="AC160" s="9">
        <f>SUMIF('Inputs-Core'!$C$7:$C$55,Summary!$C160,'Inputs-Core'!AH$7:AH$55)</f>
        <v>0</v>
      </c>
      <c r="AD160" s="9">
        <f>SUMIF('Inputs-Core'!$C$7:$C$55,Summary!$C160,'Inputs-Core'!F$7:F$55)</f>
        <v>0</v>
      </c>
      <c r="AE160" s="9">
        <f>SUMIF('Inputs-Core'!$C$7:$C$55,Summary!$C160,'Inputs-Core'!G$7:G$55)</f>
        <v>0</v>
      </c>
      <c r="AF160" s="9">
        <f>SUMIF('Inputs-Core'!$C$7:$C$55,Summary!$C160,'Inputs-Core'!H$7:H$55)</f>
        <v>0</v>
      </c>
      <c r="AG160" s="9">
        <f>SUMIF('Inputs-Core'!$C$7:$C$55,Summary!$C160,'Inputs-Core'!I$7:I$55)</f>
        <v>0</v>
      </c>
      <c r="AH160" s="2"/>
    </row>
    <row r="161" spans="1:34" outlineLevel="1" x14ac:dyDescent="0.25">
      <c r="A161" s="2"/>
      <c r="B161" s="8"/>
      <c r="C161" s="8" t="s">
        <v>455</v>
      </c>
      <c r="D161" s="9">
        <f t="shared" ref="D161:D191" si="9">SUM(E161:P161)</f>
        <v>0</v>
      </c>
      <c r="E161" s="9">
        <f>SUMIF('Inputs-Core'!$C$7:$C$55,Summary!$C161,'Inputs-Core'!K$7:K$55)</f>
        <v>0</v>
      </c>
      <c r="F161" s="9">
        <f>SUMIF('Inputs-Core'!$C$7:$C$55,Summary!$C161,'Inputs-Core'!L$7:L$55)</f>
        <v>0</v>
      </c>
      <c r="G161" s="9">
        <f>SUMIF('Inputs-Core'!$C$7:$C$55,Summary!$C161,'Inputs-Core'!M$7:M$55)</f>
        <v>0</v>
      </c>
      <c r="H161" s="9">
        <f>SUMIF('Inputs-Core'!$C$7:$C$55,Summary!$C161,'Inputs-Core'!N$7:N$55)</f>
        <v>0</v>
      </c>
      <c r="I161" s="9">
        <f>SUMIF('Inputs-Core'!$C$7:$C$55,Summary!$C161,'Inputs-Core'!O$7:O$55)</f>
        <v>0</v>
      </c>
      <c r="J161" s="9">
        <f>SUMIF('Inputs-Core'!$C$7:$C$55,Summary!$C161,'Inputs-Core'!P$7:P$55)</f>
        <v>0</v>
      </c>
      <c r="K161" s="9">
        <f>SUMIF('Inputs-Core'!$C$7:$C$55,Summary!$C161,'Inputs-Core'!Q$7:Q$55)</f>
        <v>0</v>
      </c>
      <c r="L161" s="9">
        <f>SUMIF('Inputs-Core'!$C$7:$C$55,Summary!$C161,'Inputs-Core'!R$7:R$55)</f>
        <v>0</v>
      </c>
      <c r="M161" s="9">
        <f>SUMIF('Inputs-Core'!$C$7:$C$55,Summary!$C161,'Inputs-Core'!S$7:S$55)</f>
        <v>0</v>
      </c>
      <c r="N161" s="9">
        <f>SUMIF('Inputs-Core'!$C$7:$C$55,Summary!$C161,'Inputs-Core'!T$7:T$55)</f>
        <v>0</v>
      </c>
      <c r="O161" s="9">
        <f>SUMIF('Inputs-Core'!$C$7:$C$55,Summary!$C161,'Inputs-Core'!U$7:U$55)</f>
        <v>0</v>
      </c>
      <c r="P161" s="9">
        <f>SUMIF('Inputs-Core'!$C$7:$C$55,Summary!$C161,'Inputs-Core'!V$7:V$55)</f>
        <v>0</v>
      </c>
      <c r="Q161" s="9">
        <f t="shared" ref="Q161:Q191" si="10">SUM(R161:AC161)</f>
        <v>0</v>
      </c>
      <c r="R161" s="9">
        <f>SUMIF('Inputs-Core'!$C$7:$C$55,Summary!$C161,'Inputs-Core'!W$7:W$55)</f>
        <v>0</v>
      </c>
      <c r="S161" s="9">
        <f>SUMIF('Inputs-Core'!$C$7:$C$55,Summary!$C161,'Inputs-Core'!X$7:X$55)</f>
        <v>0</v>
      </c>
      <c r="T161" s="9">
        <f>SUMIF('Inputs-Core'!$C$7:$C$55,Summary!$C161,'Inputs-Core'!Y$7:Y$55)</f>
        <v>0</v>
      </c>
      <c r="U161" s="9">
        <f>SUMIF('Inputs-Core'!$C$7:$C$55,Summary!$C161,'Inputs-Core'!Z$7:Z$55)</f>
        <v>0</v>
      </c>
      <c r="V161" s="9">
        <f>SUMIF('Inputs-Core'!$C$7:$C$55,Summary!$C161,'Inputs-Core'!AA$7:AA$55)</f>
        <v>0</v>
      </c>
      <c r="W161" s="9">
        <f>SUMIF('Inputs-Core'!$C$7:$C$55,Summary!$C161,'Inputs-Core'!AB$7:AB$55)</f>
        <v>0</v>
      </c>
      <c r="X161" s="9">
        <f>SUMIF('Inputs-Core'!$C$7:$C$55,Summary!$C161,'Inputs-Core'!AC$7:AC$55)</f>
        <v>0</v>
      </c>
      <c r="Y161" s="9">
        <f>SUMIF('Inputs-Core'!$C$7:$C$55,Summary!$C161,'Inputs-Core'!AD$7:AD$55)</f>
        <v>0</v>
      </c>
      <c r="Z161" s="9">
        <f>SUMIF('Inputs-Core'!$C$7:$C$55,Summary!$C161,'Inputs-Core'!AE$7:AE$55)</f>
        <v>0</v>
      </c>
      <c r="AA161" s="9">
        <f>SUMIF('Inputs-Core'!$C$7:$C$55,Summary!$C161,'Inputs-Core'!AF$7:AF$55)</f>
        <v>0</v>
      </c>
      <c r="AB161" s="9">
        <f>SUMIF('Inputs-Core'!$C$7:$C$55,Summary!$C161,'Inputs-Core'!AG$7:AG$55)</f>
        <v>0</v>
      </c>
      <c r="AC161" s="9">
        <f>SUMIF('Inputs-Core'!$C$7:$C$55,Summary!$C161,'Inputs-Core'!AH$7:AH$55)</f>
        <v>0</v>
      </c>
      <c r="AD161" s="9">
        <f>SUMIF('Inputs-Core'!$C$7:$C$55,Summary!$C161,'Inputs-Core'!F$7:F$55)</f>
        <v>0</v>
      </c>
      <c r="AE161" s="9">
        <f>SUMIF('Inputs-Core'!$C$7:$C$55,Summary!$C161,'Inputs-Core'!G$7:G$55)</f>
        <v>0</v>
      </c>
      <c r="AF161" s="9">
        <f>SUMIF('Inputs-Core'!$C$7:$C$55,Summary!$C161,'Inputs-Core'!H$7:H$55)</f>
        <v>0</v>
      </c>
      <c r="AG161" s="9">
        <f>SUMIF('Inputs-Core'!$C$7:$C$55,Summary!$C161,'Inputs-Core'!I$7:I$55)</f>
        <v>0</v>
      </c>
      <c r="AH161" s="2"/>
    </row>
    <row r="162" spans="1:34" outlineLevel="1" x14ac:dyDescent="0.25">
      <c r="A162" s="2"/>
      <c r="B162" s="8"/>
      <c r="C162" s="8" t="s">
        <v>456</v>
      </c>
      <c r="D162" s="9">
        <f t="shared" si="9"/>
        <v>0</v>
      </c>
      <c r="E162" s="9">
        <f>SUMIF('Inputs-Core'!$C$7:$C$55,Summary!$C162,'Inputs-Core'!K$7:K$55)</f>
        <v>0</v>
      </c>
      <c r="F162" s="9">
        <f>SUMIF('Inputs-Core'!$C$7:$C$55,Summary!$C162,'Inputs-Core'!L$7:L$55)</f>
        <v>0</v>
      </c>
      <c r="G162" s="9">
        <f>SUMIF('Inputs-Core'!$C$7:$C$55,Summary!$C162,'Inputs-Core'!M$7:M$55)</f>
        <v>0</v>
      </c>
      <c r="H162" s="9">
        <f>SUMIF('Inputs-Core'!$C$7:$C$55,Summary!$C162,'Inputs-Core'!N$7:N$55)</f>
        <v>0</v>
      </c>
      <c r="I162" s="9">
        <f>SUMIF('Inputs-Core'!$C$7:$C$55,Summary!$C162,'Inputs-Core'!O$7:O$55)</f>
        <v>0</v>
      </c>
      <c r="J162" s="9">
        <f>SUMIF('Inputs-Core'!$C$7:$C$55,Summary!$C162,'Inputs-Core'!P$7:P$55)</f>
        <v>0</v>
      </c>
      <c r="K162" s="9">
        <f>SUMIF('Inputs-Core'!$C$7:$C$55,Summary!$C162,'Inputs-Core'!Q$7:Q$55)</f>
        <v>0</v>
      </c>
      <c r="L162" s="9">
        <f>SUMIF('Inputs-Core'!$C$7:$C$55,Summary!$C162,'Inputs-Core'!R$7:R$55)</f>
        <v>0</v>
      </c>
      <c r="M162" s="9">
        <f>SUMIF('Inputs-Core'!$C$7:$C$55,Summary!$C162,'Inputs-Core'!S$7:S$55)</f>
        <v>0</v>
      </c>
      <c r="N162" s="9">
        <f>SUMIF('Inputs-Core'!$C$7:$C$55,Summary!$C162,'Inputs-Core'!T$7:T$55)</f>
        <v>0</v>
      </c>
      <c r="O162" s="9">
        <f>SUMIF('Inputs-Core'!$C$7:$C$55,Summary!$C162,'Inputs-Core'!U$7:U$55)</f>
        <v>0</v>
      </c>
      <c r="P162" s="9">
        <f>SUMIF('Inputs-Core'!$C$7:$C$55,Summary!$C162,'Inputs-Core'!V$7:V$55)</f>
        <v>0</v>
      </c>
      <c r="Q162" s="9">
        <f t="shared" si="10"/>
        <v>0</v>
      </c>
      <c r="R162" s="9">
        <f>SUMIF('Inputs-Core'!$C$7:$C$55,Summary!$C162,'Inputs-Core'!W$7:W$55)</f>
        <v>0</v>
      </c>
      <c r="S162" s="9">
        <f>SUMIF('Inputs-Core'!$C$7:$C$55,Summary!$C162,'Inputs-Core'!X$7:X$55)</f>
        <v>0</v>
      </c>
      <c r="T162" s="9">
        <f>SUMIF('Inputs-Core'!$C$7:$C$55,Summary!$C162,'Inputs-Core'!Y$7:Y$55)</f>
        <v>0</v>
      </c>
      <c r="U162" s="9">
        <f>SUMIF('Inputs-Core'!$C$7:$C$55,Summary!$C162,'Inputs-Core'!Z$7:Z$55)</f>
        <v>0</v>
      </c>
      <c r="V162" s="9">
        <f>SUMIF('Inputs-Core'!$C$7:$C$55,Summary!$C162,'Inputs-Core'!AA$7:AA$55)</f>
        <v>0</v>
      </c>
      <c r="W162" s="9">
        <f>SUMIF('Inputs-Core'!$C$7:$C$55,Summary!$C162,'Inputs-Core'!AB$7:AB$55)</f>
        <v>0</v>
      </c>
      <c r="X162" s="9">
        <f>SUMIF('Inputs-Core'!$C$7:$C$55,Summary!$C162,'Inputs-Core'!AC$7:AC$55)</f>
        <v>0</v>
      </c>
      <c r="Y162" s="9">
        <f>SUMIF('Inputs-Core'!$C$7:$C$55,Summary!$C162,'Inputs-Core'!AD$7:AD$55)</f>
        <v>0</v>
      </c>
      <c r="Z162" s="9">
        <f>SUMIF('Inputs-Core'!$C$7:$C$55,Summary!$C162,'Inputs-Core'!AE$7:AE$55)</f>
        <v>0</v>
      </c>
      <c r="AA162" s="9">
        <f>SUMIF('Inputs-Core'!$C$7:$C$55,Summary!$C162,'Inputs-Core'!AF$7:AF$55)</f>
        <v>0</v>
      </c>
      <c r="AB162" s="9">
        <f>SUMIF('Inputs-Core'!$C$7:$C$55,Summary!$C162,'Inputs-Core'!AG$7:AG$55)</f>
        <v>0</v>
      </c>
      <c r="AC162" s="9">
        <f>SUMIF('Inputs-Core'!$C$7:$C$55,Summary!$C162,'Inputs-Core'!AH$7:AH$55)</f>
        <v>0</v>
      </c>
      <c r="AD162" s="9">
        <f>SUMIF('Inputs-Core'!$C$7:$C$55,Summary!$C162,'Inputs-Core'!F$7:F$55)</f>
        <v>0</v>
      </c>
      <c r="AE162" s="9">
        <f>SUMIF('Inputs-Core'!$C$7:$C$55,Summary!$C162,'Inputs-Core'!G$7:G$55)</f>
        <v>0</v>
      </c>
      <c r="AF162" s="9">
        <f>SUMIF('Inputs-Core'!$C$7:$C$55,Summary!$C162,'Inputs-Core'!H$7:H$55)</f>
        <v>0</v>
      </c>
      <c r="AG162" s="9">
        <f>SUMIF('Inputs-Core'!$C$7:$C$55,Summary!$C162,'Inputs-Core'!I$7:I$55)</f>
        <v>0</v>
      </c>
      <c r="AH162" s="2"/>
    </row>
    <row r="163" spans="1:34" outlineLevel="1" x14ac:dyDescent="0.25">
      <c r="A163" s="2"/>
      <c r="B163" s="8"/>
      <c r="C163" s="8" t="s">
        <v>457</v>
      </c>
      <c r="D163" s="9">
        <f t="shared" si="9"/>
        <v>0</v>
      </c>
      <c r="E163" s="9">
        <f>SUMIF('Inputs-Core'!$C$7:$C$55,Summary!$C163,'Inputs-Core'!K$7:K$55)</f>
        <v>0</v>
      </c>
      <c r="F163" s="9">
        <f>SUMIF('Inputs-Core'!$C$7:$C$55,Summary!$C163,'Inputs-Core'!L$7:L$55)</f>
        <v>0</v>
      </c>
      <c r="G163" s="9">
        <f>SUMIF('Inputs-Core'!$C$7:$C$55,Summary!$C163,'Inputs-Core'!M$7:M$55)</f>
        <v>0</v>
      </c>
      <c r="H163" s="9">
        <f>SUMIF('Inputs-Core'!$C$7:$C$55,Summary!$C163,'Inputs-Core'!N$7:N$55)</f>
        <v>0</v>
      </c>
      <c r="I163" s="9">
        <f>SUMIF('Inputs-Core'!$C$7:$C$55,Summary!$C163,'Inputs-Core'!O$7:O$55)</f>
        <v>0</v>
      </c>
      <c r="J163" s="9">
        <f>SUMIF('Inputs-Core'!$C$7:$C$55,Summary!$C163,'Inputs-Core'!P$7:P$55)</f>
        <v>0</v>
      </c>
      <c r="K163" s="9">
        <f>SUMIF('Inputs-Core'!$C$7:$C$55,Summary!$C163,'Inputs-Core'!Q$7:Q$55)</f>
        <v>0</v>
      </c>
      <c r="L163" s="9">
        <f>SUMIF('Inputs-Core'!$C$7:$C$55,Summary!$C163,'Inputs-Core'!R$7:R$55)</f>
        <v>0</v>
      </c>
      <c r="M163" s="9">
        <f>SUMIF('Inputs-Core'!$C$7:$C$55,Summary!$C163,'Inputs-Core'!S$7:S$55)</f>
        <v>0</v>
      </c>
      <c r="N163" s="9">
        <f>SUMIF('Inputs-Core'!$C$7:$C$55,Summary!$C163,'Inputs-Core'!T$7:T$55)</f>
        <v>0</v>
      </c>
      <c r="O163" s="9">
        <f>SUMIF('Inputs-Core'!$C$7:$C$55,Summary!$C163,'Inputs-Core'!U$7:U$55)</f>
        <v>0</v>
      </c>
      <c r="P163" s="9">
        <f>SUMIF('Inputs-Core'!$C$7:$C$55,Summary!$C163,'Inputs-Core'!V$7:V$55)</f>
        <v>0</v>
      </c>
      <c r="Q163" s="9">
        <f t="shared" si="10"/>
        <v>0</v>
      </c>
      <c r="R163" s="9">
        <f>SUMIF('Inputs-Core'!$C$7:$C$55,Summary!$C163,'Inputs-Core'!W$7:W$55)</f>
        <v>0</v>
      </c>
      <c r="S163" s="9">
        <f>SUMIF('Inputs-Core'!$C$7:$C$55,Summary!$C163,'Inputs-Core'!X$7:X$55)</f>
        <v>0</v>
      </c>
      <c r="T163" s="9">
        <f>SUMIF('Inputs-Core'!$C$7:$C$55,Summary!$C163,'Inputs-Core'!Y$7:Y$55)</f>
        <v>0</v>
      </c>
      <c r="U163" s="9">
        <f>SUMIF('Inputs-Core'!$C$7:$C$55,Summary!$C163,'Inputs-Core'!Z$7:Z$55)</f>
        <v>0</v>
      </c>
      <c r="V163" s="9">
        <f>SUMIF('Inputs-Core'!$C$7:$C$55,Summary!$C163,'Inputs-Core'!AA$7:AA$55)</f>
        <v>0</v>
      </c>
      <c r="W163" s="9">
        <f>SUMIF('Inputs-Core'!$C$7:$C$55,Summary!$C163,'Inputs-Core'!AB$7:AB$55)</f>
        <v>0</v>
      </c>
      <c r="X163" s="9">
        <f>SUMIF('Inputs-Core'!$C$7:$C$55,Summary!$C163,'Inputs-Core'!AC$7:AC$55)</f>
        <v>0</v>
      </c>
      <c r="Y163" s="9">
        <f>SUMIF('Inputs-Core'!$C$7:$C$55,Summary!$C163,'Inputs-Core'!AD$7:AD$55)</f>
        <v>0</v>
      </c>
      <c r="Z163" s="9">
        <f>SUMIF('Inputs-Core'!$C$7:$C$55,Summary!$C163,'Inputs-Core'!AE$7:AE$55)</f>
        <v>0</v>
      </c>
      <c r="AA163" s="9">
        <f>SUMIF('Inputs-Core'!$C$7:$C$55,Summary!$C163,'Inputs-Core'!AF$7:AF$55)</f>
        <v>0</v>
      </c>
      <c r="AB163" s="9">
        <f>SUMIF('Inputs-Core'!$C$7:$C$55,Summary!$C163,'Inputs-Core'!AG$7:AG$55)</f>
        <v>0</v>
      </c>
      <c r="AC163" s="9">
        <f>SUMIF('Inputs-Core'!$C$7:$C$55,Summary!$C163,'Inputs-Core'!AH$7:AH$55)</f>
        <v>0</v>
      </c>
      <c r="AD163" s="9">
        <f>SUMIF('Inputs-Core'!$C$7:$C$55,Summary!$C163,'Inputs-Core'!F$7:F$55)</f>
        <v>0</v>
      </c>
      <c r="AE163" s="9">
        <f>SUMIF('Inputs-Core'!$C$7:$C$55,Summary!$C163,'Inputs-Core'!G$7:G$55)</f>
        <v>0</v>
      </c>
      <c r="AF163" s="9">
        <f>SUMIF('Inputs-Core'!$C$7:$C$55,Summary!$C163,'Inputs-Core'!H$7:H$55)</f>
        <v>0</v>
      </c>
      <c r="AG163" s="9">
        <f>SUMIF('Inputs-Core'!$C$7:$C$55,Summary!$C163,'Inputs-Core'!I$7:I$55)</f>
        <v>0</v>
      </c>
      <c r="AH163" s="2"/>
    </row>
    <row r="164" spans="1:34" outlineLevel="1" x14ac:dyDescent="0.25">
      <c r="A164" s="2"/>
      <c r="B164" s="8"/>
      <c r="C164" s="8" t="s">
        <v>458</v>
      </c>
      <c r="D164" s="9">
        <f t="shared" si="9"/>
        <v>0</v>
      </c>
      <c r="E164" s="9">
        <f>SUMIF('Inputs-Core'!$C$7:$C$55,Summary!$C164,'Inputs-Core'!K$7:K$55)</f>
        <v>0</v>
      </c>
      <c r="F164" s="9">
        <f>SUMIF('Inputs-Core'!$C$7:$C$55,Summary!$C164,'Inputs-Core'!L$7:L$55)</f>
        <v>0</v>
      </c>
      <c r="G164" s="9">
        <f>SUMIF('Inputs-Core'!$C$7:$C$55,Summary!$C164,'Inputs-Core'!M$7:M$55)</f>
        <v>0</v>
      </c>
      <c r="H164" s="9">
        <f>SUMIF('Inputs-Core'!$C$7:$C$55,Summary!$C164,'Inputs-Core'!N$7:N$55)</f>
        <v>0</v>
      </c>
      <c r="I164" s="9">
        <f>SUMIF('Inputs-Core'!$C$7:$C$55,Summary!$C164,'Inputs-Core'!O$7:O$55)</f>
        <v>0</v>
      </c>
      <c r="J164" s="9">
        <f>SUMIF('Inputs-Core'!$C$7:$C$55,Summary!$C164,'Inputs-Core'!P$7:P$55)</f>
        <v>0</v>
      </c>
      <c r="K164" s="9">
        <f>SUMIF('Inputs-Core'!$C$7:$C$55,Summary!$C164,'Inputs-Core'!Q$7:Q$55)</f>
        <v>0</v>
      </c>
      <c r="L164" s="9">
        <f>SUMIF('Inputs-Core'!$C$7:$C$55,Summary!$C164,'Inputs-Core'!R$7:R$55)</f>
        <v>0</v>
      </c>
      <c r="M164" s="9">
        <f>SUMIF('Inputs-Core'!$C$7:$C$55,Summary!$C164,'Inputs-Core'!S$7:S$55)</f>
        <v>0</v>
      </c>
      <c r="N164" s="9">
        <f>SUMIF('Inputs-Core'!$C$7:$C$55,Summary!$C164,'Inputs-Core'!T$7:T$55)</f>
        <v>0</v>
      </c>
      <c r="O164" s="9">
        <f>SUMIF('Inputs-Core'!$C$7:$C$55,Summary!$C164,'Inputs-Core'!U$7:U$55)</f>
        <v>0</v>
      </c>
      <c r="P164" s="9">
        <f>SUMIF('Inputs-Core'!$C$7:$C$55,Summary!$C164,'Inputs-Core'!V$7:V$55)</f>
        <v>0</v>
      </c>
      <c r="Q164" s="9">
        <f t="shared" si="10"/>
        <v>0</v>
      </c>
      <c r="R164" s="9">
        <f>SUMIF('Inputs-Core'!$C$7:$C$55,Summary!$C164,'Inputs-Core'!W$7:W$55)</f>
        <v>0</v>
      </c>
      <c r="S164" s="9">
        <f>SUMIF('Inputs-Core'!$C$7:$C$55,Summary!$C164,'Inputs-Core'!X$7:X$55)</f>
        <v>0</v>
      </c>
      <c r="T164" s="9">
        <f>SUMIF('Inputs-Core'!$C$7:$C$55,Summary!$C164,'Inputs-Core'!Y$7:Y$55)</f>
        <v>0</v>
      </c>
      <c r="U164" s="9">
        <f>SUMIF('Inputs-Core'!$C$7:$C$55,Summary!$C164,'Inputs-Core'!Z$7:Z$55)</f>
        <v>0</v>
      </c>
      <c r="V164" s="9">
        <f>SUMIF('Inputs-Core'!$C$7:$C$55,Summary!$C164,'Inputs-Core'!AA$7:AA$55)</f>
        <v>0</v>
      </c>
      <c r="W164" s="9">
        <f>SUMIF('Inputs-Core'!$C$7:$C$55,Summary!$C164,'Inputs-Core'!AB$7:AB$55)</f>
        <v>0</v>
      </c>
      <c r="X164" s="9">
        <f>SUMIF('Inputs-Core'!$C$7:$C$55,Summary!$C164,'Inputs-Core'!AC$7:AC$55)</f>
        <v>0</v>
      </c>
      <c r="Y164" s="9">
        <f>SUMIF('Inputs-Core'!$C$7:$C$55,Summary!$C164,'Inputs-Core'!AD$7:AD$55)</f>
        <v>0</v>
      </c>
      <c r="Z164" s="9">
        <f>SUMIF('Inputs-Core'!$C$7:$C$55,Summary!$C164,'Inputs-Core'!AE$7:AE$55)</f>
        <v>0</v>
      </c>
      <c r="AA164" s="9">
        <f>SUMIF('Inputs-Core'!$C$7:$C$55,Summary!$C164,'Inputs-Core'!AF$7:AF$55)</f>
        <v>0</v>
      </c>
      <c r="AB164" s="9">
        <f>SUMIF('Inputs-Core'!$C$7:$C$55,Summary!$C164,'Inputs-Core'!AG$7:AG$55)</f>
        <v>0</v>
      </c>
      <c r="AC164" s="9">
        <f>SUMIF('Inputs-Core'!$C$7:$C$55,Summary!$C164,'Inputs-Core'!AH$7:AH$55)</f>
        <v>0</v>
      </c>
      <c r="AD164" s="9">
        <f>SUMIF('Inputs-Core'!$C$7:$C$55,Summary!$C164,'Inputs-Core'!F$7:F$55)</f>
        <v>0</v>
      </c>
      <c r="AE164" s="9">
        <f>SUMIF('Inputs-Core'!$C$7:$C$55,Summary!$C164,'Inputs-Core'!G$7:G$55)</f>
        <v>0</v>
      </c>
      <c r="AF164" s="9">
        <f>SUMIF('Inputs-Core'!$C$7:$C$55,Summary!$C164,'Inputs-Core'!H$7:H$55)</f>
        <v>0</v>
      </c>
      <c r="AG164" s="9">
        <f>SUMIF('Inputs-Core'!$C$7:$C$55,Summary!$C164,'Inputs-Core'!I$7:I$55)</f>
        <v>0</v>
      </c>
      <c r="AH164" s="2"/>
    </row>
    <row r="165" spans="1:34" outlineLevel="1" x14ac:dyDescent="0.25">
      <c r="A165" s="2"/>
      <c r="B165" s="8"/>
      <c r="C165" s="8" t="s">
        <v>92</v>
      </c>
      <c r="D165" s="9">
        <f t="shared" si="9"/>
        <v>0</v>
      </c>
      <c r="E165" s="9">
        <f>SUMIF('Inputs-Core'!$C$7:$C$55,Summary!$C165,'Inputs-Core'!K$7:K$55)</f>
        <v>0</v>
      </c>
      <c r="F165" s="9">
        <f>SUMIF('Inputs-Core'!$C$7:$C$55,Summary!$C165,'Inputs-Core'!L$7:L$55)</f>
        <v>0</v>
      </c>
      <c r="G165" s="9">
        <f>SUMIF('Inputs-Core'!$C$7:$C$55,Summary!$C165,'Inputs-Core'!M$7:M$55)</f>
        <v>0</v>
      </c>
      <c r="H165" s="9">
        <f>SUMIF('Inputs-Core'!$C$7:$C$55,Summary!$C165,'Inputs-Core'!N$7:N$55)</f>
        <v>0</v>
      </c>
      <c r="I165" s="9">
        <f>SUMIF('Inputs-Core'!$C$7:$C$55,Summary!$C165,'Inputs-Core'!O$7:O$55)</f>
        <v>0</v>
      </c>
      <c r="J165" s="9">
        <f>SUMIF('Inputs-Core'!$C$7:$C$55,Summary!$C165,'Inputs-Core'!P$7:P$55)</f>
        <v>0</v>
      </c>
      <c r="K165" s="9">
        <f>SUMIF('Inputs-Core'!$C$7:$C$55,Summary!$C165,'Inputs-Core'!Q$7:Q$55)</f>
        <v>0</v>
      </c>
      <c r="L165" s="9">
        <f>SUMIF('Inputs-Core'!$C$7:$C$55,Summary!$C165,'Inputs-Core'!R$7:R$55)</f>
        <v>0</v>
      </c>
      <c r="M165" s="9">
        <f>SUMIF('Inputs-Core'!$C$7:$C$55,Summary!$C165,'Inputs-Core'!S$7:S$55)</f>
        <v>0</v>
      </c>
      <c r="N165" s="9">
        <f>SUMIF('Inputs-Core'!$C$7:$C$55,Summary!$C165,'Inputs-Core'!T$7:T$55)</f>
        <v>0</v>
      </c>
      <c r="O165" s="9">
        <f>SUMIF('Inputs-Core'!$C$7:$C$55,Summary!$C165,'Inputs-Core'!U$7:U$55)</f>
        <v>0</v>
      </c>
      <c r="P165" s="9">
        <f>SUMIF('Inputs-Core'!$C$7:$C$55,Summary!$C165,'Inputs-Core'!V$7:V$55)</f>
        <v>0</v>
      </c>
      <c r="Q165" s="9">
        <f t="shared" si="10"/>
        <v>0</v>
      </c>
      <c r="R165" s="9">
        <f>SUMIF('Inputs-Core'!$C$7:$C$55,Summary!$C165,'Inputs-Core'!W$7:W$55)</f>
        <v>0</v>
      </c>
      <c r="S165" s="9">
        <f>SUMIF('Inputs-Core'!$C$7:$C$55,Summary!$C165,'Inputs-Core'!X$7:X$55)</f>
        <v>0</v>
      </c>
      <c r="T165" s="9">
        <f>SUMIF('Inputs-Core'!$C$7:$C$55,Summary!$C165,'Inputs-Core'!Y$7:Y$55)</f>
        <v>0</v>
      </c>
      <c r="U165" s="9">
        <f>SUMIF('Inputs-Core'!$C$7:$C$55,Summary!$C165,'Inputs-Core'!Z$7:Z$55)</f>
        <v>0</v>
      </c>
      <c r="V165" s="9">
        <f>SUMIF('Inputs-Core'!$C$7:$C$55,Summary!$C165,'Inputs-Core'!AA$7:AA$55)</f>
        <v>0</v>
      </c>
      <c r="W165" s="9">
        <f>SUMIF('Inputs-Core'!$C$7:$C$55,Summary!$C165,'Inputs-Core'!AB$7:AB$55)</f>
        <v>0</v>
      </c>
      <c r="X165" s="9">
        <f>SUMIF('Inputs-Core'!$C$7:$C$55,Summary!$C165,'Inputs-Core'!AC$7:AC$55)</f>
        <v>0</v>
      </c>
      <c r="Y165" s="9">
        <f>SUMIF('Inputs-Core'!$C$7:$C$55,Summary!$C165,'Inputs-Core'!AD$7:AD$55)</f>
        <v>0</v>
      </c>
      <c r="Z165" s="9">
        <f>SUMIF('Inputs-Core'!$C$7:$C$55,Summary!$C165,'Inputs-Core'!AE$7:AE$55)</f>
        <v>0</v>
      </c>
      <c r="AA165" s="9">
        <f>SUMIF('Inputs-Core'!$C$7:$C$55,Summary!$C165,'Inputs-Core'!AF$7:AF$55)</f>
        <v>0</v>
      </c>
      <c r="AB165" s="9">
        <f>SUMIF('Inputs-Core'!$C$7:$C$55,Summary!$C165,'Inputs-Core'!AG$7:AG$55)</f>
        <v>0</v>
      </c>
      <c r="AC165" s="9">
        <f>SUMIF('Inputs-Core'!$C$7:$C$55,Summary!$C165,'Inputs-Core'!AH$7:AH$55)</f>
        <v>0</v>
      </c>
      <c r="AD165" s="9">
        <f>SUMIF('Inputs-Core'!$C$7:$C$55,Summary!$C165,'Inputs-Core'!F$7:F$55)</f>
        <v>0</v>
      </c>
      <c r="AE165" s="9">
        <f>SUMIF('Inputs-Core'!$C$7:$C$55,Summary!$C165,'Inputs-Core'!G$7:G$55)</f>
        <v>0</v>
      </c>
      <c r="AF165" s="9">
        <f>SUMIF('Inputs-Core'!$C$7:$C$55,Summary!$C165,'Inputs-Core'!H$7:H$55)</f>
        <v>0</v>
      </c>
      <c r="AG165" s="9">
        <f>SUMIF('Inputs-Core'!$C$7:$C$55,Summary!$C165,'Inputs-Core'!I$7:I$55)</f>
        <v>0</v>
      </c>
      <c r="AH165" s="2"/>
    </row>
    <row r="166" spans="1:34" outlineLevel="1" x14ac:dyDescent="0.25">
      <c r="A166" s="2"/>
      <c r="B166" s="8"/>
      <c r="C166" s="8" t="s">
        <v>459</v>
      </c>
      <c r="D166" s="9">
        <f t="shared" si="9"/>
        <v>0</v>
      </c>
      <c r="E166" s="9">
        <f>SUMIF('Inputs-Core'!$C$7:$C$55,Summary!$C166,'Inputs-Core'!K$7:K$55)</f>
        <v>0</v>
      </c>
      <c r="F166" s="9">
        <f>SUMIF('Inputs-Core'!$C$7:$C$55,Summary!$C166,'Inputs-Core'!L$7:L$55)</f>
        <v>0</v>
      </c>
      <c r="G166" s="9">
        <f>SUMIF('Inputs-Core'!$C$7:$C$55,Summary!$C166,'Inputs-Core'!M$7:M$55)</f>
        <v>0</v>
      </c>
      <c r="H166" s="9">
        <f>SUMIF('Inputs-Core'!$C$7:$C$55,Summary!$C166,'Inputs-Core'!N$7:N$55)</f>
        <v>0</v>
      </c>
      <c r="I166" s="9">
        <f>SUMIF('Inputs-Core'!$C$7:$C$55,Summary!$C166,'Inputs-Core'!O$7:O$55)</f>
        <v>0</v>
      </c>
      <c r="J166" s="9">
        <f>SUMIF('Inputs-Core'!$C$7:$C$55,Summary!$C166,'Inputs-Core'!P$7:P$55)</f>
        <v>0</v>
      </c>
      <c r="K166" s="9">
        <f>SUMIF('Inputs-Core'!$C$7:$C$55,Summary!$C166,'Inputs-Core'!Q$7:Q$55)</f>
        <v>0</v>
      </c>
      <c r="L166" s="9">
        <f>SUMIF('Inputs-Core'!$C$7:$C$55,Summary!$C166,'Inputs-Core'!R$7:R$55)</f>
        <v>0</v>
      </c>
      <c r="M166" s="9">
        <f>SUMIF('Inputs-Core'!$C$7:$C$55,Summary!$C166,'Inputs-Core'!S$7:S$55)</f>
        <v>0</v>
      </c>
      <c r="N166" s="9">
        <f>SUMIF('Inputs-Core'!$C$7:$C$55,Summary!$C166,'Inputs-Core'!T$7:T$55)</f>
        <v>0</v>
      </c>
      <c r="O166" s="9">
        <f>SUMIF('Inputs-Core'!$C$7:$C$55,Summary!$C166,'Inputs-Core'!U$7:U$55)</f>
        <v>0</v>
      </c>
      <c r="P166" s="9">
        <f>SUMIF('Inputs-Core'!$C$7:$C$55,Summary!$C166,'Inputs-Core'!V$7:V$55)</f>
        <v>0</v>
      </c>
      <c r="Q166" s="9">
        <f t="shared" si="10"/>
        <v>0</v>
      </c>
      <c r="R166" s="9">
        <f>SUMIF('Inputs-Core'!$C$7:$C$55,Summary!$C166,'Inputs-Core'!W$7:W$55)</f>
        <v>0</v>
      </c>
      <c r="S166" s="9">
        <f>SUMIF('Inputs-Core'!$C$7:$C$55,Summary!$C166,'Inputs-Core'!X$7:X$55)</f>
        <v>0</v>
      </c>
      <c r="T166" s="9">
        <f>SUMIF('Inputs-Core'!$C$7:$C$55,Summary!$C166,'Inputs-Core'!Y$7:Y$55)</f>
        <v>0</v>
      </c>
      <c r="U166" s="9">
        <f>SUMIF('Inputs-Core'!$C$7:$C$55,Summary!$C166,'Inputs-Core'!Z$7:Z$55)</f>
        <v>0</v>
      </c>
      <c r="V166" s="9">
        <f>SUMIF('Inputs-Core'!$C$7:$C$55,Summary!$C166,'Inputs-Core'!AA$7:AA$55)</f>
        <v>0</v>
      </c>
      <c r="W166" s="9">
        <f>SUMIF('Inputs-Core'!$C$7:$C$55,Summary!$C166,'Inputs-Core'!AB$7:AB$55)</f>
        <v>0</v>
      </c>
      <c r="X166" s="9">
        <f>SUMIF('Inputs-Core'!$C$7:$C$55,Summary!$C166,'Inputs-Core'!AC$7:AC$55)</f>
        <v>0</v>
      </c>
      <c r="Y166" s="9">
        <f>SUMIF('Inputs-Core'!$C$7:$C$55,Summary!$C166,'Inputs-Core'!AD$7:AD$55)</f>
        <v>0</v>
      </c>
      <c r="Z166" s="9">
        <f>SUMIF('Inputs-Core'!$C$7:$C$55,Summary!$C166,'Inputs-Core'!AE$7:AE$55)</f>
        <v>0</v>
      </c>
      <c r="AA166" s="9">
        <f>SUMIF('Inputs-Core'!$C$7:$C$55,Summary!$C166,'Inputs-Core'!AF$7:AF$55)</f>
        <v>0</v>
      </c>
      <c r="AB166" s="9">
        <f>SUMIF('Inputs-Core'!$C$7:$C$55,Summary!$C166,'Inputs-Core'!AG$7:AG$55)</f>
        <v>0</v>
      </c>
      <c r="AC166" s="9">
        <f>SUMIF('Inputs-Core'!$C$7:$C$55,Summary!$C166,'Inputs-Core'!AH$7:AH$55)</f>
        <v>0</v>
      </c>
      <c r="AD166" s="9">
        <f>SUMIF('Inputs-Core'!$C$7:$C$55,Summary!$C166,'Inputs-Core'!F$7:F$55)</f>
        <v>0</v>
      </c>
      <c r="AE166" s="9">
        <f>SUMIF('Inputs-Core'!$C$7:$C$55,Summary!$C166,'Inputs-Core'!G$7:G$55)</f>
        <v>0</v>
      </c>
      <c r="AF166" s="9">
        <f>SUMIF('Inputs-Core'!$C$7:$C$55,Summary!$C166,'Inputs-Core'!H$7:H$55)</f>
        <v>0</v>
      </c>
      <c r="AG166" s="9">
        <f>SUMIF('Inputs-Core'!$C$7:$C$55,Summary!$C166,'Inputs-Core'!I$7:I$55)</f>
        <v>0</v>
      </c>
      <c r="AH166" s="2"/>
    </row>
    <row r="167" spans="1:34" outlineLevel="1" x14ac:dyDescent="0.25">
      <c r="A167" s="2"/>
      <c r="B167" s="8"/>
      <c r="C167" s="8" t="s">
        <v>460</v>
      </c>
      <c r="D167" s="9">
        <f t="shared" si="9"/>
        <v>0</v>
      </c>
      <c r="E167" s="9">
        <f>SUMIF('Inputs-Core'!$C$7:$C$55,Summary!$C167,'Inputs-Core'!K$7:K$55)</f>
        <v>0</v>
      </c>
      <c r="F167" s="9">
        <f>SUMIF('Inputs-Core'!$C$7:$C$55,Summary!$C167,'Inputs-Core'!L$7:L$55)</f>
        <v>0</v>
      </c>
      <c r="G167" s="9">
        <f>SUMIF('Inputs-Core'!$C$7:$C$55,Summary!$C167,'Inputs-Core'!M$7:M$55)</f>
        <v>0</v>
      </c>
      <c r="H167" s="9">
        <f>SUMIF('Inputs-Core'!$C$7:$C$55,Summary!$C167,'Inputs-Core'!N$7:N$55)</f>
        <v>0</v>
      </c>
      <c r="I167" s="9">
        <f>SUMIF('Inputs-Core'!$C$7:$C$55,Summary!$C167,'Inputs-Core'!O$7:O$55)</f>
        <v>0</v>
      </c>
      <c r="J167" s="9">
        <f>SUMIF('Inputs-Core'!$C$7:$C$55,Summary!$C167,'Inputs-Core'!P$7:P$55)</f>
        <v>0</v>
      </c>
      <c r="K167" s="9">
        <f>SUMIF('Inputs-Core'!$C$7:$C$55,Summary!$C167,'Inputs-Core'!Q$7:Q$55)</f>
        <v>0</v>
      </c>
      <c r="L167" s="9">
        <f>SUMIF('Inputs-Core'!$C$7:$C$55,Summary!$C167,'Inputs-Core'!R$7:R$55)</f>
        <v>0</v>
      </c>
      <c r="M167" s="9">
        <f>SUMIF('Inputs-Core'!$C$7:$C$55,Summary!$C167,'Inputs-Core'!S$7:S$55)</f>
        <v>0</v>
      </c>
      <c r="N167" s="9">
        <f>SUMIF('Inputs-Core'!$C$7:$C$55,Summary!$C167,'Inputs-Core'!T$7:T$55)</f>
        <v>0</v>
      </c>
      <c r="O167" s="9">
        <f>SUMIF('Inputs-Core'!$C$7:$C$55,Summary!$C167,'Inputs-Core'!U$7:U$55)</f>
        <v>0</v>
      </c>
      <c r="P167" s="9">
        <f>SUMIF('Inputs-Core'!$C$7:$C$55,Summary!$C167,'Inputs-Core'!V$7:V$55)</f>
        <v>0</v>
      </c>
      <c r="Q167" s="9">
        <f t="shared" si="10"/>
        <v>0</v>
      </c>
      <c r="R167" s="9">
        <f>SUMIF('Inputs-Core'!$C$7:$C$55,Summary!$C167,'Inputs-Core'!W$7:W$55)</f>
        <v>0</v>
      </c>
      <c r="S167" s="9">
        <f>SUMIF('Inputs-Core'!$C$7:$C$55,Summary!$C167,'Inputs-Core'!X$7:X$55)</f>
        <v>0</v>
      </c>
      <c r="T167" s="9">
        <f>SUMIF('Inputs-Core'!$C$7:$C$55,Summary!$C167,'Inputs-Core'!Y$7:Y$55)</f>
        <v>0</v>
      </c>
      <c r="U167" s="9">
        <f>SUMIF('Inputs-Core'!$C$7:$C$55,Summary!$C167,'Inputs-Core'!Z$7:Z$55)</f>
        <v>0</v>
      </c>
      <c r="V167" s="9">
        <f>SUMIF('Inputs-Core'!$C$7:$C$55,Summary!$C167,'Inputs-Core'!AA$7:AA$55)</f>
        <v>0</v>
      </c>
      <c r="W167" s="9">
        <f>SUMIF('Inputs-Core'!$C$7:$C$55,Summary!$C167,'Inputs-Core'!AB$7:AB$55)</f>
        <v>0</v>
      </c>
      <c r="X167" s="9">
        <f>SUMIF('Inputs-Core'!$C$7:$C$55,Summary!$C167,'Inputs-Core'!AC$7:AC$55)</f>
        <v>0</v>
      </c>
      <c r="Y167" s="9">
        <f>SUMIF('Inputs-Core'!$C$7:$C$55,Summary!$C167,'Inputs-Core'!AD$7:AD$55)</f>
        <v>0</v>
      </c>
      <c r="Z167" s="9">
        <f>SUMIF('Inputs-Core'!$C$7:$C$55,Summary!$C167,'Inputs-Core'!AE$7:AE$55)</f>
        <v>0</v>
      </c>
      <c r="AA167" s="9">
        <f>SUMIF('Inputs-Core'!$C$7:$C$55,Summary!$C167,'Inputs-Core'!AF$7:AF$55)</f>
        <v>0</v>
      </c>
      <c r="AB167" s="9">
        <f>SUMIF('Inputs-Core'!$C$7:$C$55,Summary!$C167,'Inputs-Core'!AG$7:AG$55)</f>
        <v>0</v>
      </c>
      <c r="AC167" s="9">
        <f>SUMIF('Inputs-Core'!$C$7:$C$55,Summary!$C167,'Inputs-Core'!AH$7:AH$55)</f>
        <v>0</v>
      </c>
      <c r="AD167" s="9">
        <f>SUMIF('Inputs-Core'!$C$7:$C$55,Summary!$C167,'Inputs-Core'!F$7:F$55)</f>
        <v>0</v>
      </c>
      <c r="AE167" s="9">
        <f>SUMIF('Inputs-Core'!$C$7:$C$55,Summary!$C167,'Inputs-Core'!G$7:G$55)</f>
        <v>0</v>
      </c>
      <c r="AF167" s="9">
        <f>SUMIF('Inputs-Core'!$C$7:$C$55,Summary!$C167,'Inputs-Core'!H$7:H$55)</f>
        <v>0</v>
      </c>
      <c r="AG167" s="9">
        <f>SUMIF('Inputs-Core'!$C$7:$C$55,Summary!$C167,'Inputs-Core'!I$7:I$55)</f>
        <v>0</v>
      </c>
      <c r="AH167" s="2"/>
    </row>
    <row r="168" spans="1:34" outlineLevel="1" x14ac:dyDescent="0.25">
      <c r="A168" s="2"/>
      <c r="B168" s="8"/>
      <c r="C168" s="8" t="s">
        <v>461</v>
      </c>
      <c r="D168" s="9">
        <f t="shared" si="9"/>
        <v>0</v>
      </c>
      <c r="E168" s="9">
        <f>SUMIF('Inputs-Core'!$C$7:$C$55,Summary!$C168,'Inputs-Core'!K$7:K$55)</f>
        <v>0</v>
      </c>
      <c r="F168" s="9">
        <f>SUMIF('Inputs-Core'!$C$7:$C$55,Summary!$C168,'Inputs-Core'!L$7:L$55)</f>
        <v>0</v>
      </c>
      <c r="G168" s="9">
        <f>SUMIF('Inputs-Core'!$C$7:$C$55,Summary!$C168,'Inputs-Core'!M$7:M$55)</f>
        <v>0</v>
      </c>
      <c r="H168" s="9">
        <f>SUMIF('Inputs-Core'!$C$7:$C$55,Summary!$C168,'Inputs-Core'!N$7:N$55)</f>
        <v>0</v>
      </c>
      <c r="I168" s="9">
        <f>SUMIF('Inputs-Core'!$C$7:$C$55,Summary!$C168,'Inputs-Core'!O$7:O$55)</f>
        <v>0</v>
      </c>
      <c r="J168" s="9">
        <f>SUMIF('Inputs-Core'!$C$7:$C$55,Summary!$C168,'Inputs-Core'!P$7:P$55)</f>
        <v>0</v>
      </c>
      <c r="K168" s="9">
        <f>SUMIF('Inputs-Core'!$C$7:$C$55,Summary!$C168,'Inputs-Core'!Q$7:Q$55)</f>
        <v>0</v>
      </c>
      <c r="L168" s="9">
        <f>SUMIF('Inputs-Core'!$C$7:$C$55,Summary!$C168,'Inputs-Core'!R$7:R$55)</f>
        <v>0</v>
      </c>
      <c r="M168" s="9">
        <f>SUMIF('Inputs-Core'!$C$7:$C$55,Summary!$C168,'Inputs-Core'!S$7:S$55)</f>
        <v>0</v>
      </c>
      <c r="N168" s="9">
        <f>SUMIF('Inputs-Core'!$C$7:$C$55,Summary!$C168,'Inputs-Core'!T$7:T$55)</f>
        <v>0</v>
      </c>
      <c r="O168" s="9">
        <f>SUMIF('Inputs-Core'!$C$7:$C$55,Summary!$C168,'Inputs-Core'!U$7:U$55)</f>
        <v>0</v>
      </c>
      <c r="P168" s="9">
        <f>SUMIF('Inputs-Core'!$C$7:$C$55,Summary!$C168,'Inputs-Core'!V$7:V$55)</f>
        <v>0</v>
      </c>
      <c r="Q168" s="9">
        <f t="shared" si="10"/>
        <v>0</v>
      </c>
      <c r="R168" s="9">
        <f>SUMIF('Inputs-Core'!$C$7:$C$55,Summary!$C168,'Inputs-Core'!W$7:W$55)</f>
        <v>0</v>
      </c>
      <c r="S168" s="9">
        <f>SUMIF('Inputs-Core'!$C$7:$C$55,Summary!$C168,'Inputs-Core'!X$7:X$55)</f>
        <v>0</v>
      </c>
      <c r="T168" s="9">
        <f>SUMIF('Inputs-Core'!$C$7:$C$55,Summary!$C168,'Inputs-Core'!Y$7:Y$55)</f>
        <v>0</v>
      </c>
      <c r="U168" s="9">
        <f>SUMIF('Inputs-Core'!$C$7:$C$55,Summary!$C168,'Inputs-Core'!Z$7:Z$55)</f>
        <v>0</v>
      </c>
      <c r="V168" s="9">
        <f>SUMIF('Inputs-Core'!$C$7:$C$55,Summary!$C168,'Inputs-Core'!AA$7:AA$55)</f>
        <v>0</v>
      </c>
      <c r="W168" s="9">
        <f>SUMIF('Inputs-Core'!$C$7:$C$55,Summary!$C168,'Inputs-Core'!AB$7:AB$55)</f>
        <v>0</v>
      </c>
      <c r="X168" s="9">
        <f>SUMIF('Inputs-Core'!$C$7:$C$55,Summary!$C168,'Inputs-Core'!AC$7:AC$55)</f>
        <v>0</v>
      </c>
      <c r="Y168" s="9">
        <f>SUMIF('Inputs-Core'!$C$7:$C$55,Summary!$C168,'Inputs-Core'!AD$7:AD$55)</f>
        <v>0</v>
      </c>
      <c r="Z168" s="9">
        <f>SUMIF('Inputs-Core'!$C$7:$C$55,Summary!$C168,'Inputs-Core'!AE$7:AE$55)</f>
        <v>0</v>
      </c>
      <c r="AA168" s="9">
        <f>SUMIF('Inputs-Core'!$C$7:$C$55,Summary!$C168,'Inputs-Core'!AF$7:AF$55)</f>
        <v>0</v>
      </c>
      <c r="AB168" s="9">
        <f>SUMIF('Inputs-Core'!$C$7:$C$55,Summary!$C168,'Inputs-Core'!AG$7:AG$55)</f>
        <v>0</v>
      </c>
      <c r="AC168" s="9">
        <f>SUMIF('Inputs-Core'!$C$7:$C$55,Summary!$C168,'Inputs-Core'!AH$7:AH$55)</f>
        <v>0</v>
      </c>
      <c r="AD168" s="9">
        <f>SUMIF('Inputs-Core'!$C$7:$C$55,Summary!$C168,'Inputs-Core'!F$7:F$55)</f>
        <v>0</v>
      </c>
      <c r="AE168" s="9">
        <f>SUMIF('Inputs-Core'!$C$7:$C$55,Summary!$C168,'Inputs-Core'!G$7:G$55)</f>
        <v>0</v>
      </c>
      <c r="AF168" s="9">
        <f>SUMIF('Inputs-Core'!$C$7:$C$55,Summary!$C168,'Inputs-Core'!H$7:H$55)</f>
        <v>0</v>
      </c>
      <c r="AG168" s="9">
        <f>SUMIF('Inputs-Core'!$C$7:$C$55,Summary!$C168,'Inputs-Core'!I$7:I$55)</f>
        <v>0</v>
      </c>
      <c r="AH168" s="2"/>
    </row>
    <row r="169" spans="1:34" outlineLevel="1" x14ac:dyDescent="0.25">
      <c r="A169" s="2"/>
      <c r="B169" s="8"/>
      <c r="C169" s="8" t="s">
        <v>462</v>
      </c>
      <c r="D169" s="9">
        <f t="shared" si="9"/>
        <v>0</v>
      </c>
      <c r="E169" s="9">
        <f>SUMIF('Inputs-Core'!$C$7:$C$55,Summary!$C169,'Inputs-Core'!K$7:K$55)</f>
        <v>0</v>
      </c>
      <c r="F169" s="9">
        <f>SUMIF('Inputs-Core'!$C$7:$C$55,Summary!$C169,'Inputs-Core'!L$7:L$55)</f>
        <v>0</v>
      </c>
      <c r="G169" s="9">
        <f>SUMIF('Inputs-Core'!$C$7:$C$55,Summary!$C169,'Inputs-Core'!M$7:M$55)</f>
        <v>0</v>
      </c>
      <c r="H169" s="9">
        <f>SUMIF('Inputs-Core'!$C$7:$C$55,Summary!$C169,'Inputs-Core'!N$7:N$55)</f>
        <v>0</v>
      </c>
      <c r="I169" s="9">
        <f>SUMIF('Inputs-Core'!$C$7:$C$55,Summary!$C169,'Inputs-Core'!O$7:O$55)</f>
        <v>0</v>
      </c>
      <c r="J169" s="9">
        <f>SUMIF('Inputs-Core'!$C$7:$C$55,Summary!$C169,'Inputs-Core'!P$7:P$55)</f>
        <v>0</v>
      </c>
      <c r="K169" s="9">
        <f>SUMIF('Inputs-Core'!$C$7:$C$55,Summary!$C169,'Inputs-Core'!Q$7:Q$55)</f>
        <v>0</v>
      </c>
      <c r="L169" s="9">
        <f>SUMIF('Inputs-Core'!$C$7:$C$55,Summary!$C169,'Inputs-Core'!R$7:R$55)</f>
        <v>0</v>
      </c>
      <c r="M169" s="9">
        <f>SUMIF('Inputs-Core'!$C$7:$C$55,Summary!$C169,'Inputs-Core'!S$7:S$55)</f>
        <v>0</v>
      </c>
      <c r="N169" s="9">
        <f>SUMIF('Inputs-Core'!$C$7:$C$55,Summary!$C169,'Inputs-Core'!T$7:T$55)</f>
        <v>0</v>
      </c>
      <c r="O169" s="9">
        <f>SUMIF('Inputs-Core'!$C$7:$C$55,Summary!$C169,'Inputs-Core'!U$7:U$55)</f>
        <v>0</v>
      </c>
      <c r="P169" s="9">
        <f>SUMIF('Inputs-Core'!$C$7:$C$55,Summary!$C169,'Inputs-Core'!V$7:V$55)</f>
        <v>0</v>
      </c>
      <c r="Q169" s="9">
        <f t="shared" si="10"/>
        <v>0</v>
      </c>
      <c r="R169" s="9">
        <f>SUMIF('Inputs-Core'!$C$7:$C$55,Summary!$C169,'Inputs-Core'!W$7:W$55)</f>
        <v>0</v>
      </c>
      <c r="S169" s="9">
        <f>SUMIF('Inputs-Core'!$C$7:$C$55,Summary!$C169,'Inputs-Core'!X$7:X$55)</f>
        <v>0</v>
      </c>
      <c r="T169" s="9">
        <f>SUMIF('Inputs-Core'!$C$7:$C$55,Summary!$C169,'Inputs-Core'!Y$7:Y$55)</f>
        <v>0</v>
      </c>
      <c r="U169" s="9">
        <f>SUMIF('Inputs-Core'!$C$7:$C$55,Summary!$C169,'Inputs-Core'!Z$7:Z$55)</f>
        <v>0</v>
      </c>
      <c r="V169" s="9">
        <f>SUMIF('Inputs-Core'!$C$7:$C$55,Summary!$C169,'Inputs-Core'!AA$7:AA$55)</f>
        <v>0</v>
      </c>
      <c r="W169" s="9">
        <f>SUMIF('Inputs-Core'!$C$7:$C$55,Summary!$C169,'Inputs-Core'!AB$7:AB$55)</f>
        <v>0</v>
      </c>
      <c r="X169" s="9">
        <f>SUMIF('Inputs-Core'!$C$7:$C$55,Summary!$C169,'Inputs-Core'!AC$7:AC$55)</f>
        <v>0</v>
      </c>
      <c r="Y169" s="9">
        <f>SUMIF('Inputs-Core'!$C$7:$C$55,Summary!$C169,'Inputs-Core'!AD$7:AD$55)</f>
        <v>0</v>
      </c>
      <c r="Z169" s="9">
        <f>SUMIF('Inputs-Core'!$C$7:$C$55,Summary!$C169,'Inputs-Core'!AE$7:AE$55)</f>
        <v>0</v>
      </c>
      <c r="AA169" s="9">
        <f>SUMIF('Inputs-Core'!$C$7:$C$55,Summary!$C169,'Inputs-Core'!AF$7:AF$55)</f>
        <v>0</v>
      </c>
      <c r="AB169" s="9">
        <f>SUMIF('Inputs-Core'!$C$7:$C$55,Summary!$C169,'Inputs-Core'!AG$7:AG$55)</f>
        <v>0</v>
      </c>
      <c r="AC169" s="9">
        <f>SUMIF('Inputs-Core'!$C$7:$C$55,Summary!$C169,'Inputs-Core'!AH$7:AH$55)</f>
        <v>0</v>
      </c>
      <c r="AD169" s="9">
        <f>SUMIF('Inputs-Core'!$C$7:$C$55,Summary!$C169,'Inputs-Core'!F$7:F$55)</f>
        <v>0</v>
      </c>
      <c r="AE169" s="9">
        <f>SUMIF('Inputs-Core'!$C$7:$C$55,Summary!$C169,'Inputs-Core'!G$7:G$55)</f>
        <v>0</v>
      </c>
      <c r="AF169" s="9">
        <f>SUMIF('Inputs-Core'!$C$7:$C$55,Summary!$C169,'Inputs-Core'!H$7:H$55)</f>
        <v>0</v>
      </c>
      <c r="AG169" s="9">
        <f>SUMIF('Inputs-Core'!$C$7:$C$55,Summary!$C169,'Inputs-Core'!I$7:I$55)</f>
        <v>0</v>
      </c>
      <c r="AH169" s="2"/>
    </row>
    <row r="170" spans="1:34" outlineLevel="1" x14ac:dyDescent="0.25">
      <c r="A170" s="2"/>
      <c r="B170" s="8"/>
      <c r="C170" s="8" t="s">
        <v>463</v>
      </c>
      <c r="D170" s="9">
        <f t="shared" si="9"/>
        <v>0</v>
      </c>
      <c r="E170" s="9">
        <f>SUMIF('Inputs-Core'!$C$7:$C$55,Summary!$C170,'Inputs-Core'!K$7:K$55)</f>
        <v>0</v>
      </c>
      <c r="F170" s="9">
        <f>SUMIF('Inputs-Core'!$C$7:$C$55,Summary!$C170,'Inputs-Core'!L$7:L$55)</f>
        <v>0</v>
      </c>
      <c r="G170" s="9">
        <f>SUMIF('Inputs-Core'!$C$7:$C$55,Summary!$C170,'Inputs-Core'!M$7:M$55)</f>
        <v>0</v>
      </c>
      <c r="H170" s="9">
        <f>SUMIF('Inputs-Core'!$C$7:$C$55,Summary!$C170,'Inputs-Core'!N$7:N$55)</f>
        <v>0</v>
      </c>
      <c r="I170" s="9">
        <f>SUMIF('Inputs-Core'!$C$7:$C$55,Summary!$C170,'Inputs-Core'!O$7:O$55)</f>
        <v>0</v>
      </c>
      <c r="J170" s="9">
        <f>SUMIF('Inputs-Core'!$C$7:$C$55,Summary!$C170,'Inputs-Core'!P$7:P$55)</f>
        <v>0</v>
      </c>
      <c r="K170" s="9">
        <f>SUMIF('Inputs-Core'!$C$7:$C$55,Summary!$C170,'Inputs-Core'!Q$7:Q$55)</f>
        <v>0</v>
      </c>
      <c r="L170" s="9">
        <f>SUMIF('Inputs-Core'!$C$7:$C$55,Summary!$C170,'Inputs-Core'!R$7:R$55)</f>
        <v>0</v>
      </c>
      <c r="M170" s="9">
        <f>SUMIF('Inputs-Core'!$C$7:$C$55,Summary!$C170,'Inputs-Core'!S$7:S$55)</f>
        <v>0</v>
      </c>
      <c r="N170" s="9">
        <f>SUMIF('Inputs-Core'!$C$7:$C$55,Summary!$C170,'Inputs-Core'!T$7:T$55)</f>
        <v>0</v>
      </c>
      <c r="O170" s="9">
        <f>SUMIF('Inputs-Core'!$C$7:$C$55,Summary!$C170,'Inputs-Core'!U$7:U$55)</f>
        <v>0</v>
      </c>
      <c r="P170" s="9">
        <f>SUMIF('Inputs-Core'!$C$7:$C$55,Summary!$C170,'Inputs-Core'!V$7:V$55)</f>
        <v>0</v>
      </c>
      <c r="Q170" s="9">
        <f t="shared" si="10"/>
        <v>0</v>
      </c>
      <c r="R170" s="9">
        <f>SUMIF('Inputs-Core'!$C$7:$C$55,Summary!$C170,'Inputs-Core'!W$7:W$55)</f>
        <v>0</v>
      </c>
      <c r="S170" s="9">
        <f>SUMIF('Inputs-Core'!$C$7:$C$55,Summary!$C170,'Inputs-Core'!X$7:X$55)</f>
        <v>0</v>
      </c>
      <c r="T170" s="9">
        <f>SUMIF('Inputs-Core'!$C$7:$C$55,Summary!$C170,'Inputs-Core'!Y$7:Y$55)</f>
        <v>0</v>
      </c>
      <c r="U170" s="9">
        <f>SUMIF('Inputs-Core'!$C$7:$C$55,Summary!$C170,'Inputs-Core'!Z$7:Z$55)</f>
        <v>0</v>
      </c>
      <c r="V170" s="9">
        <f>SUMIF('Inputs-Core'!$C$7:$C$55,Summary!$C170,'Inputs-Core'!AA$7:AA$55)</f>
        <v>0</v>
      </c>
      <c r="W170" s="9">
        <f>SUMIF('Inputs-Core'!$C$7:$C$55,Summary!$C170,'Inputs-Core'!AB$7:AB$55)</f>
        <v>0</v>
      </c>
      <c r="X170" s="9">
        <f>SUMIF('Inputs-Core'!$C$7:$C$55,Summary!$C170,'Inputs-Core'!AC$7:AC$55)</f>
        <v>0</v>
      </c>
      <c r="Y170" s="9">
        <f>SUMIF('Inputs-Core'!$C$7:$C$55,Summary!$C170,'Inputs-Core'!AD$7:AD$55)</f>
        <v>0</v>
      </c>
      <c r="Z170" s="9">
        <f>SUMIF('Inputs-Core'!$C$7:$C$55,Summary!$C170,'Inputs-Core'!AE$7:AE$55)</f>
        <v>0</v>
      </c>
      <c r="AA170" s="9">
        <f>SUMIF('Inputs-Core'!$C$7:$C$55,Summary!$C170,'Inputs-Core'!AF$7:AF$55)</f>
        <v>0</v>
      </c>
      <c r="AB170" s="9">
        <f>SUMIF('Inputs-Core'!$C$7:$C$55,Summary!$C170,'Inputs-Core'!AG$7:AG$55)</f>
        <v>0</v>
      </c>
      <c r="AC170" s="9">
        <f>SUMIF('Inputs-Core'!$C$7:$C$55,Summary!$C170,'Inputs-Core'!AH$7:AH$55)</f>
        <v>0</v>
      </c>
      <c r="AD170" s="9">
        <f>SUMIF('Inputs-Core'!$C$7:$C$55,Summary!$C170,'Inputs-Core'!F$7:F$55)</f>
        <v>0</v>
      </c>
      <c r="AE170" s="9">
        <f>SUMIF('Inputs-Core'!$C$7:$C$55,Summary!$C170,'Inputs-Core'!G$7:G$55)</f>
        <v>0</v>
      </c>
      <c r="AF170" s="9">
        <f>SUMIF('Inputs-Core'!$C$7:$C$55,Summary!$C170,'Inputs-Core'!H$7:H$55)</f>
        <v>0</v>
      </c>
      <c r="AG170" s="9">
        <f>SUMIF('Inputs-Core'!$C$7:$C$55,Summary!$C170,'Inputs-Core'!I$7:I$55)</f>
        <v>0</v>
      </c>
      <c r="AH170" s="2"/>
    </row>
    <row r="171" spans="1:34" outlineLevel="1" x14ac:dyDescent="0.25">
      <c r="A171" s="2"/>
      <c r="B171" s="8"/>
      <c r="C171" s="8" t="s">
        <v>464</v>
      </c>
      <c r="D171" s="9">
        <f t="shared" si="9"/>
        <v>0</v>
      </c>
      <c r="E171" s="9">
        <f>SUMIF('Inputs-Core'!$C$7:$C$55,Summary!$C171,'Inputs-Core'!K$7:K$55)</f>
        <v>0</v>
      </c>
      <c r="F171" s="9">
        <f>SUMIF('Inputs-Core'!$C$7:$C$55,Summary!$C171,'Inputs-Core'!L$7:L$55)</f>
        <v>0</v>
      </c>
      <c r="G171" s="9">
        <f>SUMIF('Inputs-Core'!$C$7:$C$55,Summary!$C171,'Inputs-Core'!M$7:M$55)</f>
        <v>0</v>
      </c>
      <c r="H171" s="9">
        <f>SUMIF('Inputs-Core'!$C$7:$C$55,Summary!$C171,'Inputs-Core'!N$7:N$55)</f>
        <v>0</v>
      </c>
      <c r="I171" s="9">
        <f>SUMIF('Inputs-Core'!$C$7:$C$55,Summary!$C171,'Inputs-Core'!O$7:O$55)</f>
        <v>0</v>
      </c>
      <c r="J171" s="9">
        <f>SUMIF('Inputs-Core'!$C$7:$C$55,Summary!$C171,'Inputs-Core'!P$7:P$55)</f>
        <v>0</v>
      </c>
      <c r="K171" s="9">
        <f>SUMIF('Inputs-Core'!$C$7:$C$55,Summary!$C171,'Inputs-Core'!Q$7:Q$55)</f>
        <v>0</v>
      </c>
      <c r="L171" s="9">
        <f>SUMIF('Inputs-Core'!$C$7:$C$55,Summary!$C171,'Inputs-Core'!R$7:R$55)</f>
        <v>0</v>
      </c>
      <c r="M171" s="9">
        <f>SUMIF('Inputs-Core'!$C$7:$C$55,Summary!$C171,'Inputs-Core'!S$7:S$55)</f>
        <v>0</v>
      </c>
      <c r="N171" s="9">
        <f>SUMIF('Inputs-Core'!$C$7:$C$55,Summary!$C171,'Inputs-Core'!T$7:T$55)</f>
        <v>0</v>
      </c>
      <c r="O171" s="9">
        <f>SUMIF('Inputs-Core'!$C$7:$C$55,Summary!$C171,'Inputs-Core'!U$7:U$55)</f>
        <v>0</v>
      </c>
      <c r="P171" s="9">
        <f>SUMIF('Inputs-Core'!$C$7:$C$55,Summary!$C171,'Inputs-Core'!V$7:V$55)</f>
        <v>0</v>
      </c>
      <c r="Q171" s="9">
        <f t="shared" si="10"/>
        <v>0</v>
      </c>
      <c r="R171" s="9">
        <f>SUMIF('Inputs-Core'!$C$7:$C$55,Summary!$C171,'Inputs-Core'!W$7:W$55)</f>
        <v>0</v>
      </c>
      <c r="S171" s="9">
        <f>SUMIF('Inputs-Core'!$C$7:$C$55,Summary!$C171,'Inputs-Core'!X$7:X$55)</f>
        <v>0</v>
      </c>
      <c r="T171" s="9">
        <f>SUMIF('Inputs-Core'!$C$7:$C$55,Summary!$C171,'Inputs-Core'!Y$7:Y$55)</f>
        <v>0</v>
      </c>
      <c r="U171" s="9">
        <f>SUMIF('Inputs-Core'!$C$7:$C$55,Summary!$C171,'Inputs-Core'!Z$7:Z$55)</f>
        <v>0</v>
      </c>
      <c r="V171" s="9">
        <f>SUMIF('Inputs-Core'!$C$7:$C$55,Summary!$C171,'Inputs-Core'!AA$7:AA$55)</f>
        <v>0</v>
      </c>
      <c r="W171" s="9">
        <f>SUMIF('Inputs-Core'!$C$7:$C$55,Summary!$C171,'Inputs-Core'!AB$7:AB$55)</f>
        <v>0</v>
      </c>
      <c r="X171" s="9">
        <f>SUMIF('Inputs-Core'!$C$7:$C$55,Summary!$C171,'Inputs-Core'!AC$7:AC$55)</f>
        <v>0</v>
      </c>
      <c r="Y171" s="9">
        <f>SUMIF('Inputs-Core'!$C$7:$C$55,Summary!$C171,'Inputs-Core'!AD$7:AD$55)</f>
        <v>0</v>
      </c>
      <c r="Z171" s="9">
        <f>SUMIF('Inputs-Core'!$C$7:$C$55,Summary!$C171,'Inputs-Core'!AE$7:AE$55)</f>
        <v>0</v>
      </c>
      <c r="AA171" s="9">
        <f>SUMIF('Inputs-Core'!$C$7:$C$55,Summary!$C171,'Inputs-Core'!AF$7:AF$55)</f>
        <v>0</v>
      </c>
      <c r="AB171" s="9">
        <f>SUMIF('Inputs-Core'!$C$7:$C$55,Summary!$C171,'Inputs-Core'!AG$7:AG$55)</f>
        <v>0</v>
      </c>
      <c r="AC171" s="9">
        <f>SUMIF('Inputs-Core'!$C$7:$C$55,Summary!$C171,'Inputs-Core'!AH$7:AH$55)</f>
        <v>0</v>
      </c>
      <c r="AD171" s="9">
        <f>SUMIF('Inputs-Core'!$C$7:$C$55,Summary!$C171,'Inputs-Core'!F$7:F$55)</f>
        <v>0</v>
      </c>
      <c r="AE171" s="9">
        <f>SUMIF('Inputs-Core'!$C$7:$C$55,Summary!$C171,'Inputs-Core'!G$7:G$55)</f>
        <v>0</v>
      </c>
      <c r="AF171" s="9">
        <f>SUMIF('Inputs-Core'!$C$7:$C$55,Summary!$C171,'Inputs-Core'!H$7:H$55)</f>
        <v>0</v>
      </c>
      <c r="AG171" s="9">
        <f>SUMIF('Inputs-Core'!$C$7:$C$55,Summary!$C171,'Inputs-Core'!I$7:I$55)</f>
        <v>0</v>
      </c>
      <c r="AH171" s="2"/>
    </row>
    <row r="172" spans="1:34" outlineLevel="1" x14ac:dyDescent="0.25">
      <c r="A172" s="2"/>
      <c r="B172" s="8"/>
      <c r="C172" s="8" t="s">
        <v>465</v>
      </c>
      <c r="D172" s="9">
        <f t="shared" si="9"/>
        <v>0</v>
      </c>
      <c r="E172" s="9">
        <f>SUMIF('Inputs-Core'!$C$7:$C$55,Summary!$C172,'Inputs-Core'!K$7:K$55)</f>
        <v>0</v>
      </c>
      <c r="F172" s="9">
        <f>SUMIF('Inputs-Core'!$C$7:$C$55,Summary!$C172,'Inputs-Core'!L$7:L$55)</f>
        <v>0</v>
      </c>
      <c r="G172" s="9">
        <f>SUMIF('Inputs-Core'!$C$7:$C$55,Summary!$C172,'Inputs-Core'!M$7:M$55)</f>
        <v>0</v>
      </c>
      <c r="H172" s="9">
        <f>SUMIF('Inputs-Core'!$C$7:$C$55,Summary!$C172,'Inputs-Core'!N$7:N$55)</f>
        <v>0</v>
      </c>
      <c r="I172" s="9">
        <f>SUMIF('Inputs-Core'!$C$7:$C$55,Summary!$C172,'Inputs-Core'!O$7:O$55)</f>
        <v>0</v>
      </c>
      <c r="J172" s="9">
        <f>SUMIF('Inputs-Core'!$C$7:$C$55,Summary!$C172,'Inputs-Core'!P$7:P$55)</f>
        <v>0</v>
      </c>
      <c r="K172" s="9">
        <f>SUMIF('Inputs-Core'!$C$7:$C$55,Summary!$C172,'Inputs-Core'!Q$7:Q$55)</f>
        <v>0</v>
      </c>
      <c r="L172" s="9">
        <f>SUMIF('Inputs-Core'!$C$7:$C$55,Summary!$C172,'Inputs-Core'!R$7:R$55)</f>
        <v>0</v>
      </c>
      <c r="M172" s="9">
        <f>SUMIF('Inputs-Core'!$C$7:$C$55,Summary!$C172,'Inputs-Core'!S$7:S$55)</f>
        <v>0</v>
      </c>
      <c r="N172" s="9">
        <f>SUMIF('Inputs-Core'!$C$7:$C$55,Summary!$C172,'Inputs-Core'!T$7:T$55)</f>
        <v>0</v>
      </c>
      <c r="O172" s="9">
        <f>SUMIF('Inputs-Core'!$C$7:$C$55,Summary!$C172,'Inputs-Core'!U$7:U$55)</f>
        <v>0</v>
      </c>
      <c r="P172" s="9">
        <f>SUMIF('Inputs-Core'!$C$7:$C$55,Summary!$C172,'Inputs-Core'!V$7:V$55)</f>
        <v>0</v>
      </c>
      <c r="Q172" s="9">
        <f t="shared" si="10"/>
        <v>0</v>
      </c>
      <c r="R172" s="9">
        <f>SUMIF('Inputs-Core'!$C$7:$C$55,Summary!$C172,'Inputs-Core'!W$7:W$55)</f>
        <v>0</v>
      </c>
      <c r="S172" s="9">
        <f>SUMIF('Inputs-Core'!$C$7:$C$55,Summary!$C172,'Inputs-Core'!X$7:X$55)</f>
        <v>0</v>
      </c>
      <c r="T172" s="9">
        <f>SUMIF('Inputs-Core'!$C$7:$C$55,Summary!$C172,'Inputs-Core'!Y$7:Y$55)</f>
        <v>0</v>
      </c>
      <c r="U172" s="9">
        <f>SUMIF('Inputs-Core'!$C$7:$C$55,Summary!$C172,'Inputs-Core'!Z$7:Z$55)</f>
        <v>0</v>
      </c>
      <c r="V172" s="9">
        <f>SUMIF('Inputs-Core'!$C$7:$C$55,Summary!$C172,'Inputs-Core'!AA$7:AA$55)</f>
        <v>0</v>
      </c>
      <c r="W172" s="9">
        <f>SUMIF('Inputs-Core'!$C$7:$C$55,Summary!$C172,'Inputs-Core'!AB$7:AB$55)</f>
        <v>0</v>
      </c>
      <c r="X172" s="9">
        <f>SUMIF('Inputs-Core'!$C$7:$C$55,Summary!$C172,'Inputs-Core'!AC$7:AC$55)</f>
        <v>0</v>
      </c>
      <c r="Y172" s="9">
        <f>SUMIF('Inputs-Core'!$C$7:$C$55,Summary!$C172,'Inputs-Core'!AD$7:AD$55)</f>
        <v>0</v>
      </c>
      <c r="Z172" s="9">
        <f>SUMIF('Inputs-Core'!$C$7:$C$55,Summary!$C172,'Inputs-Core'!AE$7:AE$55)</f>
        <v>0</v>
      </c>
      <c r="AA172" s="9">
        <f>SUMIF('Inputs-Core'!$C$7:$C$55,Summary!$C172,'Inputs-Core'!AF$7:AF$55)</f>
        <v>0</v>
      </c>
      <c r="AB172" s="9">
        <f>SUMIF('Inputs-Core'!$C$7:$C$55,Summary!$C172,'Inputs-Core'!AG$7:AG$55)</f>
        <v>0</v>
      </c>
      <c r="AC172" s="9">
        <f>SUMIF('Inputs-Core'!$C$7:$C$55,Summary!$C172,'Inputs-Core'!AH$7:AH$55)</f>
        <v>0</v>
      </c>
      <c r="AD172" s="9">
        <f>SUMIF('Inputs-Core'!$C$7:$C$55,Summary!$C172,'Inputs-Core'!F$7:F$55)</f>
        <v>0</v>
      </c>
      <c r="AE172" s="9">
        <f>SUMIF('Inputs-Core'!$C$7:$C$55,Summary!$C172,'Inputs-Core'!G$7:G$55)</f>
        <v>0</v>
      </c>
      <c r="AF172" s="9">
        <f>SUMIF('Inputs-Core'!$C$7:$C$55,Summary!$C172,'Inputs-Core'!H$7:H$55)</f>
        <v>0</v>
      </c>
      <c r="AG172" s="9">
        <f>SUMIF('Inputs-Core'!$C$7:$C$55,Summary!$C172,'Inputs-Core'!I$7:I$55)</f>
        <v>0</v>
      </c>
      <c r="AH172" s="2"/>
    </row>
    <row r="173" spans="1:34" outlineLevel="1" x14ac:dyDescent="0.25">
      <c r="A173" s="2"/>
      <c r="B173" s="8"/>
      <c r="C173" s="8" t="s">
        <v>466</v>
      </c>
      <c r="D173" s="9">
        <f t="shared" si="9"/>
        <v>0</v>
      </c>
      <c r="E173" s="9">
        <f>SUMIF('Inputs-Core'!$C$7:$C$55,Summary!$C173,'Inputs-Core'!K$7:K$55)</f>
        <v>0</v>
      </c>
      <c r="F173" s="9">
        <f>SUMIF('Inputs-Core'!$C$7:$C$55,Summary!$C173,'Inputs-Core'!L$7:L$55)</f>
        <v>0</v>
      </c>
      <c r="G173" s="9">
        <f>SUMIF('Inputs-Core'!$C$7:$C$55,Summary!$C173,'Inputs-Core'!M$7:M$55)</f>
        <v>0</v>
      </c>
      <c r="H173" s="9">
        <f>SUMIF('Inputs-Core'!$C$7:$C$55,Summary!$C173,'Inputs-Core'!N$7:N$55)</f>
        <v>0</v>
      </c>
      <c r="I173" s="9">
        <f>SUMIF('Inputs-Core'!$C$7:$C$55,Summary!$C173,'Inputs-Core'!O$7:O$55)</f>
        <v>0</v>
      </c>
      <c r="J173" s="9">
        <f>SUMIF('Inputs-Core'!$C$7:$C$55,Summary!$C173,'Inputs-Core'!P$7:P$55)</f>
        <v>0</v>
      </c>
      <c r="K173" s="9">
        <f>SUMIF('Inputs-Core'!$C$7:$C$55,Summary!$C173,'Inputs-Core'!Q$7:Q$55)</f>
        <v>0</v>
      </c>
      <c r="L173" s="9">
        <f>SUMIF('Inputs-Core'!$C$7:$C$55,Summary!$C173,'Inputs-Core'!R$7:R$55)</f>
        <v>0</v>
      </c>
      <c r="M173" s="9">
        <f>SUMIF('Inputs-Core'!$C$7:$C$55,Summary!$C173,'Inputs-Core'!S$7:S$55)</f>
        <v>0</v>
      </c>
      <c r="N173" s="9">
        <f>SUMIF('Inputs-Core'!$C$7:$C$55,Summary!$C173,'Inputs-Core'!T$7:T$55)</f>
        <v>0</v>
      </c>
      <c r="O173" s="9">
        <f>SUMIF('Inputs-Core'!$C$7:$C$55,Summary!$C173,'Inputs-Core'!U$7:U$55)</f>
        <v>0</v>
      </c>
      <c r="P173" s="9">
        <f>SUMIF('Inputs-Core'!$C$7:$C$55,Summary!$C173,'Inputs-Core'!V$7:V$55)</f>
        <v>0</v>
      </c>
      <c r="Q173" s="9">
        <f t="shared" si="10"/>
        <v>0</v>
      </c>
      <c r="R173" s="9">
        <f>SUMIF('Inputs-Core'!$C$7:$C$55,Summary!$C173,'Inputs-Core'!W$7:W$55)</f>
        <v>0</v>
      </c>
      <c r="S173" s="9">
        <f>SUMIF('Inputs-Core'!$C$7:$C$55,Summary!$C173,'Inputs-Core'!X$7:X$55)</f>
        <v>0</v>
      </c>
      <c r="T173" s="9">
        <f>SUMIF('Inputs-Core'!$C$7:$C$55,Summary!$C173,'Inputs-Core'!Y$7:Y$55)</f>
        <v>0</v>
      </c>
      <c r="U173" s="9">
        <f>SUMIF('Inputs-Core'!$C$7:$C$55,Summary!$C173,'Inputs-Core'!Z$7:Z$55)</f>
        <v>0</v>
      </c>
      <c r="V173" s="9">
        <f>SUMIF('Inputs-Core'!$C$7:$C$55,Summary!$C173,'Inputs-Core'!AA$7:AA$55)</f>
        <v>0</v>
      </c>
      <c r="W173" s="9">
        <f>SUMIF('Inputs-Core'!$C$7:$C$55,Summary!$C173,'Inputs-Core'!AB$7:AB$55)</f>
        <v>0</v>
      </c>
      <c r="X173" s="9">
        <f>SUMIF('Inputs-Core'!$C$7:$C$55,Summary!$C173,'Inputs-Core'!AC$7:AC$55)</f>
        <v>0</v>
      </c>
      <c r="Y173" s="9">
        <f>SUMIF('Inputs-Core'!$C$7:$C$55,Summary!$C173,'Inputs-Core'!AD$7:AD$55)</f>
        <v>0</v>
      </c>
      <c r="Z173" s="9">
        <f>SUMIF('Inputs-Core'!$C$7:$C$55,Summary!$C173,'Inputs-Core'!AE$7:AE$55)</f>
        <v>0</v>
      </c>
      <c r="AA173" s="9">
        <f>SUMIF('Inputs-Core'!$C$7:$C$55,Summary!$C173,'Inputs-Core'!AF$7:AF$55)</f>
        <v>0</v>
      </c>
      <c r="AB173" s="9">
        <f>SUMIF('Inputs-Core'!$C$7:$C$55,Summary!$C173,'Inputs-Core'!AG$7:AG$55)</f>
        <v>0</v>
      </c>
      <c r="AC173" s="9">
        <f>SUMIF('Inputs-Core'!$C$7:$C$55,Summary!$C173,'Inputs-Core'!AH$7:AH$55)</f>
        <v>0</v>
      </c>
      <c r="AD173" s="9">
        <f>SUMIF('Inputs-Core'!$C$7:$C$55,Summary!$C173,'Inputs-Core'!F$7:F$55)</f>
        <v>0</v>
      </c>
      <c r="AE173" s="9">
        <f>SUMIF('Inputs-Core'!$C$7:$C$55,Summary!$C173,'Inputs-Core'!G$7:G$55)</f>
        <v>0</v>
      </c>
      <c r="AF173" s="9">
        <f>SUMIF('Inputs-Core'!$C$7:$C$55,Summary!$C173,'Inputs-Core'!H$7:H$55)</f>
        <v>0</v>
      </c>
      <c r="AG173" s="9">
        <f>SUMIF('Inputs-Core'!$C$7:$C$55,Summary!$C173,'Inputs-Core'!I$7:I$55)</f>
        <v>0</v>
      </c>
      <c r="AH173" s="2"/>
    </row>
    <row r="174" spans="1:34" outlineLevel="1" x14ac:dyDescent="0.25">
      <c r="A174" s="2"/>
      <c r="B174" s="8"/>
      <c r="C174" s="8" t="s">
        <v>467</v>
      </c>
      <c r="D174" s="9">
        <f t="shared" si="9"/>
        <v>0</v>
      </c>
      <c r="E174" s="9">
        <f>SUMIF('Inputs-Core'!$C$7:$C$55,Summary!$C174,'Inputs-Core'!K$7:K$55)</f>
        <v>0</v>
      </c>
      <c r="F174" s="9">
        <f>SUMIF('Inputs-Core'!$C$7:$C$55,Summary!$C174,'Inputs-Core'!L$7:L$55)</f>
        <v>0</v>
      </c>
      <c r="G174" s="9">
        <f>SUMIF('Inputs-Core'!$C$7:$C$55,Summary!$C174,'Inputs-Core'!M$7:M$55)</f>
        <v>0</v>
      </c>
      <c r="H174" s="9">
        <f>SUMIF('Inputs-Core'!$C$7:$C$55,Summary!$C174,'Inputs-Core'!N$7:N$55)</f>
        <v>0</v>
      </c>
      <c r="I174" s="9">
        <f>SUMIF('Inputs-Core'!$C$7:$C$55,Summary!$C174,'Inputs-Core'!O$7:O$55)</f>
        <v>0</v>
      </c>
      <c r="J174" s="9">
        <f>SUMIF('Inputs-Core'!$C$7:$C$55,Summary!$C174,'Inputs-Core'!P$7:P$55)</f>
        <v>0</v>
      </c>
      <c r="K174" s="9">
        <f>SUMIF('Inputs-Core'!$C$7:$C$55,Summary!$C174,'Inputs-Core'!Q$7:Q$55)</f>
        <v>0</v>
      </c>
      <c r="L174" s="9">
        <f>SUMIF('Inputs-Core'!$C$7:$C$55,Summary!$C174,'Inputs-Core'!R$7:R$55)</f>
        <v>0</v>
      </c>
      <c r="M174" s="9">
        <f>SUMIF('Inputs-Core'!$C$7:$C$55,Summary!$C174,'Inputs-Core'!S$7:S$55)</f>
        <v>0</v>
      </c>
      <c r="N174" s="9">
        <f>SUMIF('Inputs-Core'!$C$7:$C$55,Summary!$C174,'Inputs-Core'!T$7:T$55)</f>
        <v>0</v>
      </c>
      <c r="O174" s="9">
        <f>SUMIF('Inputs-Core'!$C$7:$C$55,Summary!$C174,'Inputs-Core'!U$7:U$55)</f>
        <v>0</v>
      </c>
      <c r="P174" s="9">
        <f>SUMIF('Inputs-Core'!$C$7:$C$55,Summary!$C174,'Inputs-Core'!V$7:V$55)</f>
        <v>0</v>
      </c>
      <c r="Q174" s="9">
        <f t="shared" si="10"/>
        <v>0</v>
      </c>
      <c r="R174" s="9">
        <f>SUMIF('Inputs-Core'!$C$7:$C$55,Summary!$C174,'Inputs-Core'!W$7:W$55)</f>
        <v>0</v>
      </c>
      <c r="S174" s="9">
        <f>SUMIF('Inputs-Core'!$C$7:$C$55,Summary!$C174,'Inputs-Core'!X$7:X$55)</f>
        <v>0</v>
      </c>
      <c r="T174" s="9">
        <f>SUMIF('Inputs-Core'!$C$7:$C$55,Summary!$C174,'Inputs-Core'!Y$7:Y$55)</f>
        <v>0</v>
      </c>
      <c r="U174" s="9">
        <f>SUMIF('Inputs-Core'!$C$7:$C$55,Summary!$C174,'Inputs-Core'!Z$7:Z$55)</f>
        <v>0</v>
      </c>
      <c r="V174" s="9">
        <f>SUMIF('Inputs-Core'!$C$7:$C$55,Summary!$C174,'Inputs-Core'!AA$7:AA$55)</f>
        <v>0</v>
      </c>
      <c r="W174" s="9">
        <f>SUMIF('Inputs-Core'!$C$7:$C$55,Summary!$C174,'Inputs-Core'!AB$7:AB$55)</f>
        <v>0</v>
      </c>
      <c r="X174" s="9">
        <f>SUMIF('Inputs-Core'!$C$7:$C$55,Summary!$C174,'Inputs-Core'!AC$7:AC$55)</f>
        <v>0</v>
      </c>
      <c r="Y174" s="9">
        <f>SUMIF('Inputs-Core'!$C$7:$C$55,Summary!$C174,'Inputs-Core'!AD$7:AD$55)</f>
        <v>0</v>
      </c>
      <c r="Z174" s="9">
        <f>SUMIF('Inputs-Core'!$C$7:$C$55,Summary!$C174,'Inputs-Core'!AE$7:AE$55)</f>
        <v>0</v>
      </c>
      <c r="AA174" s="9">
        <f>SUMIF('Inputs-Core'!$C$7:$C$55,Summary!$C174,'Inputs-Core'!AF$7:AF$55)</f>
        <v>0</v>
      </c>
      <c r="AB174" s="9">
        <f>SUMIF('Inputs-Core'!$C$7:$C$55,Summary!$C174,'Inputs-Core'!AG$7:AG$55)</f>
        <v>0</v>
      </c>
      <c r="AC174" s="9">
        <f>SUMIF('Inputs-Core'!$C$7:$C$55,Summary!$C174,'Inputs-Core'!AH$7:AH$55)</f>
        <v>0</v>
      </c>
      <c r="AD174" s="9">
        <f>SUMIF('Inputs-Core'!$C$7:$C$55,Summary!$C174,'Inputs-Core'!F$7:F$55)</f>
        <v>0</v>
      </c>
      <c r="AE174" s="9">
        <f>SUMIF('Inputs-Core'!$C$7:$C$55,Summary!$C174,'Inputs-Core'!G$7:G$55)</f>
        <v>0</v>
      </c>
      <c r="AF174" s="9">
        <f>SUMIF('Inputs-Core'!$C$7:$C$55,Summary!$C174,'Inputs-Core'!H$7:H$55)</f>
        <v>0</v>
      </c>
      <c r="AG174" s="9">
        <f>SUMIF('Inputs-Core'!$C$7:$C$55,Summary!$C174,'Inputs-Core'!I$7:I$55)</f>
        <v>0</v>
      </c>
      <c r="AH174" s="2"/>
    </row>
    <row r="175" spans="1:34" outlineLevel="1" x14ac:dyDescent="0.25">
      <c r="A175" s="2"/>
      <c r="B175" s="8"/>
      <c r="C175" s="8" t="s">
        <v>468</v>
      </c>
      <c r="D175" s="9">
        <f t="shared" si="9"/>
        <v>0</v>
      </c>
      <c r="E175" s="9">
        <f>SUMIF('Inputs-Core'!$C$7:$C$55,Summary!$C175,'Inputs-Core'!K$7:K$55)</f>
        <v>0</v>
      </c>
      <c r="F175" s="9">
        <f>SUMIF('Inputs-Core'!$C$7:$C$55,Summary!$C175,'Inputs-Core'!L$7:L$55)</f>
        <v>0</v>
      </c>
      <c r="G175" s="9">
        <f>SUMIF('Inputs-Core'!$C$7:$C$55,Summary!$C175,'Inputs-Core'!M$7:M$55)</f>
        <v>0</v>
      </c>
      <c r="H175" s="9">
        <f>SUMIF('Inputs-Core'!$C$7:$C$55,Summary!$C175,'Inputs-Core'!N$7:N$55)</f>
        <v>0</v>
      </c>
      <c r="I175" s="9">
        <f>SUMIF('Inputs-Core'!$C$7:$C$55,Summary!$C175,'Inputs-Core'!O$7:O$55)</f>
        <v>0</v>
      </c>
      <c r="J175" s="9">
        <f>SUMIF('Inputs-Core'!$C$7:$C$55,Summary!$C175,'Inputs-Core'!P$7:P$55)</f>
        <v>0</v>
      </c>
      <c r="K175" s="9">
        <f>SUMIF('Inputs-Core'!$C$7:$C$55,Summary!$C175,'Inputs-Core'!Q$7:Q$55)</f>
        <v>0</v>
      </c>
      <c r="L175" s="9">
        <f>SUMIF('Inputs-Core'!$C$7:$C$55,Summary!$C175,'Inputs-Core'!R$7:R$55)</f>
        <v>0</v>
      </c>
      <c r="M175" s="9">
        <f>SUMIF('Inputs-Core'!$C$7:$C$55,Summary!$C175,'Inputs-Core'!S$7:S$55)</f>
        <v>0</v>
      </c>
      <c r="N175" s="9">
        <f>SUMIF('Inputs-Core'!$C$7:$C$55,Summary!$C175,'Inputs-Core'!T$7:T$55)</f>
        <v>0</v>
      </c>
      <c r="O175" s="9">
        <f>SUMIF('Inputs-Core'!$C$7:$C$55,Summary!$C175,'Inputs-Core'!U$7:U$55)</f>
        <v>0</v>
      </c>
      <c r="P175" s="9">
        <f>SUMIF('Inputs-Core'!$C$7:$C$55,Summary!$C175,'Inputs-Core'!V$7:V$55)</f>
        <v>0</v>
      </c>
      <c r="Q175" s="9">
        <f t="shared" si="10"/>
        <v>0</v>
      </c>
      <c r="R175" s="9">
        <f>SUMIF('Inputs-Core'!$C$7:$C$55,Summary!$C175,'Inputs-Core'!W$7:W$55)</f>
        <v>0</v>
      </c>
      <c r="S175" s="9">
        <f>SUMIF('Inputs-Core'!$C$7:$C$55,Summary!$C175,'Inputs-Core'!X$7:X$55)</f>
        <v>0</v>
      </c>
      <c r="T175" s="9">
        <f>SUMIF('Inputs-Core'!$C$7:$C$55,Summary!$C175,'Inputs-Core'!Y$7:Y$55)</f>
        <v>0</v>
      </c>
      <c r="U175" s="9">
        <f>SUMIF('Inputs-Core'!$C$7:$C$55,Summary!$C175,'Inputs-Core'!Z$7:Z$55)</f>
        <v>0</v>
      </c>
      <c r="V175" s="9">
        <f>SUMIF('Inputs-Core'!$C$7:$C$55,Summary!$C175,'Inputs-Core'!AA$7:AA$55)</f>
        <v>0</v>
      </c>
      <c r="W175" s="9">
        <f>SUMIF('Inputs-Core'!$C$7:$C$55,Summary!$C175,'Inputs-Core'!AB$7:AB$55)</f>
        <v>0</v>
      </c>
      <c r="X175" s="9">
        <f>SUMIF('Inputs-Core'!$C$7:$C$55,Summary!$C175,'Inputs-Core'!AC$7:AC$55)</f>
        <v>0</v>
      </c>
      <c r="Y175" s="9">
        <f>SUMIF('Inputs-Core'!$C$7:$C$55,Summary!$C175,'Inputs-Core'!AD$7:AD$55)</f>
        <v>0</v>
      </c>
      <c r="Z175" s="9">
        <f>SUMIF('Inputs-Core'!$C$7:$C$55,Summary!$C175,'Inputs-Core'!AE$7:AE$55)</f>
        <v>0</v>
      </c>
      <c r="AA175" s="9">
        <f>SUMIF('Inputs-Core'!$C$7:$C$55,Summary!$C175,'Inputs-Core'!AF$7:AF$55)</f>
        <v>0</v>
      </c>
      <c r="AB175" s="9">
        <f>SUMIF('Inputs-Core'!$C$7:$C$55,Summary!$C175,'Inputs-Core'!AG$7:AG$55)</f>
        <v>0</v>
      </c>
      <c r="AC175" s="9">
        <f>SUMIF('Inputs-Core'!$C$7:$C$55,Summary!$C175,'Inputs-Core'!AH$7:AH$55)</f>
        <v>0</v>
      </c>
      <c r="AD175" s="9">
        <f>SUMIF('Inputs-Core'!$C$7:$C$55,Summary!$C175,'Inputs-Core'!F$7:F$55)</f>
        <v>0</v>
      </c>
      <c r="AE175" s="9">
        <f>SUMIF('Inputs-Core'!$C$7:$C$55,Summary!$C175,'Inputs-Core'!G$7:G$55)</f>
        <v>0</v>
      </c>
      <c r="AF175" s="9">
        <f>SUMIF('Inputs-Core'!$C$7:$C$55,Summary!$C175,'Inputs-Core'!H$7:H$55)</f>
        <v>0</v>
      </c>
      <c r="AG175" s="9">
        <f>SUMIF('Inputs-Core'!$C$7:$C$55,Summary!$C175,'Inputs-Core'!I$7:I$55)</f>
        <v>0</v>
      </c>
      <c r="AH175" s="2"/>
    </row>
    <row r="176" spans="1:34" outlineLevel="1" x14ac:dyDescent="0.25">
      <c r="A176" s="2"/>
      <c r="B176" s="8"/>
      <c r="C176" s="8" t="s">
        <v>469</v>
      </c>
      <c r="D176" s="9">
        <f t="shared" si="9"/>
        <v>0</v>
      </c>
      <c r="E176" s="9">
        <f>SUMIF('Inputs-Core'!$C$7:$C$55,Summary!$C176,'Inputs-Core'!K$7:K$55)</f>
        <v>0</v>
      </c>
      <c r="F176" s="9">
        <f>SUMIF('Inputs-Core'!$C$7:$C$55,Summary!$C176,'Inputs-Core'!L$7:L$55)</f>
        <v>0</v>
      </c>
      <c r="G176" s="9">
        <f>SUMIF('Inputs-Core'!$C$7:$C$55,Summary!$C176,'Inputs-Core'!M$7:M$55)</f>
        <v>0</v>
      </c>
      <c r="H176" s="9">
        <f>SUMIF('Inputs-Core'!$C$7:$C$55,Summary!$C176,'Inputs-Core'!N$7:N$55)</f>
        <v>0</v>
      </c>
      <c r="I176" s="9">
        <f>SUMIF('Inputs-Core'!$C$7:$C$55,Summary!$C176,'Inputs-Core'!O$7:O$55)</f>
        <v>0</v>
      </c>
      <c r="J176" s="9">
        <f>SUMIF('Inputs-Core'!$C$7:$C$55,Summary!$C176,'Inputs-Core'!P$7:P$55)</f>
        <v>0</v>
      </c>
      <c r="K176" s="9">
        <f>SUMIF('Inputs-Core'!$C$7:$C$55,Summary!$C176,'Inputs-Core'!Q$7:Q$55)</f>
        <v>0</v>
      </c>
      <c r="L176" s="9">
        <f>SUMIF('Inputs-Core'!$C$7:$C$55,Summary!$C176,'Inputs-Core'!R$7:R$55)</f>
        <v>0</v>
      </c>
      <c r="M176" s="9">
        <f>SUMIF('Inputs-Core'!$C$7:$C$55,Summary!$C176,'Inputs-Core'!S$7:S$55)</f>
        <v>0</v>
      </c>
      <c r="N176" s="9">
        <f>SUMIF('Inputs-Core'!$C$7:$C$55,Summary!$C176,'Inputs-Core'!T$7:T$55)</f>
        <v>0</v>
      </c>
      <c r="O176" s="9">
        <f>SUMIF('Inputs-Core'!$C$7:$C$55,Summary!$C176,'Inputs-Core'!U$7:U$55)</f>
        <v>0</v>
      </c>
      <c r="P176" s="9">
        <f>SUMIF('Inputs-Core'!$C$7:$C$55,Summary!$C176,'Inputs-Core'!V$7:V$55)</f>
        <v>0</v>
      </c>
      <c r="Q176" s="9">
        <f t="shared" si="10"/>
        <v>0</v>
      </c>
      <c r="R176" s="9">
        <f>SUMIF('Inputs-Core'!$C$7:$C$55,Summary!$C176,'Inputs-Core'!W$7:W$55)</f>
        <v>0</v>
      </c>
      <c r="S176" s="9">
        <f>SUMIF('Inputs-Core'!$C$7:$C$55,Summary!$C176,'Inputs-Core'!X$7:X$55)</f>
        <v>0</v>
      </c>
      <c r="T176" s="9">
        <f>SUMIF('Inputs-Core'!$C$7:$C$55,Summary!$C176,'Inputs-Core'!Y$7:Y$55)</f>
        <v>0</v>
      </c>
      <c r="U176" s="9">
        <f>SUMIF('Inputs-Core'!$C$7:$C$55,Summary!$C176,'Inputs-Core'!Z$7:Z$55)</f>
        <v>0</v>
      </c>
      <c r="V176" s="9">
        <f>SUMIF('Inputs-Core'!$C$7:$C$55,Summary!$C176,'Inputs-Core'!AA$7:AA$55)</f>
        <v>0</v>
      </c>
      <c r="W176" s="9">
        <f>SUMIF('Inputs-Core'!$C$7:$C$55,Summary!$C176,'Inputs-Core'!AB$7:AB$55)</f>
        <v>0</v>
      </c>
      <c r="X176" s="9">
        <f>SUMIF('Inputs-Core'!$C$7:$C$55,Summary!$C176,'Inputs-Core'!AC$7:AC$55)</f>
        <v>0</v>
      </c>
      <c r="Y176" s="9">
        <f>SUMIF('Inputs-Core'!$C$7:$C$55,Summary!$C176,'Inputs-Core'!AD$7:AD$55)</f>
        <v>0</v>
      </c>
      <c r="Z176" s="9">
        <f>SUMIF('Inputs-Core'!$C$7:$C$55,Summary!$C176,'Inputs-Core'!AE$7:AE$55)</f>
        <v>0</v>
      </c>
      <c r="AA176" s="9">
        <f>SUMIF('Inputs-Core'!$C$7:$C$55,Summary!$C176,'Inputs-Core'!AF$7:AF$55)</f>
        <v>0</v>
      </c>
      <c r="AB176" s="9">
        <f>SUMIF('Inputs-Core'!$C$7:$C$55,Summary!$C176,'Inputs-Core'!AG$7:AG$55)</f>
        <v>0</v>
      </c>
      <c r="AC176" s="9">
        <f>SUMIF('Inputs-Core'!$C$7:$C$55,Summary!$C176,'Inputs-Core'!AH$7:AH$55)</f>
        <v>0</v>
      </c>
      <c r="AD176" s="9">
        <f>SUMIF('Inputs-Core'!$C$7:$C$55,Summary!$C176,'Inputs-Core'!F$7:F$55)</f>
        <v>0</v>
      </c>
      <c r="AE176" s="9">
        <f>SUMIF('Inputs-Core'!$C$7:$C$55,Summary!$C176,'Inputs-Core'!G$7:G$55)</f>
        <v>0</v>
      </c>
      <c r="AF176" s="9">
        <f>SUMIF('Inputs-Core'!$C$7:$C$55,Summary!$C176,'Inputs-Core'!H$7:H$55)</f>
        <v>0</v>
      </c>
      <c r="AG176" s="9">
        <f>SUMIF('Inputs-Core'!$C$7:$C$55,Summary!$C176,'Inputs-Core'!I$7:I$55)</f>
        <v>0</v>
      </c>
      <c r="AH176" s="2"/>
    </row>
    <row r="177" spans="1:34" outlineLevel="1" x14ac:dyDescent="0.25">
      <c r="A177" s="2"/>
      <c r="B177" s="8"/>
      <c r="C177" s="8" t="s">
        <v>470</v>
      </c>
      <c r="D177" s="9">
        <f t="shared" si="9"/>
        <v>0</v>
      </c>
      <c r="E177" s="9">
        <f>SUMIF('Inputs-Core'!$C$7:$C$55,Summary!$C177,'Inputs-Core'!K$7:K$55)</f>
        <v>0</v>
      </c>
      <c r="F177" s="9">
        <f>SUMIF('Inputs-Core'!$C$7:$C$55,Summary!$C177,'Inputs-Core'!L$7:L$55)</f>
        <v>0</v>
      </c>
      <c r="G177" s="9">
        <f>SUMIF('Inputs-Core'!$C$7:$C$55,Summary!$C177,'Inputs-Core'!M$7:M$55)</f>
        <v>0</v>
      </c>
      <c r="H177" s="9">
        <f>SUMIF('Inputs-Core'!$C$7:$C$55,Summary!$C177,'Inputs-Core'!N$7:N$55)</f>
        <v>0</v>
      </c>
      <c r="I177" s="9">
        <f>SUMIF('Inputs-Core'!$C$7:$C$55,Summary!$C177,'Inputs-Core'!O$7:O$55)</f>
        <v>0</v>
      </c>
      <c r="J177" s="9">
        <f>SUMIF('Inputs-Core'!$C$7:$C$55,Summary!$C177,'Inputs-Core'!P$7:P$55)</f>
        <v>0</v>
      </c>
      <c r="K177" s="9">
        <f>SUMIF('Inputs-Core'!$C$7:$C$55,Summary!$C177,'Inputs-Core'!Q$7:Q$55)</f>
        <v>0</v>
      </c>
      <c r="L177" s="9">
        <f>SUMIF('Inputs-Core'!$C$7:$C$55,Summary!$C177,'Inputs-Core'!R$7:R$55)</f>
        <v>0</v>
      </c>
      <c r="M177" s="9">
        <f>SUMIF('Inputs-Core'!$C$7:$C$55,Summary!$C177,'Inputs-Core'!S$7:S$55)</f>
        <v>0</v>
      </c>
      <c r="N177" s="9">
        <f>SUMIF('Inputs-Core'!$C$7:$C$55,Summary!$C177,'Inputs-Core'!T$7:T$55)</f>
        <v>0</v>
      </c>
      <c r="O177" s="9">
        <f>SUMIF('Inputs-Core'!$C$7:$C$55,Summary!$C177,'Inputs-Core'!U$7:U$55)</f>
        <v>0</v>
      </c>
      <c r="P177" s="9">
        <f>SUMIF('Inputs-Core'!$C$7:$C$55,Summary!$C177,'Inputs-Core'!V$7:V$55)</f>
        <v>0</v>
      </c>
      <c r="Q177" s="9">
        <f t="shared" si="10"/>
        <v>0</v>
      </c>
      <c r="R177" s="9">
        <f>SUMIF('Inputs-Core'!$C$7:$C$55,Summary!$C177,'Inputs-Core'!W$7:W$55)</f>
        <v>0</v>
      </c>
      <c r="S177" s="9">
        <f>SUMIF('Inputs-Core'!$C$7:$C$55,Summary!$C177,'Inputs-Core'!X$7:X$55)</f>
        <v>0</v>
      </c>
      <c r="T177" s="9">
        <f>SUMIF('Inputs-Core'!$C$7:$C$55,Summary!$C177,'Inputs-Core'!Y$7:Y$55)</f>
        <v>0</v>
      </c>
      <c r="U177" s="9">
        <f>SUMIF('Inputs-Core'!$C$7:$C$55,Summary!$C177,'Inputs-Core'!Z$7:Z$55)</f>
        <v>0</v>
      </c>
      <c r="V177" s="9">
        <f>SUMIF('Inputs-Core'!$C$7:$C$55,Summary!$C177,'Inputs-Core'!AA$7:AA$55)</f>
        <v>0</v>
      </c>
      <c r="W177" s="9">
        <f>SUMIF('Inputs-Core'!$C$7:$C$55,Summary!$C177,'Inputs-Core'!AB$7:AB$55)</f>
        <v>0</v>
      </c>
      <c r="X177" s="9">
        <f>SUMIF('Inputs-Core'!$C$7:$C$55,Summary!$C177,'Inputs-Core'!AC$7:AC$55)</f>
        <v>0</v>
      </c>
      <c r="Y177" s="9">
        <f>SUMIF('Inputs-Core'!$C$7:$C$55,Summary!$C177,'Inputs-Core'!AD$7:AD$55)</f>
        <v>0</v>
      </c>
      <c r="Z177" s="9">
        <f>SUMIF('Inputs-Core'!$C$7:$C$55,Summary!$C177,'Inputs-Core'!AE$7:AE$55)</f>
        <v>0</v>
      </c>
      <c r="AA177" s="9">
        <f>SUMIF('Inputs-Core'!$C$7:$C$55,Summary!$C177,'Inputs-Core'!AF$7:AF$55)</f>
        <v>0</v>
      </c>
      <c r="AB177" s="9">
        <f>SUMIF('Inputs-Core'!$C$7:$C$55,Summary!$C177,'Inputs-Core'!AG$7:AG$55)</f>
        <v>0</v>
      </c>
      <c r="AC177" s="9">
        <f>SUMIF('Inputs-Core'!$C$7:$C$55,Summary!$C177,'Inputs-Core'!AH$7:AH$55)</f>
        <v>0</v>
      </c>
      <c r="AD177" s="9">
        <f>SUMIF('Inputs-Core'!$C$7:$C$55,Summary!$C177,'Inputs-Core'!F$7:F$55)</f>
        <v>0</v>
      </c>
      <c r="AE177" s="9">
        <f>SUMIF('Inputs-Core'!$C$7:$C$55,Summary!$C177,'Inputs-Core'!G$7:G$55)</f>
        <v>0</v>
      </c>
      <c r="AF177" s="9">
        <f>SUMIF('Inputs-Core'!$C$7:$C$55,Summary!$C177,'Inputs-Core'!H$7:H$55)</f>
        <v>0</v>
      </c>
      <c r="AG177" s="9">
        <f>SUMIF('Inputs-Core'!$C$7:$C$55,Summary!$C177,'Inputs-Core'!I$7:I$55)</f>
        <v>0</v>
      </c>
      <c r="AH177" s="2"/>
    </row>
    <row r="178" spans="1:34" outlineLevel="1" x14ac:dyDescent="0.25">
      <c r="A178" s="2"/>
      <c r="B178" s="8"/>
      <c r="C178" s="8" t="s">
        <v>471</v>
      </c>
      <c r="D178" s="9">
        <f t="shared" si="9"/>
        <v>0</v>
      </c>
      <c r="E178" s="9">
        <f>SUMIF('Inputs-Core'!$C$7:$C$55,Summary!$C178,'Inputs-Core'!K$7:K$55)</f>
        <v>0</v>
      </c>
      <c r="F178" s="9">
        <f>SUMIF('Inputs-Core'!$C$7:$C$55,Summary!$C178,'Inputs-Core'!L$7:L$55)</f>
        <v>0</v>
      </c>
      <c r="G178" s="9">
        <f>SUMIF('Inputs-Core'!$C$7:$C$55,Summary!$C178,'Inputs-Core'!M$7:M$55)</f>
        <v>0</v>
      </c>
      <c r="H178" s="9">
        <f>SUMIF('Inputs-Core'!$C$7:$C$55,Summary!$C178,'Inputs-Core'!N$7:N$55)</f>
        <v>0</v>
      </c>
      <c r="I178" s="9">
        <f>SUMIF('Inputs-Core'!$C$7:$C$55,Summary!$C178,'Inputs-Core'!O$7:O$55)</f>
        <v>0</v>
      </c>
      <c r="J178" s="9">
        <f>SUMIF('Inputs-Core'!$C$7:$C$55,Summary!$C178,'Inputs-Core'!P$7:P$55)</f>
        <v>0</v>
      </c>
      <c r="K178" s="9">
        <f>SUMIF('Inputs-Core'!$C$7:$C$55,Summary!$C178,'Inputs-Core'!Q$7:Q$55)</f>
        <v>0</v>
      </c>
      <c r="L178" s="9">
        <f>SUMIF('Inputs-Core'!$C$7:$C$55,Summary!$C178,'Inputs-Core'!R$7:R$55)</f>
        <v>0</v>
      </c>
      <c r="M178" s="9">
        <f>SUMIF('Inputs-Core'!$C$7:$C$55,Summary!$C178,'Inputs-Core'!S$7:S$55)</f>
        <v>0</v>
      </c>
      <c r="N178" s="9">
        <f>SUMIF('Inputs-Core'!$C$7:$C$55,Summary!$C178,'Inputs-Core'!T$7:T$55)</f>
        <v>0</v>
      </c>
      <c r="O178" s="9">
        <f>SUMIF('Inputs-Core'!$C$7:$C$55,Summary!$C178,'Inputs-Core'!U$7:U$55)</f>
        <v>0</v>
      </c>
      <c r="P178" s="9">
        <f>SUMIF('Inputs-Core'!$C$7:$C$55,Summary!$C178,'Inputs-Core'!V$7:V$55)</f>
        <v>0</v>
      </c>
      <c r="Q178" s="9">
        <f t="shared" si="10"/>
        <v>0</v>
      </c>
      <c r="R178" s="9">
        <f>SUMIF('Inputs-Core'!$C$7:$C$55,Summary!$C178,'Inputs-Core'!W$7:W$55)</f>
        <v>0</v>
      </c>
      <c r="S178" s="9">
        <f>SUMIF('Inputs-Core'!$C$7:$C$55,Summary!$C178,'Inputs-Core'!X$7:X$55)</f>
        <v>0</v>
      </c>
      <c r="T178" s="9">
        <f>SUMIF('Inputs-Core'!$C$7:$C$55,Summary!$C178,'Inputs-Core'!Y$7:Y$55)</f>
        <v>0</v>
      </c>
      <c r="U178" s="9">
        <f>SUMIF('Inputs-Core'!$C$7:$C$55,Summary!$C178,'Inputs-Core'!Z$7:Z$55)</f>
        <v>0</v>
      </c>
      <c r="V178" s="9">
        <f>SUMIF('Inputs-Core'!$C$7:$C$55,Summary!$C178,'Inputs-Core'!AA$7:AA$55)</f>
        <v>0</v>
      </c>
      <c r="W178" s="9">
        <f>SUMIF('Inputs-Core'!$C$7:$C$55,Summary!$C178,'Inputs-Core'!AB$7:AB$55)</f>
        <v>0</v>
      </c>
      <c r="X178" s="9">
        <f>SUMIF('Inputs-Core'!$C$7:$C$55,Summary!$C178,'Inputs-Core'!AC$7:AC$55)</f>
        <v>0</v>
      </c>
      <c r="Y178" s="9">
        <f>SUMIF('Inputs-Core'!$C$7:$C$55,Summary!$C178,'Inputs-Core'!AD$7:AD$55)</f>
        <v>0</v>
      </c>
      <c r="Z178" s="9">
        <f>SUMIF('Inputs-Core'!$C$7:$C$55,Summary!$C178,'Inputs-Core'!AE$7:AE$55)</f>
        <v>0</v>
      </c>
      <c r="AA178" s="9">
        <f>SUMIF('Inputs-Core'!$C$7:$C$55,Summary!$C178,'Inputs-Core'!AF$7:AF$55)</f>
        <v>0</v>
      </c>
      <c r="AB178" s="9">
        <f>SUMIF('Inputs-Core'!$C$7:$C$55,Summary!$C178,'Inputs-Core'!AG$7:AG$55)</f>
        <v>0</v>
      </c>
      <c r="AC178" s="9">
        <f>SUMIF('Inputs-Core'!$C$7:$C$55,Summary!$C178,'Inputs-Core'!AH$7:AH$55)</f>
        <v>0</v>
      </c>
      <c r="AD178" s="9">
        <f>SUMIF('Inputs-Core'!$C$7:$C$55,Summary!$C178,'Inputs-Core'!F$7:F$55)</f>
        <v>0</v>
      </c>
      <c r="AE178" s="9">
        <f>SUMIF('Inputs-Core'!$C$7:$C$55,Summary!$C178,'Inputs-Core'!G$7:G$55)</f>
        <v>0</v>
      </c>
      <c r="AF178" s="9">
        <f>SUMIF('Inputs-Core'!$C$7:$C$55,Summary!$C178,'Inputs-Core'!H$7:H$55)</f>
        <v>0</v>
      </c>
      <c r="AG178" s="9">
        <f>SUMIF('Inputs-Core'!$C$7:$C$55,Summary!$C178,'Inputs-Core'!I$7:I$55)</f>
        <v>0</v>
      </c>
      <c r="AH178" s="2"/>
    </row>
    <row r="179" spans="1:34" outlineLevel="1" x14ac:dyDescent="0.25">
      <c r="A179" s="2"/>
      <c r="B179" s="8"/>
      <c r="C179" s="8" t="s">
        <v>472</v>
      </c>
      <c r="D179" s="9">
        <f t="shared" si="9"/>
        <v>0</v>
      </c>
      <c r="E179" s="9">
        <f>SUMIF('Inputs-Core'!$C$7:$C$55,Summary!$C179,'Inputs-Core'!K$7:K$55)</f>
        <v>0</v>
      </c>
      <c r="F179" s="9">
        <f>SUMIF('Inputs-Core'!$C$7:$C$55,Summary!$C179,'Inputs-Core'!L$7:L$55)</f>
        <v>0</v>
      </c>
      <c r="G179" s="9">
        <f>SUMIF('Inputs-Core'!$C$7:$C$55,Summary!$C179,'Inputs-Core'!M$7:M$55)</f>
        <v>0</v>
      </c>
      <c r="H179" s="9">
        <f>SUMIF('Inputs-Core'!$C$7:$C$55,Summary!$C179,'Inputs-Core'!N$7:N$55)</f>
        <v>0</v>
      </c>
      <c r="I179" s="9">
        <f>SUMIF('Inputs-Core'!$C$7:$C$55,Summary!$C179,'Inputs-Core'!O$7:O$55)</f>
        <v>0</v>
      </c>
      <c r="J179" s="9">
        <f>SUMIF('Inputs-Core'!$C$7:$C$55,Summary!$C179,'Inputs-Core'!P$7:P$55)</f>
        <v>0</v>
      </c>
      <c r="K179" s="9">
        <f>SUMIF('Inputs-Core'!$C$7:$C$55,Summary!$C179,'Inputs-Core'!Q$7:Q$55)</f>
        <v>0</v>
      </c>
      <c r="L179" s="9">
        <f>SUMIF('Inputs-Core'!$C$7:$C$55,Summary!$C179,'Inputs-Core'!R$7:R$55)</f>
        <v>0</v>
      </c>
      <c r="M179" s="9">
        <f>SUMIF('Inputs-Core'!$C$7:$C$55,Summary!$C179,'Inputs-Core'!S$7:S$55)</f>
        <v>0</v>
      </c>
      <c r="N179" s="9">
        <f>SUMIF('Inputs-Core'!$C$7:$C$55,Summary!$C179,'Inputs-Core'!T$7:T$55)</f>
        <v>0</v>
      </c>
      <c r="O179" s="9">
        <f>SUMIF('Inputs-Core'!$C$7:$C$55,Summary!$C179,'Inputs-Core'!U$7:U$55)</f>
        <v>0</v>
      </c>
      <c r="P179" s="9">
        <f>SUMIF('Inputs-Core'!$C$7:$C$55,Summary!$C179,'Inputs-Core'!V$7:V$55)</f>
        <v>0</v>
      </c>
      <c r="Q179" s="9">
        <f t="shared" si="10"/>
        <v>0</v>
      </c>
      <c r="R179" s="9">
        <f>SUMIF('Inputs-Core'!$C$7:$C$55,Summary!$C179,'Inputs-Core'!W$7:W$55)</f>
        <v>0</v>
      </c>
      <c r="S179" s="9">
        <f>SUMIF('Inputs-Core'!$C$7:$C$55,Summary!$C179,'Inputs-Core'!X$7:X$55)</f>
        <v>0</v>
      </c>
      <c r="T179" s="9">
        <f>SUMIF('Inputs-Core'!$C$7:$C$55,Summary!$C179,'Inputs-Core'!Y$7:Y$55)</f>
        <v>0</v>
      </c>
      <c r="U179" s="9">
        <f>SUMIF('Inputs-Core'!$C$7:$C$55,Summary!$C179,'Inputs-Core'!Z$7:Z$55)</f>
        <v>0</v>
      </c>
      <c r="V179" s="9">
        <f>SUMIF('Inputs-Core'!$C$7:$C$55,Summary!$C179,'Inputs-Core'!AA$7:AA$55)</f>
        <v>0</v>
      </c>
      <c r="W179" s="9">
        <f>SUMIF('Inputs-Core'!$C$7:$C$55,Summary!$C179,'Inputs-Core'!AB$7:AB$55)</f>
        <v>0</v>
      </c>
      <c r="X179" s="9">
        <f>SUMIF('Inputs-Core'!$C$7:$C$55,Summary!$C179,'Inputs-Core'!AC$7:AC$55)</f>
        <v>0</v>
      </c>
      <c r="Y179" s="9">
        <f>SUMIF('Inputs-Core'!$C$7:$C$55,Summary!$C179,'Inputs-Core'!AD$7:AD$55)</f>
        <v>0</v>
      </c>
      <c r="Z179" s="9">
        <f>SUMIF('Inputs-Core'!$C$7:$C$55,Summary!$C179,'Inputs-Core'!AE$7:AE$55)</f>
        <v>0</v>
      </c>
      <c r="AA179" s="9">
        <f>SUMIF('Inputs-Core'!$C$7:$C$55,Summary!$C179,'Inputs-Core'!AF$7:AF$55)</f>
        <v>0</v>
      </c>
      <c r="AB179" s="9">
        <f>SUMIF('Inputs-Core'!$C$7:$C$55,Summary!$C179,'Inputs-Core'!AG$7:AG$55)</f>
        <v>0</v>
      </c>
      <c r="AC179" s="9">
        <f>SUMIF('Inputs-Core'!$C$7:$C$55,Summary!$C179,'Inputs-Core'!AH$7:AH$55)</f>
        <v>0</v>
      </c>
      <c r="AD179" s="9">
        <f>SUMIF('Inputs-Core'!$C$7:$C$55,Summary!$C179,'Inputs-Core'!F$7:F$55)</f>
        <v>0</v>
      </c>
      <c r="AE179" s="9">
        <f>SUMIF('Inputs-Core'!$C$7:$C$55,Summary!$C179,'Inputs-Core'!G$7:G$55)</f>
        <v>0</v>
      </c>
      <c r="AF179" s="9">
        <f>SUMIF('Inputs-Core'!$C$7:$C$55,Summary!$C179,'Inputs-Core'!H$7:H$55)</f>
        <v>0</v>
      </c>
      <c r="AG179" s="9">
        <f>SUMIF('Inputs-Core'!$C$7:$C$55,Summary!$C179,'Inputs-Core'!I$7:I$55)</f>
        <v>0</v>
      </c>
      <c r="AH179" s="2"/>
    </row>
    <row r="180" spans="1:34" outlineLevel="1" x14ac:dyDescent="0.25">
      <c r="A180" s="2"/>
      <c r="B180" s="8"/>
      <c r="C180" s="8" t="s">
        <v>473</v>
      </c>
      <c r="D180" s="9">
        <f t="shared" si="9"/>
        <v>0</v>
      </c>
      <c r="E180" s="9">
        <f>SUMIF('Inputs-Core'!$C$7:$C$55,Summary!$C180,'Inputs-Core'!K$7:K$55)</f>
        <v>0</v>
      </c>
      <c r="F180" s="9">
        <f>SUMIF('Inputs-Core'!$C$7:$C$55,Summary!$C180,'Inputs-Core'!L$7:L$55)</f>
        <v>0</v>
      </c>
      <c r="G180" s="9">
        <f>SUMIF('Inputs-Core'!$C$7:$C$55,Summary!$C180,'Inputs-Core'!M$7:M$55)</f>
        <v>0</v>
      </c>
      <c r="H180" s="9">
        <f>SUMIF('Inputs-Core'!$C$7:$C$55,Summary!$C180,'Inputs-Core'!N$7:N$55)</f>
        <v>0</v>
      </c>
      <c r="I180" s="9">
        <f>SUMIF('Inputs-Core'!$C$7:$C$55,Summary!$C180,'Inputs-Core'!O$7:O$55)</f>
        <v>0</v>
      </c>
      <c r="J180" s="9">
        <f>SUMIF('Inputs-Core'!$C$7:$C$55,Summary!$C180,'Inputs-Core'!P$7:P$55)</f>
        <v>0</v>
      </c>
      <c r="K180" s="9">
        <f>SUMIF('Inputs-Core'!$C$7:$C$55,Summary!$C180,'Inputs-Core'!Q$7:Q$55)</f>
        <v>0</v>
      </c>
      <c r="L180" s="9">
        <f>SUMIF('Inputs-Core'!$C$7:$C$55,Summary!$C180,'Inputs-Core'!R$7:R$55)</f>
        <v>0</v>
      </c>
      <c r="M180" s="9">
        <f>SUMIF('Inputs-Core'!$C$7:$C$55,Summary!$C180,'Inputs-Core'!S$7:S$55)</f>
        <v>0</v>
      </c>
      <c r="N180" s="9">
        <f>SUMIF('Inputs-Core'!$C$7:$C$55,Summary!$C180,'Inputs-Core'!T$7:T$55)</f>
        <v>0</v>
      </c>
      <c r="O180" s="9">
        <f>SUMIF('Inputs-Core'!$C$7:$C$55,Summary!$C180,'Inputs-Core'!U$7:U$55)</f>
        <v>0</v>
      </c>
      <c r="P180" s="9">
        <f>SUMIF('Inputs-Core'!$C$7:$C$55,Summary!$C180,'Inputs-Core'!V$7:V$55)</f>
        <v>0</v>
      </c>
      <c r="Q180" s="9">
        <f t="shared" si="10"/>
        <v>0</v>
      </c>
      <c r="R180" s="9">
        <f>SUMIF('Inputs-Core'!$C$7:$C$55,Summary!$C180,'Inputs-Core'!W$7:W$55)</f>
        <v>0</v>
      </c>
      <c r="S180" s="9">
        <f>SUMIF('Inputs-Core'!$C$7:$C$55,Summary!$C180,'Inputs-Core'!X$7:X$55)</f>
        <v>0</v>
      </c>
      <c r="T180" s="9">
        <f>SUMIF('Inputs-Core'!$C$7:$C$55,Summary!$C180,'Inputs-Core'!Y$7:Y$55)</f>
        <v>0</v>
      </c>
      <c r="U180" s="9">
        <f>SUMIF('Inputs-Core'!$C$7:$C$55,Summary!$C180,'Inputs-Core'!Z$7:Z$55)</f>
        <v>0</v>
      </c>
      <c r="V180" s="9">
        <f>SUMIF('Inputs-Core'!$C$7:$C$55,Summary!$C180,'Inputs-Core'!AA$7:AA$55)</f>
        <v>0</v>
      </c>
      <c r="W180" s="9">
        <f>SUMIF('Inputs-Core'!$C$7:$C$55,Summary!$C180,'Inputs-Core'!AB$7:AB$55)</f>
        <v>0</v>
      </c>
      <c r="X180" s="9">
        <f>SUMIF('Inputs-Core'!$C$7:$C$55,Summary!$C180,'Inputs-Core'!AC$7:AC$55)</f>
        <v>0</v>
      </c>
      <c r="Y180" s="9">
        <f>SUMIF('Inputs-Core'!$C$7:$C$55,Summary!$C180,'Inputs-Core'!AD$7:AD$55)</f>
        <v>0</v>
      </c>
      <c r="Z180" s="9">
        <f>SUMIF('Inputs-Core'!$C$7:$C$55,Summary!$C180,'Inputs-Core'!AE$7:AE$55)</f>
        <v>0</v>
      </c>
      <c r="AA180" s="9">
        <f>SUMIF('Inputs-Core'!$C$7:$C$55,Summary!$C180,'Inputs-Core'!AF$7:AF$55)</f>
        <v>0</v>
      </c>
      <c r="AB180" s="9">
        <f>SUMIF('Inputs-Core'!$C$7:$C$55,Summary!$C180,'Inputs-Core'!AG$7:AG$55)</f>
        <v>0</v>
      </c>
      <c r="AC180" s="9">
        <f>SUMIF('Inputs-Core'!$C$7:$C$55,Summary!$C180,'Inputs-Core'!AH$7:AH$55)</f>
        <v>0</v>
      </c>
      <c r="AD180" s="9">
        <f>SUMIF('Inputs-Core'!$C$7:$C$55,Summary!$C180,'Inputs-Core'!F$7:F$55)</f>
        <v>0</v>
      </c>
      <c r="AE180" s="9">
        <f>SUMIF('Inputs-Core'!$C$7:$C$55,Summary!$C180,'Inputs-Core'!G$7:G$55)</f>
        <v>0</v>
      </c>
      <c r="AF180" s="9">
        <f>SUMIF('Inputs-Core'!$C$7:$C$55,Summary!$C180,'Inputs-Core'!H$7:H$55)</f>
        <v>0</v>
      </c>
      <c r="AG180" s="9">
        <f>SUMIF('Inputs-Core'!$C$7:$C$55,Summary!$C180,'Inputs-Core'!I$7:I$55)</f>
        <v>0</v>
      </c>
      <c r="AH180" s="2"/>
    </row>
    <row r="181" spans="1:34" outlineLevel="1" x14ac:dyDescent="0.25">
      <c r="A181" s="2"/>
      <c r="B181" s="8"/>
      <c r="C181" s="8" t="s">
        <v>474</v>
      </c>
      <c r="D181" s="9">
        <f t="shared" si="9"/>
        <v>0</v>
      </c>
      <c r="E181" s="9">
        <f>SUMIF('Inputs-Core'!$C$7:$C$55,Summary!$C181,'Inputs-Core'!K$7:K$55)</f>
        <v>0</v>
      </c>
      <c r="F181" s="9">
        <f>SUMIF('Inputs-Core'!$C$7:$C$55,Summary!$C181,'Inputs-Core'!L$7:L$55)</f>
        <v>0</v>
      </c>
      <c r="G181" s="9">
        <f>SUMIF('Inputs-Core'!$C$7:$C$55,Summary!$C181,'Inputs-Core'!M$7:M$55)</f>
        <v>0</v>
      </c>
      <c r="H181" s="9">
        <f>SUMIF('Inputs-Core'!$C$7:$C$55,Summary!$C181,'Inputs-Core'!N$7:N$55)</f>
        <v>0</v>
      </c>
      <c r="I181" s="9">
        <f>SUMIF('Inputs-Core'!$C$7:$C$55,Summary!$C181,'Inputs-Core'!O$7:O$55)</f>
        <v>0</v>
      </c>
      <c r="J181" s="9">
        <f>SUMIF('Inputs-Core'!$C$7:$C$55,Summary!$C181,'Inputs-Core'!P$7:P$55)</f>
        <v>0</v>
      </c>
      <c r="K181" s="9">
        <f>SUMIF('Inputs-Core'!$C$7:$C$55,Summary!$C181,'Inputs-Core'!Q$7:Q$55)</f>
        <v>0</v>
      </c>
      <c r="L181" s="9">
        <f>SUMIF('Inputs-Core'!$C$7:$C$55,Summary!$C181,'Inputs-Core'!R$7:R$55)</f>
        <v>0</v>
      </c>
      <c r="M181" s="9">
        <f>SUMIF('Inputs-Core'!$C$7:$C$55,Summary!$C181,'Inputs-Core'!S$7:S$55)</f>
        <v>0</v>
      </c>
      <c r="N181" s="9">
        <f>SUMIF('Inputs-Core'!$C$7:$C$55,Summary!$C181,'Inputs-Core'!T$7:T$55)</f>
        <v>0</v>
      </c>
      <c r="O181" s="9">
        <f>SUMIF('Inputs-Core'!$C$7:$C$55,Summary!$C181,'Inputs-Core'!U$7:U$55)</f>
        <v>0</v>
      </c>
      <c r="P181" s="9">
        <f>SUMIF('Inputs-Core'!$C$7:$C$55,Summary!$C181,'Inputs-Core'!V$7:V$55)</f>
        <v>0</v>
      </c>
      <c r="Q181" s="9">
        <f t="shared" si="10"/>
        <v>0</v>
      </c>
      <c r="R181" s="9">
        <f>SUMIF('Inputs-Core'!$C$7:$C$55,Summary!$C181,'Inputs-Core'!W$7:W$55)</f>
        <v>0</v>
      </c>
      <c r="S181" s="9">
        <f>SUMIF('Inputs-Core'!$C$7:$C$55,Summary!$C181,'Inputs-Core'!X$7:X$55)</f>
        <v>0</v>
      </c>
      <c r="T181" s="9">
        <f>SUMIF('Inputs-Core'!$C$7:$C$55,Summary!$C181,'Inputs-Core'!Y$7:Y$55)</f>
        <v>0</v>
      </c>
      <c r="U181" s="9">
        <f>SUMIF('Inputs-Core'!$C$7:$C$55,Summary!$C181,'Inputs-Core'!Z$7:Z$55)</f>
        <v>0</v>
      </c>
      <c r="V181" s="9">
        <f>SUMIF('Inputs-Core'!$C$7:$C$55,Summary!$C181,'Inputs-Core'!AA$7:AA$55)</f>
        <v>0</v>
      </c>
      <c r="W181" s="9">
        <f>SUMIF('Inputs-Core'!$C$7:$C$55,Summary!$C181,'Inputs-Core'!AB$7:AB$55)</f>
        <v>0</v>
      </c>
      <c r="X181" s="9">
        <f>SUMIF('Inputs-Core'!$C$7:$C$55,Summary!$C181,'Inputs-Core'!AC$7:AC$55)</f>
        <v>0</v>
      </c>
      <c r="Y181" s="9">
        <f>SUMIF('Inputs-Core'!$C$7:$C$55,Summary!$C181,'Inputs-Core'!AD$7:AD$55)</f>
        <v>0</v>
      </c>
      <c r="Z181" s="9">
        <f>SUMIF('Inputs-Core'!$C$7:$C$55,Summary!$C181,'Inputs-Core'!AE$7:AE$55)</f>
        <v>0</v>
      </c>
      <c r="AA181" s="9">
        <f>SUMIF('Inputs-Core'!$C$7:$C$55,Summary!$C181,'Inputs-Core'!AF$7:AF$55)</f>
        <v>0</v>
      </c>
      <c r="AB181" s="9">
        <f>SUMIF('Inputs-Core'!$C$7:$C$55,Summary!$C181,'Inputs-Core'!AG$7:AG$55)</f>
        <v>0</v>
      </c>
      <c r="AC181" s="9">
        <f>SUMIF('Inputs-Core'!$C$7:$C$55,Summary!$C181,'Inputs-Core'!AH$7:AH$55)</f>
        <v>0</v>
      </c>
      <c r="AD181" s="9">
        <f>SUMIF('Inputs-Core'!$C$7:$C$55,Summary!$C181,'Inputs-Core'!F$7:F$55)</f>
        <v>0</v>
      </c>
      <c r="AE181" s="9">
        <f>SUMIF('Inputs-Core'!$C$7:$C$55,Summary!$C181,'Inputs-Core'!G$7:G$55)</f>
        <v>0</v>
      </c>
      <c r="AF181" s="9">
        <f>SUMIF('Inputs-Core'!$C$7:$C$55,Summary!$C181,'Inputs-Core'!H$7:H$55)</f>
        <v>0</v>
      </c>
      <c r="AG181" s="9">
        <f>SUMIF('Inputs-Core'!$C$7:$C$55,Summary!$C181,'Inputs-Core'!I$7:I$55)</f>
        <v>0</v>
      </c>
      <c r="AH181" s="2"/>
    </row>
    <row r="182" spans="1:34" outlineLevel="1" x14ac:dyDescent="0.25">
      <c r="A182" s="2"/>
      <c r="B182" s="8"/>
      <c r="C182" s="8" t="s">
        <v>475</v>
      </c>
      <c r="D182" s="9">
        <f t="shared" si="9"/>
        <v>0</v>
      </c>
      <c r="E182" s="9">
        <f>SUMIF('Inputs-Core'!$C$7:$C$55,Summary!$C182,'Inputs-Core'!K$7:K$55)</f>
        <v>0</v>
      </c>
      <c r="F182" s="9">
        <f>SUMIF('Inputs-Core'!$C$7:$C$55,Summary!$C182,'Inputs-Core'!L$7:L$55)</f>
        <v>0</v>
      </c>
      <c r="G182" s="9">
        <f>SUMIF('Inputs-Core'!$C$7:$C$55,Summary!$C182,'Inputs-Core'!M$7:M$55)</f>
        <v>0</v>
      </c>
      <c r="H182" s="9">
        <f>SUMIF('Inputs-Core'!$C$7:$C$55,Summary!$C182,'Inputs-Core'!N$7:N$55)</f>
        <v>0</v>
      </c>
      <c r="I182" s="9">
        <f>SUMIF('Inputs-Core'!$C$7:$C$55,Summary!$C182,'Inputs-Core'!O$7:O$55)</f>
        <v>0</v>
      </c>
      <c r="J182" s="9">
        <f>SUMIF('Inputs-Core'!$C$7:$C$55,Summary!$C182,'Inputs-Core'!P$7:P$55)</f>
        <v>0</v>
      </c>
      <c r="K182" s="9">
        <f>SUMIF('Inputs-Core'!$C$7:$C$55,Summary!$C182,'Inputs-Core'!Q$7:Q$55)</f>
        <v>0</v>
      </c>
      <c r="L182" s="9">
        <f>SUMIF('Inputs-Core'!$C$7:$C$55,Summary!$C182,'Inputs-Core'!R$7:R$55)</f>
        <v>0</v>
      </c>
      <c r="M182" s="9">
        <f>SUMIF('Inputs-Core'!$C$7:$C$55,Summary!$C182,'Inputs-Core'!S$7:S$55)</f>
        <v>0</v>
      </c>
      <c r="N182" s="9">
        <f>SUMIF('Inputs-Core'!$C$7:$C$55,Summary!$C182,'Inputs-Core'!T$7:T$55)</f>
        <v>0</v>
      </c>
      <c r="O182" s="9">
        <f>SUMIF('Inputs-Core'!$C$7:$C$55,Summary!$C182,'Inputs-Core'!U$7:U$55)</f>
        <v>0</v>
      </c>
      <c r="P182" s="9">
        <f>SUMIF('Inputs-Core'!$C$7:$C$55,Summary!$C182,'Inputs-Core'!V$7:V$55)</f>
        <v>0</v>
      </c>
      <c r="Q182" s="9">
        <f t="shared" si="10"/>
        <v>0</v>
      </c>
      <c r="R182" s="9">
        <f>SUMIF('Inputs-Core'!$C$7:$C$55,Summary!$C182,'Inputs-Core'!W$7:W$55)</f>
        <v>0</v>
      </c>
      <c r="S182" s="9">
        <f>SUMIF('Inputs-Core'!$C$7:$C$55,Summary!$C182,'Inputs-Core'!X$7:X$55)</f>
        <v>0</v>
      </c>
      <c r="T182" s="9">
        <f>SUMIF('Inputs-Core'!$C$7:$C$55,Summary!$C182,'Inputs-Core'!Y$7:Y$55)</f>
        <v>0</v>
      </c>
      <c r="U182" s="9">
        <f>SUMIF('Inputs-Core'!$C$7:$C$55,Summary!$C182,'Inputs-Core'!Z$7:Z$55)</f>
        <v>0</v>
      </c>
      <c r="V182" s="9">
        <f>SUMIF('Inputs-Core'!$C$7:$C$55,Summary!$C182,'Inputs-Core'!AA$7:AA$55)</f>
        <v>0</v>
      </c>
      <c r="W182" s="9">
        <f>SUMIF('Inputs-Core'!$C$7:$C$55,Summary!$C182,'Inputs-Core'!AB$7:AB$55)</f>
        <v>0</v>
      </c>
      <c r="X182" s="9">
        <f>SUMIF('Inputs-Core'!$C$7:$C$55,Summary!$C182,'Inputs-Core'!AC$7:AC$55)</f>
        <v>0</v>
      </c>
      <c r="Y182" s="9">
        <f>SUMIF('Inputs-Core'!$C$7:$C$55,Summary!$C182,'Inputs-Core'!AD$7:AD$55)</f>
        <v>0</v>
      </c>
      <c r="Z182" s="9">
        <f>SUMIF('Inputs-Core'!$C$7:$C$55,Summary!$C182,'Inputs-Core'!AE$7:AE$55)</f>
        <v>0</v>
      </c>
      <c r="AA182" s="9">
        <f>SUMIF('Inputs-Core'!$C$7:$C$55,Summary!$C182,'Inputs-Core'!AF$7:AF$55)</f>
        <v>0</v>
      </c>
      <c r="AB182" s="9">
        <f>SUMIF('Inputs-Core'!$C$7:$C$55,Summary!$C182,'Inputs-Core'!AG$7:AG$55)</f>
        <v>0</v>
      </c>
      <c r="AC182" s="9">
        <f>SUMIF('Inputs-Core'!$C$7:$C$55,Summary!$C182,'Inputs-Core'!AH$7:AH$55)</f>
        <v>0</v>
      </c>
      <c r="AD182" s="9">
        <f>SUMIF('Inputs-Core'!$C$7:$C$55,Summary!$C182,'Inputs-Core'!F$7:F$55)</f>
        <v>0</v>
      </c>
      <c r="AE182" s="9">
        <f>SUMIF('Inputs-Core'!$C$7:$C$55,Summary!$C182,'Inputs-Core'!G$7:G$55)</f>
        <v>0</v>
      </c>
      <c r="AF182" s="9">
        <f>SUMIF('Inputs-Core'!$C$7:$C$55,Summary!$C182,'Inputs-Core'!H$7:H$55)</f>
        <v>0</v>
      </c>
      <c r="AG182" s="9">
        <f>SUMIF('Inputs-Core'!$C$7:$C$55,Summary!$C182,'Inputs-Core'!I$7:I$55)</f>
        <v>0</v>
      </c>
      <c r="AH182" s="2"/>
    </row>
    <row r="183" spans="1:34" outlineLevel="1" x14ac:dyDescent="0.25">
      <c r="A183" s="2"/>
      <c r="B183" s="8"/>
      <c r="C183" s="8"/>
      <c r="D183" s="9">
        <f t="shared" si="9"/>
        <v>0</v>
      </c>
      <c r="E183" s="9">
        <f>SUMIF('Inputs-Core'!$C$7:$C$55,Summary!$C183,'Inputs-Core'!K$7:K$55)</f>
        <v>0</v>
      </c>
      <c r="F183" s="9">
        <f>SUMIF('Inputs-Core'!$C$7:$C$55,Summary!$C183,'Inputs-Core'!L$7:L$55)</f>
        <v>0</v>
      </c>
      <c r="G183" s="9">
        <f>SUMIF('Inputs-Core'!$C$7:$C$55,Summary!$C183,'Inputs-Core'!M$7:M$55)</f>
        <v>0</v>
      </c>
      <c r="H183" s="9">
        <f>SUMIF('Inputs-Core'!$C$7:$C$55,Summary!$C183,'Inputs-Core'!N$7:N$55)</f>
        <v>0</v>
      </c>
      <c r="I183" s="9">
        <f>SUMIF('Inputs-Core'!$C$7:$C$55,Summary!$C183,'Inputs-Core'!O$7:O$55)</f>
        <v>0</v>
      </c>
      <c r="J183" s="9">
        <f>SUMIF('Inputs-Core'!$C$7:$C$55,Summary!$C183,'Inputs-Core'!P$7:P$55)</f>
        <v>0</v>
      </c>
      <c r="K183" s="9">
        <f>SUMIF('Inputs-Core'!$C$7:$C$55,Summary!$C183,'Inputs-Core'!Q$7:Q$55)</f>
        <v>0</v>
      </c>
      <c r="L183" s="9">
        <f>SUMIF('Inputs-Core'!$C$7:$C$55,Summary!$C183,'Inputs-Core'!R$7:R$55)</f>
        <v>0</v>
      </c>
      <c r="M183" s="9">
        <f>SUMIF('Inputs-Core'!$C$7:$C$55,Summary!$C183,'Inputs-Core'!S$7:S$55)</f>
        <v>0</v>
      </c>
      <c r="N183" s="9">
        <f>SUMIF('Inputs-Core'!$C$7:$C$55,Summary!$C183,'Inputs-Core'!T$7:T$55)</f>
        <v>0</v>
      </c>
      <c r="O183" s="9">
        <f>SUMIF('Inputs-Core'!$C$7:$C$55,Summary!$C183,'Inputs-Core'!U$7:U$55)</f>
        <v>0</v>
      </c>
      <c r="P183" s="9">
        <f>SUMIF('Inputs-Core'!$C$7:$C$55,Summary!$C183,'Inputs-Core'!V$7:V$55)</f>
        <v>0</v>
      </c>
      <c r="Q183" s="9">
        <f t="shared" si="10"/>
        <v>0</v>
      </c>
      <c r="R183" s="9">
        <f>SUMIF('Inputs-Core'!$C$7:$C$55,Summary!$C183,'Inputs-Core'!W$7:W$55)</f>
        <v>0</v>
      </c>
      <c r="S183" s="9">
        <f>SUMIF('Inputs-Core'!$C$7:$C$55,Summary!$C183,'Inputs-Core'!X$7:X$55)</f>
        <v>0</v>
      </c>
      <c r="T183" s="9">
        <f>SUMIF('Inputs-Core'!$C$7:$C$55,Summary!$C183,'Inputs-Core'!Y$7:Y$55)</f>
        <v>0</v>
      </c>
      <c r="U183" s="9">
        <f>SUMIF('Inputs-Core'!$C$7:$C$55,Summary!$C183,'Inputs-Core'!Z$7:Z$55)</f>
        <v>0</v>
      </c>
      <c r="V183" s="9">
        <f>SUMIF('Inputs-Core'!$C$7:$C$55,Summary!$C183,'Inputs-Core'!AA$7:AA$55)</f>
        <v>0</v>
      </c>
      <c r="W183" s="9">
        <f>SUMIF('Inputs-Core'!$C$7:$C$55,Summary!$C183,'Inputs-Core'!AB$7:AB$55)</f>
        <v>0</v>
      </c>
      <c r="X183" s="9">
        <f>SUMIF('Inputs-Core'!$C$7:$C$55,Summary!$C183,'Inputs-Core'!AC$7:AC$55)</f>
        <v>0</v>
      </c>
      <c r="Y183" s="9">
        <f>SUMIF('Inputs-Core'!$C$7:$C$55,Summary!$C183,'Inputs-Core'!AD$7:AD$55)</f>
        <v>0</v>
      </c>
      <c r="Z183" s="9">
        <f>SUMIF('Inputs-Core'!$C$7:$C$55,Summary!$C183,'Inputs-Core'!AE$7:AE$55)</f>
        <v>0</v>
      </c>
      <c r="AA183" s="9">
        <f>SUMIF('Inputs-Core'!$C$7:$C$55,Summary!$C183,'Inputs-Core'!AF$7:AF$55)</f>
        <v>0</v>
      </c>
      <c r="AB183" s="9">
        <f>SUMIF('Inputs-Core'!$C$7:$C$55,Summary!$C183,'Inputs-Core'!AG$7:AG$55)</f>
        <v>0</v>
      </c>
      <c r="AC183" s="9">
        <f>SUMIF('Inputs-Core'!$C$7:$C$55,Summary!$C183,'Inputs-Core'!AH$7:AH$55)</f>
        <v>0</v>
      </c>
      <c r="AD183" s="9">
        <f>SUMIF('Inputs-Core'!$C$7:$C$55,Summary!$C183,'Inputs-Core'!F$7:F$55)</f>
        <v>0</v>
      </c>
      <c r="AE183" s="9">
        <f>SUMIF('Inputs-Core'!$C$7:$C$55,Summary!$C183,'Inputs-Core'!G$7:G$55)</f>
        <v>0</v>
      </c>
      <c r="AF183" s="9">
        <f>SUMIF('Inputs-Core'!$C$7:$C$55,Summary!$C183,'Inputs-Core'!H$7:H$55)</f>
        <v>0</v>
      </c>
      <c r="AG183" s="9">
        <f>SUMIF('Inputs-Core'!$C$7:$C$55,Summary!$C183,'Inputs-Core'!I$7:I$55)</f>
        <v>0</v>
      </c>
      <c r="AH183" s="2"/>
    </row>
    <row r="184" spans="1:34" outlineLevel="1" x14ac:dyDescent="0.25">
      <c r="A184" s="2"/>
      <c r="B184" s="8"/>
      <c r="C184" s="8"/>
      <c r="D184" s="9">
        <f t="shared" si="9"/>
        <v>0</v>
      </c>
      <c r="E184" s="9">
        <f>SUMIF('Inputs-Core'!$C$7:$C$55,Summary!$C184,'Inputs-Core'!K$7:K$55)</f>
        <v>0</v>
      </c>
      <c r="F184" s="9">
        <f>SUMIF('Inputs-Core'!$C$7:$C$55,Summary!$C184,'Inputs-Core'!L$7:L$55)</f>
        <v>0</v>
      </c>
      <c r="G184" s="9">
        <f>SUMIF('Inputs-Core'!$C$7:$C$55,Summary!$C184,'Inputs-Core'!M$7:M$55)</f>
        <v>0</v>
      </c>
      <c r="H184" s="9">
        <f>SUMIF('Inputs-Core'!$C$7:$C$55,Summary!$C184,'Inputs-Core'!N$7:N$55)</f>
        <v>0</v>
      </c>
      <c r="I184" s="9">
        <f>SUMIF('Inputs-Core'!$C$7:$C$55,Summary!$C184,'Inputs-Core'!O$7:O$55)</f>
        <v>0</v>
      </c>
      <c r="J184" s="9">
        <f>SUMIF('Inputs-Core'!$C$7:$C$55,Summary!$C184,'Inputs-Core'!P$7:P$55)</f>
        <v>0</v>
      </c>
      <c r="K184" s="9">
        <f>SUMIF('Inputs-Core'!$C$7:$C$55,Summary!$C184,'Inputs-Core'!Q$7:Q$55)</f>
        <v>0</v>
      </c>
      <c r="L184" s="9">
        <f>SUMIF('Inputs-Core'!$C$7:$C$55,Summary!$C184,'Inputs-Core'!R$7:R$55)</f>
        <v>0</v>
      </c>
      <c r="M184" s="9">
        <f>SUMIF('Inputs-Core'!$C$7:$C$55,Summary!$C184,'Inputs-Core'!S$7:S$55)</f>
        <v>0</v>
      </c>
      <c r="N184" s="9">
        <f>SUMIF('Inputs-Core'!$C$7:$C$55,Summary!$C184,'Inputs-Core'!T$7:T$55)</f>
        <v>0</v>
      </c>
      <c r="O184" s="9">
        <f>SUMIF('Inputs-Core'!$C$7:$C$55,Summary!$C184,'Inputs-Core'!U$7:U$55)</f>
        <v>0</v>
      </c>
      <c r="P184" s="9">
        <f>SUMIF('Inputs-Core'!$C$7:$C$55,Summary!$C184,'Inputs-Core'!V$7:V$55)</f>
        <v>0</v>
      </c>
      <c r="Q184" s="9">
        <f t="shared" si="10"/>
        <v>0</v>
      </c>
      <c r="R184" s="9">
        <f>SUMIF('Inputs-Core'!$C$7:$C$55,Summary!$C184,'Inputs-Core'!W$7:W$55)</f>
        <v>0</v>
      </c>
      <c r="S184" s="9">
        <f>SUMIF('Inputs-Core'!$C$7:$C$55,Summary!$C184,'Inputs-Core'!X$7:X$55)</f>
        <v>0</v>
      </c>
      <c r="T184" s="9">
        <f>SUMIF('Inputs-Core'!$C$7:$C$55,Summary!$C184,'Inputs-Core'!Y$7:Y$55)</f>
        <v>0</v>
      </c>
      <c r="U184" s="9">
        <f>SUMIF('Inputs-Core'!$C$7:$C$55,Summary!$C184,'Inputs-Core'!Z$7:Z$55)</f>
        <v>0</v>
      </c>
      <c r="V184" s="9">
        <f>SUMIF('Inputs-Core'!$C$7:$C$55,Summary!$C184,'Inputs-Core'!AA$7:AA$55)</f>
        <v>0</v>
      </c>
      <c r="W184" s="9">
        <f>SUMIF('Inputs-Core'!$C$7:$C$55,Summary!$C184,'Inputs-Core'!AB$7:AB$55)</f>
        <v>0</v>
      </c>
      <c r="X184" s="9">
        <f>SUMIF('Inputs-Core'!$C$7:$C$55,Summary!$C184,'Inputs-Core'!AC$7:AC$55)</f>
        <v>0</v>
      </c>
      <c r="Y184" s="9">
        <f>SUMIF('Inputs-Core'!$C$7:$C$55,Summary!$C184,'Inputs-Core'!AD$7:AD$55)</f>
        <v>0</v>
      </c>
      <c r="Z184" s="9">
        <f>SUMIF('Inputs-Core'!$C$7:$C$55,Summary!$C184,'Inputs-Core'!AE$7:AE$55)</f>
        <v>0</v>
      </c>
      <c r="AA184" s="9">
        <f>SUMIF('Inputs-Core'!$C$7:$C$55,Summary!$C184,'Inputs-Core'!AF$7:AF$55)</f>
        <v>0</v>
      </c>
      <c r="AB184" s="9">
        <f>SUMIF('Inputs-Core'!$C$7:$C$55,Summary!$C184,'Inputs-Core'!AG$7:AG$55)</f>
        <v>0</v>
      </c>
      <c r="AC184" s="9">
        <f>SUMIF('Inputs-Core'!$C$7:$C$55,Summary!$C184,'Inputs-Core'!AH$7:AH$55)</f>
        <v>0</v>
      </c>
      <c r="AD184" s="9">
        <f>SUMIF('Inputs-Core'!$C$7:$C$55,Summary!$C184,'Inputs-Core'!F$7:F$55)</f>
        <v>0</v>
      </c>
      <c r="AE184" s="9">
        <f>SUMIF('Inputs-Core'!$C$7:$C$55,Summary!$C184,'Inputs-Core'!G$7:G$55)</f>
        <v>0</v>
      </c>
      <c r="AF184" s="9">
        <f>SUMIF('Inputs-Core'!$C$7:$C$55,Summary!$C184,'Inputs-Core'!H$7:H$55)</f>
        <v>0</v>
      </c>
      <c r="AG184" s="9">
        <f>SUMIF('Inputs-Core'!$C$7:$C$55,Summary!$C184,'Inputs-Core'!I$7:I$55)</f>
        <v>0</v>
      </c>
      <c r="AH184" s="2"/>
    </row>
    <row r="185" spans="1:34" outlineLevel="1" x14ac:dyDescent="0.25">
      <c r="A185" s="2"/>
      <c r="B185" s="8"/>
      <c r="C185" s="8"/>
      <c r="D185" s="9">
        <f t="shared" si="9"/>
        <v>0</v>
      </c>
      <c r="E185" s="9">
        <f>SUMIF('Inputs-Core'!$C$7:$C$55,Summary!$C185,'Inputs-Core'!K$7:K$55)</f>
        <v>0</v>
      </c>
      <c r="F185" s="9">
        <f>SUMIF('Inputs-Core'!$C$7:$C$55,Summary!$C185,'Inputs-Core'!L$7:L$55)</f>
        <v>0</v>
      </c>
      <c r="G185" s="9">
        <f>SUMIF('Inputs-Core'!$C$7:$C$55,Summary!$C185,'Inputs-Core'!M$7:M$55)</f>
        <v>0</v>
      </c>
      <c r="H185" s="9">
        <f>SUMIF('Inputs-Core'!$C$7:$C$55,Summary!$C185,'Inputs-Core'!N$7:N$55)</f>
        <v>0</v>
      </c>
      <c r="I185" s="9">
        <f>SUMIF('Inputs-Core'!$C$7:$C$55,Summary!$C185,'Inputs-Core'!O$7:O$55)</f>
        <v>0</v>
      </c>
      <c r="J185" s="9">
        <f>SUMIF('Inputs-Core'!$C$7:$C$55,Summary!$C185,'Inputs-Core'!P$7:P$55)</f>
        <v>0</v>
      </c>
      <c r="K185" s="9">
        <f>SUMIF('Inputs-Core'!$C$7:$C$55,Summary!$C185,'Inputs-Core'!Q$7:Q$55)</f>
        <v>0</v>
      </c>
      <c r="L185" s="9">
        <f>SUMIF('Inputs-Core'!$C$7:$C$55,Summary!$C185,'Inputs-Core'!R$7:R$55)</f>
        <v>0</v>
      </c>
      <c r="M185" s="9">
        <f>SUMIF('Inputs-Core'!$C$7:$C$55,Summary!$C185,'Inputs-Core'!S$7:S$55)</f>
        <v>0</v>
      </c>
      <c r="N185" s="9">
        <f>SUMIF('Inputs-Core'!$C$7:$C$55,Summary!$C185,'Inputs-Core'!T$7:T$55)</f>
        <v>0</v>
      </c>
      <c r="O185" s="9">
        <f>SUMIF('Inputs-Core'!$C$7:$C$55,Summary!$C185,'Inputs-Core'!U$7:U$55)</f>
        <v>0</v>
      </c>
      <c r="P185" s="9">
        <f>SUMIF('Inputs-Core'!$C$7:$C$55,Summary!$C185,'Inputs-Core'!V$7:V$55)</f>
        <v>0</v>
      </c>
      <c r="Q185" s="9">
        <f t="shared" si="10"/>
        <v>0</v>
      </c>
      <c r="R185" s="9">
        <f>SUMIF('Inputs-Core'!$C$7:$C$55,Summary!$C185,'Inputs-Core'!W$7:W$55)</f>
        <v>0</v>
      </c>
      <c r="S185" s="9">
        <f>SUMIF('Inputs-Core'!$C$7:$C$55,Summary!$C185,'Inputs-Core'!X$7:X$55)</f>
        <v>0</v>
      </c>
      <c r="T185" s="9">
        <f>SUMIF('Inputs-Core'!$C$7:$C$55,Summary!$C185,'Inputs-Core'!Y$7:Y$55)</f>
        <v>0</v>
      </c>
      <c r="U185" s="9">
        <f>SUMIF('Inputs-Core'!$C$7:$C$55,Summary!$C185,'Inputs-Core'!Z$7:Z$55)</f>
        <v>0</v>
      </c>
      <c r="V185" s="9">
        <f>SUMIF('Inputs-Core'!$C$7:$C$55,Summary!$C185,'Inputs-Core'!AA$7:AA$55)</f>
        <v>0</v>
      </c>
      <c r="W185" s="9">
        <f>SUMIF('Inputs-Core'!$C$7:$C$55,Summary!$C185,'Inputs-Core'!AB$7:AB$55)</f>
        <v>0</v>
      </c>
      <c r="X185" s="9">
        <f>SUMIF('Inputs-Core'!$C$7:$C$55,Summary!$C185,'Inputs-Core'!AC$7:AC$55)</f>
        <v>0</v>
      </c>
      <c r="Y185" s="9">
        <f>SUMIF('Inputs-Core'!$C$7:$C$55,Summary!$C185,'Inputs-Core'!AD$7:AD$55)</f>
        <v>0</v>
      </c>
      <c r="Z185" s="9">
        <f>SUMIF('Inputs-Core'!$C$7:$C$55,Summary!$C185,'Inputs-Core'!AE$7:AE$55)</f>
        <v>0</v>
      </c>
      <c r="AA185" s="9">
        <f>SUMIF('Inputs-Core'!$C$7:$C$55,Summary!$C185,'Inputs-Core'!AF$7:AF$55)</f>
        <v>0</v>
      </c>
      <c r="AB185" s="9">
        <f>SUMIF('Inputs-Core'!$C$7:$C$55,Summary!$C185,'Inputs-Core'!AG$7:AG$55)</f>
        <v>0</v>
      </c>
      <c r="AC185" s="9">
        <f>SUMIF('Inputs-Core'!$C$7:$C$55,Summary!$C185,'Inputs-Core'!AH$7:AH$55)</f>
        <v>0</v>
      </c>
      <c r="AD185" s="9">
        <f>SUMIF('Inputs-Core'!$C$7:$C$55,Summary!$C185,'Inputs-Core'!F$7:F$55)</f>
        <v>0</v>
      </c>
      <c r="AE185" s="9">
        <f>SUMIF('Inputs-Core'!$C$7:$C$55,Summary!$C185,'Inputs-Core'!G$7:G$55)</f>
        <v>0</v>
      </c>
      <c r="AF185" s="9">
        <f>SUMIF('Inputs-Core'!$C$7:$C$55,Summary!$C185,'Inputs-Core'!H$7:H$55)</f>
        <v>0</v>
      </c>
      <c r="AG185" s="9">
        <f>SUMIF('Inputs-Core'!$C$7:$C$55,Summary!$C185,'Inputs-Core'!I$7:I$55)</f>
        <v>0</v>
      </c>
      <c r="AH185" s="2"/>
    </row>
    <row r="186" spans="1:34" outlineLevel="1" x14ac:dyDescent="0.25">
      <c r="A186" s="2"/>
      <c r="B186" s="8"/>
      <c r="C186" s="8"/>
      <c r="D186" s="9">
        <f t="shared" si="9"/>
        <v>0</v>
      </c>
      <c r="E186" s="9">
        <f>SUMIF('Inputs-Core'!$C$7:$C$55,Summary!$C186,'Inputs-Core'!K$7:K$55)</f>
        <v>0</v>
      </c>
      <c r="F186" s="9">
        <f>SUMIF('Inputs-Core'!$C$7:$C$55,Summary!$C186,'Inputs-Core'!L$7:L$55)</f>
        <v>0</v>
      </c>
      <c r="G186" s="9">
        <f>SUMIF('Inputs-Core'!$C$7:$C$55,Summary!$C186,'Inputs-Core'!M$7:M$55)</f>
        <v>0</v>
      </c>
      <c r="H186" s="9">
        <f>SUMIF('Inputs-Core'!$C$7:$C$55,Summary!$C186,'Inputs-Core'!N$7:N$55)</f>
        <v>0</v>
      </c>
      <c r="I186" s="9">
        <f>SUMIF('Inputs-Core'!$C$7:$C$55,Summary!$C186,'Inputs-Core'!O$7:O$55)</f>
        <v>0</v>
      </c>
      <c r="J186" s="9">
        <f>SUMIF('Inputs-Core'!$C$7:$C$55,Summary!$C186,'Inputs-Core'!P$7:P$55)</f>
        <v>0</v>
      </c>
      <c r="K186" s="9">
        <f>SUMIF('Inputs-Core'!$C$7:$C$55,Summary!$C186,'Inputs-Core'!Q$7:Q$55)</f>
        <v>0</v>
      </c>
      <c r="L186" s="9">
        <f>SUMIF('Inputs-Core'!$C$7:$C$55,Summary!$C186,'Inputs-Core'!R$7:R$55)</f>
        <v>0</v>
      </c>
      <c r="M186" s="9">
        <f>SUMIF('Inputs-Core'!$C$7:$C$55,Summary!$C186,'Inputs-Core'!S$7:S$55)</f>
        <v>0</v>
      </c>
      <c r="N186" s="9">
        <f>SUMIF('Inputs-Core'!$C$7:$C$55,Summary!$C186,'Inputs-Core'!T$7:T$55)</f>
        <v>0</v>
      </c>
      <c r="O186" s="9">
        <f>SUMIF('Inputs-Core'!$C$7:$C$55,Summary!$C186,'Inputs-Core'!U$7:U$55)</f>
        <v>0</v>
      </c>
      <c r="P186" s="9">
        <f>SUMIF('Inputs-Core'!$C$7:$C$55,Summary!$C186,'Inputs-Core'!V$7:V$55)</f>
        <v>0</v>
      </c>
      <c r="Q186" s="9">
        <f t="shared" si="10"/>
        <v>0</v>
      </c>
      <c r="R186" s="9">
        <f>SUMIF('Inputs-Core'!$C$7:$C$55,Summary!$C186,'Inputs-Core'!W$7:W$55)</f>
        <v>0</v>
      </c>
      <c r="S186" s="9">
        <f>SUMIF('Inputs-Core'!$C$7:$C$55,Summary!$C186,'Inputs-Core'!X$7:X$55)</f>
        <v>0</v>
      </c>
      <c r="T186" s="9">
        <f>SUMIF('Inputs-Core'!$C$7:$C$55,Summary!$C186,'Inputs-Core'!Y$7:Y$55)</f>
        <v>0</v>
      </c>
      <c r="U186" s="9">
        <f>SUMIF('Inputs-Core'!$C$7:$C$55,Summary!$C186,'Inputs-Core'!Z$7:Z$55)</f>
        <v>0</v>
      </c>
      <c r="V186" s="9">
        <f>SUMIF('Inputs-Core'!$C$7:$C$55,Summary!$C186,'Inputs-Core'!AA$7:AA$55)</f>
        <v>0</v>
      </c>
      <c r="W186" s="9">
        <f>SUMIF('Inputs-Core'!$C$7:$C$55,Summary!$C186,'Inputs-Core'!AB$7:AB$55)</f>
        <v>0</v>
      </c>
      <c r="X186" s="9">
        <f>SUMIF('Inputs-Core'!$C$7:$C$55,Summary!$C186,'Inputs-Core'!AC$7:AC$55)</f>
        <v>0</v>
      </c>
      <c r="Y186" s="9">
        <f>SUMIF('Inputs-Core'!$C$7:$C$55,Summary!$C186,'Inputs-Core'!AD$7:AD$55)</f>
        <v>0</v>
      </c>
      <c r="Z186" s="9">
        <f>SUMIF('Inputs-Core'!$C$7:$C$55,Summary!$C186,'Inputs-Core'!AE$7:AE$55)</f>
        <v>0</v>
      </c>
      <c r="AA186" s="9">
        <f>SUMIF('Inputs-Core'!$C$7:$C$55,Summary!$C186,'Inputs-Core'!AF$7:AF$55)</f>
        <v>0</v>
      </c>
      <c r="AB186" s="9">
        <f>SUMIF('Inputs-Core'!$C$7:$C$55,Summary!$C186,'Inputs-Core'!AG$7:AG$55)</f>
        <v>0</v>
      </c>
      <c r="AC186" s="9">
        <f>SUMIF('Inputs-Core'!$C$7:$C$55,Summary!$C186,'Inputs-Core'!AH$7:AH$55)</f>
        <v>0</v>
      </c>
      <c r="AD186" s="9">
        <f>SUMIF('Inputs-Core'!$C$7:$C$55,Summary!$C186,'Inputs-Core'!F$7:F$55)</f>
        <v>0</v>
      </c>
      <c r="AE186" s="9">
        <f>SUMIF('Inputs-Core'!$C$7:$C$55,Summary!$C186,'Inputs-Core'!G$7:G$55)</f>
        <v>0</v>
      </c>
      <c r="AF186" s="9">
        <f>SUMIF('Inputs-Core'!$C$7:$C$55,Summary!$C186,'Inputs-Core'!H$7:H$55)</f>
        <v>0</v>
      </c>
      <c r="AG186" s="9">
        <f>SUMIF('Inputs-Core'!$C$7:$C$55,Summary!$C186,'Inputs-Core'!I$7:I$55)</f>
        <v>0</v>
      </c>
      <c r="AH186" s="2"/>
    </row>
    <row r="187" spans="1:34" outlineLevel="1" x14ac:dyDescent="0.25">
      <c r="A187" s="2"/>
      <c r="B187" s="8"/>
      <c r="C187" s="8"/>
      <c r="D187" s="9">
        <f t="shared" si="9"/>
        <v>0</v>
      </c>
      <c r="E187" s="9">
        <f>SUMIF('Inputs-Core'!$C$7:$C$55,Summary!$C187,'Inputs-Core'!K$7:K$55)</f>
        <v>0</v>
      </c>
      <c r="F187" s="9">
        <f>SUMIF('Inputs-Core'!$C$7:$C$55,Summary!$C187,'Inputs-Core'!L$7:L$55)</f>
        <v>0</v>
      </c>
      <c r="G187" s="9">
        <f>SUMIF('Inputs-Core'!$C$7:$C$55,Summary!$C187,'Inputs-Core'!M$7:M$55)</f>
        <v>0</v>
      </c>
      <c r="H187" s="9">
        <f>SUMIF('Inputs-Core'!$C$7:$C$55,Summary!$C187,'Inputs-Core'!N$7:N$55)</f>
        <v>0</v>
      </c>
      <c r="I187" s="9">
        <f>SUMIF('Inputs-Core'!$C$7:$C$55,Summary!$C187,'Inputs-Core'!O$7:O$55)</f>
        <v>0</v>
      </c>
      <c r="J187" s="9">
        <f>SUMIF('Inputs-Core'!$C$7:$C$55,Summary!$C187,'Inputs-Core'!P$7:P$55)</f>
        <v>0</v>
      </c>
      <c r="K187" s="9">
        <f>SUMIF('Inputs-Core'!$C$7:$C$55,Summary!$C187,'Inputs-Core'!Q$7:Q$55)</f>
        <v>0</v>
      </c>
      <c r="L187" s="9">
        <f>SUMIF('Inputs-Core'!$C$7:$C$55,Summary!$C187,'Inputs-Core'!R$7:R$55)</f>
        <v>0</v>
      </c>
      <c r="M187" s="9">
        <f>SUMIF('Inputs-Core'!$C$7:$C$55,Summary!$C187,'Inputs-Core'!S$7:S$55)</f>
        <v>0</v>
      </c>
      <c r="N187" s="9">
        <f>SUMIF('Inputs-Core'!$C$7:$C$55,Summary!$C187,'Inputs-Core'!T$7:T$55)</f>
        <v>0</v>
      </c>
      <c r="O187" s="9">
        <f>SUMIF('Inputs-Core'!$C$7:$C$55,Summary!$C187,'Inputs-Core'!U$7:U$55)</f>
        <v>0</v>
      </c>
      <c r="P187" s="9">
        <f>SUMIF('Inputs-Core'!$C$7:$C$55,Summary!$C187,'Inputs-Core'!V$7:V$55)</f>
        <v>0</v>
      </c>
      <c r="Q187" s="9">
        <f t="shared" si="10"/>
        <v>0</v>
      </c>
      <c r="R187" s="9">
        <f>SUMIF('Inputs-Core'!$C$7:$C$55,Summary!$C187,'Inputs-Core'!W$7:W$55)</f>
        <v>0</v>
      </c>
      <c r="S187" s="9">
        <f>SUMIF('Inputs-Core'!$C$7:$C$55,Summary!$C187,'Inputs-Core'!X$7:X$55)</f>
        <v>0</v>
      </c>
      <c r="T187" s="9">
        <f>SUMIF('Inputs-Core'!$C$7:$C$55,Summary!$C187,'Inputs-Core'!Y$7:Y$55)</f>
        <v>0</v>
      </c>
      <c r="U187" s="9">
        <f>SUMIF('Inputs-Core'!$C$7:$C$55,Summary!$C187,'Inputs-Core'!Z$7:Z$55)</f>
        <v>0</v>
      </c>
      <c r="V187" s="9">
        <f>SUMIF('Inputs-Core'!$C$7:$C$55,Summary!$C187,'Inputs-Core'!AA$7:AA$55)</f>
        <v>0</v>
      </c>
      <c r="W187" s="9">
        <f>SUMIF('Inputs-Core'!$C$7:$C$55,Summary!$C187,'Inputs-Core'!AB$7:AB$55)</f>
        <v>0</v>
      </c>
      <c r="X187" s="9">
        <f>SUMIF('Inputs-Core'!$C$7:$C$55,Summary!$C187,'Inputs-Core'!AC$7:AC$55)</f>
        <v>0</v>
      </c>
      <c r="Y187" s="9">
        <f>SUMIF('Inputs-Core'!$C$7:$C$55,Summary!$C187,'Inputs-Core'!AD$7:AD$55)</f>
        <v>0</v>
      </c>
      <c r="Z187" s="9">
        <f>SUMIF('Inputs-Core'!$C$7:$C$55,Summary!$C187,'Inputs-Core'!AE$7:AE$55)</f>
        <v>0</v>
      </c>
      <c r="AA187" s="9">
        <f>SUMIF('Inputs-Core'!$C$7:$C$55,Summary!$C187,'Inputs-Core'!AF$7:AF$55)</f>
        <v>0</v>
      </c>
      <c r="AB187" s="9">
        <f>SUMIF('Inputs-Core'!$C$7:$C$55,Summary!$C187,'Inputs-Core'!AG$7:AG$55)</f>
        <v>0</v>
      </c>
      <c r="AC187" s="9">
        <f>SUMIF('Inputs-Core'!$C$7:$C$55,Summary!$C187,'Inputs-Core'!AH$7:AH$55)</f>
        <v>0</v>
      </c>
      <c r="AD187" s="9">
        <f>SUMIF('Inputs-Core'!$C$7:$C$55,Summary!$C187,'Inputs-Core'!F$7:F$55)</f>
        <v>0</v>
      </c>
      <c r="AE187" s="9">
        <f>SUMIF('Inputs-Core'!$C$7:$C$55,Summary!$C187,'Inputs-Core'!G$7:G$55)</f>
        <v>0</v>
      </c>
      <c r="AF187" s="9">
        <f>SUMIF('Inputs-Core'!$C$7:$C$55,Summary!$C187,'Inputs-Core'!H$7:H$55)</f>
        <v>0</v>
      </c>
      <c r="AG187" s="9">
        <f>SUMIF('Inputs-Core'!$C$7:$C$55,Summary!$C187,'Inputs-Core'!I$7:I$55)</f>
        <v>0</v>
      </c>
      <c r="AH187" s="2"/>
    </row>
    <row r="188" spans="1:34" outlineLevel="1" x14ac:dyDescent="0.25">
      <c r="A188" s="2"/>
      <c r="B188" s="8"/>
      <c r="C188" s="8"/>
      <c r="D188" s="9">
        <f t="shared" si="9"/>
        <v>0</v>
      </c>
      <c r="E188" s="9">
        <f>SUMIF('Inputs-Core'!$C$7:$C$55,Summary!$C188,'Inputs-Core'!K$7:K$55)</f>
        <v>0</v>
      </c>
      <c r="F188" s="9">
        <f>SUMIF('Inputs-Core'!$C$7:$C$55,Summary!$C188,'Inputs-Core'!L$7:L$55)</f>
        <v>0</v>
      </c>
      <c r="G188" s="9">
        <f>SUMIF('Inputs-Core'!$C$7:$C$55,Summary!$C188,'Inputs-Core'!M$7:M$55)</f>
        <v>0</v>
      </c>
      <c r="H188" s="9">
        <f>SUMIF('Inputs-Core'!$C$7:$C$55,Summary!$C188,'Inputs-Core'!N$7:N$55)</f>
        <v>0</v>
      </c>
      <c r="I188" s="9">
        <f>SUMIF('Inputs-Core'!$C$7:$C$55,Summary!$C188,'Inputs-Core'!O$7:O$55)</f>
        <v>0</v>
      </c>
      <c r="J188" s="9">
        <f>SUMIF('Inputs-Core'!$C$7:$C$55,Summary!$C188,'Inputs-Core'!P$7:P$55)</f>
        <v>0</v>
      </c>
      <c r="K188" s="9">
        <f>SUMIF('Inputs-Core'!$C$7:$C$55,Summary!$C188,'Inputs-Core'!Q$7:Q$55)</f>
        <v>0</v>
      </c>
      <c r="L188" s="9">
        <f>SUMIF('Inputs-Core'!$C$7:$C$55,Summary!$C188,'Inputs-Core'!R$7:R$55)</f>
        <v>0</v>
      </c>
      <c r="M188" s="9">
        <f>SUMIF('Inputs-Core'!$C$7:$C$55,Summary!$C188,'Inputs-Core'!S$7:S$55)</f>
        <v>0</v>
      </c>
      <c r="N188" s="9">
        <f>SUMIF('Inputs-Core'!$C$7:$C$55,Summary!$C188,'Inputs-Core'!T$7:T$55)</f>
        <v>0</v>
      </c>
      <c r="O188" s="9">
        <f>SUMIF('Inputs-Core'!$C$7:$C$55,Summary!$C188,'Inputs-Core'!U$7:U$55)</f>
        <v>0</v>
      </c>
      <c r="P188" s="9">
        <f>SUMIF('Inputs-Core'!$C$7:$C$55,Summary!$C188,'Inputs-Core'!V$7:V$55)</f>
        <v>0</v>
      </c>
      <c r="Q188" s="9">
        <f t="shared" si="10"/>
        <v>0</v>
      </c>
      <c r="R188" s="9">
        <f>SUMIF('Inputs-Core'!$C$7:$C$55,Summary!$C188,'Inputs-Core'!W$7:W$55)</f>
        <v>0</v>
      </c>
      <c r="S188" s="9">
        <f>SUMIF('Inputs-Core'!$C$7:$C$55,Summary!$C188,'Inputs-Core'!X$7:X$55)</f>
        <v>0</v>
      </c>
      <c r="T188" s="9">
        <f>SUMIF('Inputs-Core'!$C$7:$C$55,Summary!$C188,'Inputs-Core'!Y$7:Y$55)</f>
        <v>0</v>
      </c>
      <c r="U188" s="9">
        <f>SUMIF('Inputs-Core'!$C$7:$C$55,Summary!$C188,'Inputs-Core'!Z$7:Z$55)</f>
        <v>0</v>
      </c>
      <c r="V188" s="9">
        <f>SUMIF('Inputs-Core'!$C$7:$C$55,Summary!$C188,'Inputs-Core'!AA$7:AA$55)</f>
        <v>0</v>
      </c>
      <c r="W188" s="9">
        <f>SUMIF('Inputs-Core'!$C$7:$C$55,Summary!$C188,'Inputs-Core'!AB$7:AB$55)</f>
        <v>0</v>
      </c>
      <c r="X188" s="9">
        <f>SUMIF('Inputs-Core'!$C$7:$C$55,Summary!$C188,'Inputs-Core'!AC$7:AC$55)</f>
        <v>0</v>
      </c>
      <c r="Y188" s="9">
        <f>SUMIF('Inputs-Core'!$C$7:$C$55,Summary!$C188,'Inputs-Core'!AD$7:AD$55)</f>
        <v>0</v>
      </c>
      <c r="Z188" s="9">
        <f>SUMIF('Inputs-Core'!$C$7:$C$55,Summary!$C188,'Inputs-Core'!AE$7:AE$55)</f>
        <v>0</v>
      </c>
      <c r="AA188" s="9">
        <f>SUMIF('Inputs-Core'!$C$7:$C$55,Summary!$C188,'Inputs-Core'!AF$7:AF$55)</f>
        <v>0</v>
      </c>
      <c r="AB188" s="9">
        <f>SUMIF('Inputs-Core'!$C$7:$C$55,Summary!$C188,'Inputs-Core'!AG$7:AG$55)</f>
        <v>0</v>
      </c>
      <c r="AC188" s="9">
        <f>SUMIF('Inputs-Core'!$C$7:$C$55,Summary!$C188,'Inputs-Core'!AH$7:AH$55)</f>
        <v>0</v>
      </c>
      <c r="AD188" s="9">
        <f>SUMIF('Inputs-Core'!$C$7:$C$55,Summary!$C188,'Inputs-Core'!F$7:F$55)</f>
        <v>0</v>
      </c>
      <c r="AE188" s="9">
        <f>SUMIF('Inputs-Core'!$C$7:$C$55,Summary!$C188,'Inputs-Core'!G$7:G$55)</f>
        <v>0</v>
      </c>
      <c r="AF188" s="9">
        <f>SUMIF('Inputs-Core'!$C$7:$C$55,Summary!$C188,'Inputs-Core'!H$7:H$55)</f>
        <v>0</v>
      </c>
      <c r="AG188" s="9">
        <f>SUMIF('Inputs-Core'!$C$7:$C$55,Summary!$C188,'Inputs-Core'!I$7:I$55)</f>
        <v>0</v>
      </c>
      <c r="AH188" s="2"/>
    </row>
    <row r="189" spans="1:34" outlineLevel="1" x14ac:dyDescent="0.25">
      <c r="A189" s="2"/>
      <c r="B189" s="8"/>
      <c r="C189" s="8"/>
      <c r="D189" s="9">
        <f t="shared" si="9"/>
        <v>0</v>
      </c>
      <c r="E189" s="9">
        <f>SUMIF('Inputs-Core'!$C$7:$C$55,Summary!$C189,'Inputs-Core'!K$7:K$55)</f>
        <v>0</v>
      </c>
      <c r="F189" s="9">
        <f>SUMIF('Inputs-Core'!$C$7:$C$55,Summary!$C189,'Inputs-Core'!L$7:L$55)</f>
        <v>0</v>
      </c>
      <c r="G189" s="9">
        <f>SUMIF('Inputs-Core'!$C$7:$C$55,Summary!$C189,'Inputs-Core'!M$7:M$55)</f>
        <v>0</v>
      </c>
      <c r="H189" s="9">
        <f>SUMIF('Inputs-Core'!$C$7:$C$55,Summary!$C189,'Inputs-Core'!N$7:N$55)</f>
        <v>0</v>
      </c>
      <c r="I189" s="9">
        <f>SUMIF('Inputs-Core'!$C$7:$C$55,Summary!$C189,'Inputs-Core'!O$7:O$55)</f>
        <v>0</v>
      </c>
      <c r="J189" s="9">
        <f>SUMIF('Inputs-Core'!$C$7:$C$55,Summary!$C189,'Inputs-Core'!P$7:P$55)</f>
        <v>0</v>
      </c>
      <c r="K189" s="9">
        <f>SUMIF('Inputs-Core'!$C$7:$C$55,Summary!$C189,'Inputs-Core'!Q$7:Q$55)</f>
        <v>0</v>
      </c>
      <c r="L189" s="9">
        <f>SUMIF('Inputs-Core'!$C$7:$C$55,Summary!$C189,'Inputs-Core'!R$7:R$55)</f>
        <v>0</v>
      </c>
      <c r="M189" s="9">
        <f>SUMIF('Inputs-Core'!$C$7:$C$55,Summary!$C189,'Inputs-Core'!S$7:S$55)</f>
        <v>0</v>
      </c>
      <c r="N189" s="9">
        <f>SUMIF('Inputs-Core'!$C$7:$C$55,Summary!$C189,'Inputs-Core'!T$7:T$55)</f>
        <v>0</v>
      </c>
      <c r="O189" s="9">
        <f>SUMIF('Inputs-Core'!$C$7:$C$55,Summary!$C189,'Inputs-Core'!U$7:U$55)</f>
        <v>0</v>
      </c>
      <c r="P189" s="9">
        <f>SUMIF('Inputs-Core'!$C$7:$C$55,Summary!$C189,'Inputs-Core'!V$7:V$55)</f>
        <v>0</v>
      </c>
      <c r="Q189" s="9">
        <f t="shared" si="10"/>
        <v>0</v>
      </c>
      <c r="R189" s="9">
        <f>SUMIF('Inputs-Core'!$C$7:$C$55,Summary!$C189,'Inputs-Core'!W$7:W$55)</f>
        <v>0</v>
      </c>
      <c r="S189" s="9">
        <f>SUMIF('Inputs-Core'!$C$7:$C$55,Summary!$C189,'Inputs-Core'!X$7:X$55)</f>
        <v>0</v>
      </c>
      <c r="T189" s="9">
        <f>SUMIF('Inputs-Core'!$C$7:$C$55,Summary!$C189,'Inputs-Core'!Y$7:Y$55)</f>
        <v>0</v>
      </c>
      <c r="U189" s="9">
        <f>SUMIF('Inputs-Core'!$C$7:$C$55,Summary!$C189,'Inputs-Core'!Z$7:Z$55)</f>
        <v>0</v>
      </c>
      <c r="V189" s="9">
        <f>SUMIF('Inputs-Core'!$C$7:$C$55,Summary!$C189,'Inputs-Core'!AA$7:AA$55)</f>
        <v>0</v>
      </c>
      <c r="W189" s="9">
        <f>SUMIF('Inputs-Core'!$C$7:$C$55,Summary!$C189,'Inputs-Core'!AB$7:AB$55)</f>
        <v>0</v>
      </c>
      <c r="X189" s="9">
        <f>SUMIF('Inputs-Core'!$C$7:$C$55,Summary!$C189,'Inputs-Core'!AC$7:AC$55)</f>
        <v>0</v>
      </c>
      <c r="Y189" s="9">
        <f>SUMIF('Inputs-Core'!$C$7:$C$55,Summary!$C189,'Inputs-Core'!AD$7:AD$55)</f>
        <v>0</v>
      </c>
      <c r="Z189" s="9">
        <f>SUMIF('Inputs-Core'!$C$7:$C$55,Summary!$C189,'Inputs-Core'!AE$7:AE$55)</f>
        <v>0</v>
      </c>
      <c r="AA189" s="9">
        <f>SUMIF('Inputs-Core'!$C$7:$C$55,Summary!$C189,'Inputs-Core'!AF$7:AF$55)</f>
        <v>0</v>
      </c>
      <c r="AB189" s="9">
        <f>SUMIF('Inputs-Core'!$C$7:$C$55,Summary!$C189,'Inputs-Core'!AG$7:AG$55)</f>
        <v>0</v>
      </c>
      <c r="AC189" s="9">
        <f>SUMIF('Inputs-Core'!$C$7:$C$55,Summary!$C189,'Inputs-Core'!AH$7:AH$55)</f>
        <v>0</v>
      </c>
      <c r="AD189" s="9">
        <f>SUMIF('Inputs-Core'!$C$7:$C$55,Summary!$C189,'Inputs-Core'!F$7:F$55)</f>
        <v>0</v>
      </c>
      <c r="AE189" s="9">
        <f>SUMIF('Inputs-Core'!$C$7:$C$55,Summary!$C189,'Inputs-Core'!G$7:G$55)</f>
        <v>0</v>
      </c>
      <c r="AF189" s="9">
        <f>SUMIF('Inputs-Core'!$C$7:$C$55,Summary!$C189,'Inputs-Core'!H$7:H$55)</f>
        <v>0</v>
      </c>
      <c r="AG189" s="9">
        <f>SUMIF('Inputs-Core'!$C$7:$C$55,Summary!$C189,'Inputs-Core'!I$7:I$55)</f>
        <v>0</v>
      </c>
      <c r="AH189" s="2"/>
    </row>
    <row r="190" spans="1:34" outlineLevel="1" x14ac:dyDescent="0.25">
      <c r="A190" s="2"/>
      <c r="B190" s="8"/>
      <c r="C190" s="8"/>
      <c r="D190" s="9">
        <f t="shared" si="9"/>
        <v>0</v>
      </c>
      <c r="E190" s="9">
        <f>SUMIF('Inputs-Core'!$C$7:$C$55,Summary!$C190,'Inputs-Core'!K$7:K$55)</f>
        <v>0</v>
      </c>
      <c r="F190" s="9">
        <f>SUMIF('Inputs-Core'!$C$7:$C$55,Summary!$C190,'Inputs-Core'!L$7:L$55)</f>
        <v>0</v>
      </c>
      <c r="G190" s="9">
        <f>SUMIF('Inputs-Core'!$C$7:$C$55,Summary!$C190,'Inputs-Core'!M$7:M$55)</f>
        <v>0</v>
      </c>
      <c r="H190" s="9">
        <f>SUMIF('Inputs-Core'!$C$7:$C$55,Summary!$C190,'Inputs-Core'!N$7:N$55)</f>
        <v>0</v>
      </c>
      <c r="I190" s="9">
        <f>SUMIF('Inputs-Core'!$C$7:$C$55,Summary!$C190,'Inputs-Core'!O$7:O$55)</f>
        <v>0</v>
      </c>
      <c r="J190" s="9">
        <f>SUMIF('Inputs-Core'!$C$7:$C$55,Summary!$C190,'Inputs-Core'!P$7:P$55)</f>
        <v>0</v>
      </c>
      <c r="K190" s="9">
        <f>SUMIF('Inputs-Core'!$C$7:$C$55,Summary!$C190,'Inputs-Core'!Q$7:Q$55)</f>
        <v>0</v>
      </c>
      <c r="L190" s="9">
        <f>SUMIF('Inputs-Core'!$C$7:$C$55,Summary!$C190,'Inputs-Core'!R$7:R$55)</f>
        <v>0</v>
      </c>
      <c r="M190" s="9">
        <f>SUMIF('Inputs-Core'!$C$7:$C$55,Summary!$C190,'Inputs-Core'!S$7:S$55)</f>
        <v>0</v>
      </c>
      <c r="N190" s="9">
        <f>SUMIF('Inputs-Core'!$C$7:$C$55,Summary!$C190,'Inputs-Core'!T$7:T$55)</f>
        <v>0</v>
      </c>
      <c r="O190" s="9">
        <f>SUMIF('Inputs-Core'!$C$7:$C$55,Summary!$C190,'Inputs-Core'!U$7:U$55)</f>
        <v>0</v>
      </c>
      <c r="P190" s="9">
        <f>SUMIF('Inputs-Core'!$C$7:$C$55,Summary!$C190,'Inputs-Core'!V$7:V$55)</f>
        <v>0</v>
      </c>
      <c r="Q190" s="9">
        <f t="shared" si="10"/>
        <v>0</v>
      </c>
      <c r="R190" s="9">
        <f>SUMIF('Inputs-Core'!$C$7:$C$55,Summary!$C190,'Inputs-Core'!W$7:W$55)</f>
        <v>0</v>
      </c>
      <c r="S190" s="9">
        <f>SUMIF('Inputs-Core'!$C$7:$C$55,Summary!$C190,'Inputs-Core'!X$7:X$55)</f>
        <v>0</v>
      </c>
      <c r="T190" s="9">
        <f>SUMIF('Inputs-Core'!$C$7:$C$55,Summary!$C190,'Inputs-Core'!Y$7:Y$55)</f>
        <v>0</v>
      </c>
      <c r="U190" s="9">
        <f>SUMIF('Inputs-Core'!$C$7:$C$55,Summary!$C190,'Inputs-Core'!Z$7:Z$55)</f>
        <v>0</v>
      </c>
      <c r="V190" s="9">
        <f>SUMIF('Inputs-Core'!$C$7:$C$55,Summary!$C190,'Inputs-Core'!AA$7:AA$55)</f>
        <v>0</v>
      </c>
      <c r="W190" s="9">
        <f>SUMIF('Inputs-Core'!$C$7:$C$55,Summary!$C190,'Inputs-Core'!AB$7:AB$55)</f>
        <v>0</v>
      </c>
      <c r="X190" s="9">
        <f>SUMIF('Inputs-Core'!$C$7:$C$55,Summary!$C190,'Inputs-Core'!AC$7:AC$55)</f>
        <v>0</v>
      </c>
      <c r="Y190" s="9">
        <f>SUMIF('Inputs-Core'!$C$7:$C$55,Summary!$C190,'Inputs-Core'!AD$7:AD$55)</f>
        <v>0</v>
      </c>
      <c r="Z190" s="9">
        <f>SUMIF('Inputs-Core'!$C$7:$C$55,Summary!$C190,'Inputs-Core'!AE$7:AE$55)</f>
        <v>0</v>
      </c>
      <c r="AA190" s="9">
        <f>SUMIF('Inputs-Core'!$C$7:$C$55,Summary!$C190,'Inputs-Core'!AF$7:AF$55)</f>
        <v>0</v>
      </c>
      <c r="AB190" s="9">
        <f>SUMIF('Inputs-Core'!$C$7:$C$55,Summary!$C190,'Inputs-Core'!AG$7:AG$55)</f>
        <v>0</v>
      </c>
      <c r="AC190" s="9">
        <f>SUMIF('Inputs-Core'!$C$7:$C$55,Summary!$C190,'Inputs-Core'!AH$7:AH$55)</f>
        <v>0</v>
      </c>
      <c r="AD190" s="9">
        <f>SUMIF('Inputs-Core'!$C$7:$C$55,Summary!$C190,'Inputs-Core'!F$7:F$55)</f>
        <v>0</v>
      </c>
      <c r="AE190" s="9">
        <f>SUMIF('Inputs-Core'!$C$7:$C$55,Summary!$C190,'Inputs-Core'!G$7:G$55)</f>
        <v>0</v>
      </c>
      <c r="AF190" s="9">
        <f>SUMIF('Inputs-Core'!$C$7:$C$55,Summary!$C190,'Inputs-Core'!H$7:H$55)</f>
        <v>0</v>
      </c>
      <c r="AG190" s="9">
        <f>SUMIF('Inputs-Core'!$C$7:$C$55,Summary!$C190,'Inputs-Core'!I$7:I$55)</f>
        <v>0</v>
      </c>
      <c r="AH190" s="2"/>
    </row>
    <row r="191" spans="1:34" outlineLevel="1" x14ac:dyDescent="0.25">
      <c r="A191" s="2"/>
      <c r="B191" s="8"/>
      <c r="C191" s="8"/>
      <c r="D191" s="9">
        <f t="shared" si="9"/>
        <v>0</v>
      </c>
      <c r="E191" s="9">
        <f>SUMIF('Inputs-Core'!$C$7:$C$55,Summary!$C191,'Inputs-Core'!K$7:K$55)</f>
        <v>0</v>
      </c>
      <c r="F191" s="9">
        <f>SUMIF('Inputs-Core'!$C$7:$C$55,Summary!$C191,'Inputs-Core'!L$7:L$55)</f>
        <v>0</v>
      </c>
      <c r="G191" s="9">
        <f>SUMIF('Inputs-Core'!$C$7:$C$55,Summary!$C191,'Inputs-Core'!M$7:M$55)</f>
        <v>0</v>
      </c>
      <c r="H191" s="9">
        <f>SUMIF('Inputs-Core'!$C$7:$C$55,Summary!$C191,'Inputs-Core'!N$7:N$55)</f>
        <v>0</v>
      </c>
      <c r="I191" s="9">
        <f>SUMIF('Inputs-Core'!$C$7:$C$55,Summary!$C191,'Inputs-Core'!O$7:O$55)</f>
        <v>0</v>
      </c>
      <c r="J191" s="9">
        <f>SUMIF('Inputs-Core'!$C$7:$C$55,Summary!$C191,'Inputs-Core'!P$7:P$55)</f>
        <v>0</v>
      </c>
      <c r="K191" s="9">
        <f>SUMIF('Inputs-Core'!$C$7:$C$55,Summary!$C191,'Inputs-Core'!Q$7:Q$55)</f>
        <v>0</v>
      </c>
      <c r="L191" s="9">
        <f>SUMIF('Inputs-Core'!$C$7:$C$55,Summary!$C191,'Inputs-Core'!R$7:R$55)</f>
        <v>0</v>
      </c>
      <c r="M191" s="9">
        <f>SUMIF('Inputs-Core'!$C$7:$C$55,Summary!$C191,'Inputs-Core'!S$7:S$55)</f>
        <v>0</v>
      </c>
      <c r="N191" s="9">
        <f>SUMIF('Inputs-Core'!$C$7:$C$55,Summary!$C191,'Inputs-Core'!T$7:T$55)</f>
        <v>0</v>
      </c>
      <c r="O191" s="9">
        <f>SUMIF('Inputs-Core'!$C$7:$C$55,Summary!$C191,'Inputs-Core'!U$7:U$55)</f>
        <v>0</v>
      </c>
      <c r="P191" s="9">
        <f>SUMIF('Inputs-Core'!$C$7:$C$55,Summary!$C191,'Inputs-Core'!V$7:V$55)</f>
        <v>0</v>
      </c>
      <c r="Q191" s="9">
        <f t="shared" si="10"/>
        <v>0</v>
      </c>
      <c r="R191" s="9">
        <f>SUMIF('Inputs-Core'!$C$7:$C$55,Summary!$C191,'Inputs-Core'!W$7:W$55)</f>
        <v>0</v>
      </c>
      <c r="S191" s="9">
        <f>SUMIF('Inputs-Core'!$C$7:$C$55,Summary!$C191,'Inputs-Core'!X$7:X$55)</f>
        <v>0</v>
      </c>
      <c r="T191" s="9">
        <f>SUMIF('Inputs-Core'!$C$7:$C$55,Summary!$C191,'Inputs-Core'!Y$7:Y$55)</f>
        <v>0</v>
      </c>
      <c r="U191" s="9">
        <f>SUMIF('Inputs-Core'!$C$7:$C$55,Summary!$C191,'Inputs-Core'!Z$7:Z$55)</f>
        <v>0</v>
      </c>
      <c r="V191" s="9">
        <f>SUMIF('Inputs-Core'!$C$7:$C$55,Summary!$C191,'Inputs-Core'!AA$7:AA$55)</f>
        <v>0</v>
      </c>
      <c r="W191" s="9">
        <f>SUMIF('Inputs-Core'!$C$7:$C$55,Summary!$C191,'Inputs-Core'!AB$7:AB$55)</f>
        <v>0</v>
      </c>
      <c r="X191" s="9">
        <f>SUMIF('Inputs-Core'!$C$7:$C$55,Summary!$C191,'Inputs-Core'!AC$7:AC$55)</f>
        <v>0</v>
      </c>
      <c r="Y191" s="9">
        <f>SUMIF('Inputs-Core'!$C$7:$C$55,Summary!$C191,'Inputs-Core'!AD$7:AD$55)</f>
        <v>0</v>
      </c>
      <c r="Z191" s="9">
        <f>SUMIF('Inputs-Core'!$C$7:$C$55,Summary!$C191,'Inputs-Core'!AE$7:AE$55)</f>
        <v>0</v>
      </c>
      <c r="AA191" s="9">
        <f>SUMIF('Inputs-Core'!$C$7:$C$55,Summary!$C191,'Inputs-Core'!AF$7:AF$55)</f>
        <v>0</v>
      </c>
      <c r="AB191" s="9">
        <f>SUMIF('Inputs-Core'!$C$7:$C$55,Summary!$C191,'Inputs-Core'!AG$7:AG$55)</f>
        <v>0</v>
      </c>
      <c r="AC191" s="9">
        <f>SUMIF('Inputs-Core'!$C$7:$C$55,Summary!$C191,'Inputs-Core'!AH$7:AH$55)</f>
        <v>0</v>
      </c>
      <c r="AD191" s="9">
        <f>SUMIF('Inputs-Core'!$C$7:$C$55,Summary!$C191,'Inputs-Core'!F$7:F$55)</f>
        <v>0</v>
      </c>
      <c r="AE191" s="9">
        <f>SUMIF('Inputs-Core'!$C$7:$C$55,Summary!$C191,'Inputs-Core'!G$7:G$55)</f>
        <v>0</v>
      </c>
      <c r="AF191" s="9">
        <f>SUMIF('Inputs-Core'!$C$7:$C$55,Summary!$C191,'Inputs-Core'!H$7:H$55)</f>
        <v>0</v>
      </c>
      <c r="AG191" s="9">
        <f>SUMIF('Inputs-Core'!$C$7:$C$55,Summary!$C191,'Inputs-Core'!I$7:I$55)</f>
        <v>0</v>
      </c>
      <c r="AH191" s="2"/>
    </row>
    <row r="192" spans="1:34" outlineLevel="1" x14ac:dyDescent="0.25">
      <c r="A192" s="2"/>
      <c r="B192" s="8"/>
      <c r="C192" s="8"/>
      <c r="D192" s="9">
        <f t="shared" si="5"/>
        <v>0</v>
      </c>
      <c r="E192" s="9">
        <f>SUMIF('Inputs-Core'!$C$7:$C$55,Summary!$C192,'Inputs-Core'!K$7:K$55)</f>
        <v>0</v>
      </c>
      <c r="F192" s="9">
        <f>SUMIF('Inputs-Core'!$C$7:$C$55,Summary!$C192,'Inputs-Core'!L$7:L$55)</f>
        <v>0</v>
      </c>
      <c r="G192" s="9">
        <f>SUMIF('Inputs-Core'!$C$7:$C$55,Summary!$C192,'Inputs-Core'!M$7:M$55)</f>
        <v>0</v>
      </c>
      <c r="H192" s="9">
        <f>SUMIF('Inputs-Core'!$C$7:$C$55,Summary!$C192,'Inputs-Core'!N$7:N$55)</f>
        <v>0</v>
      </c>
      <c r="I192" s="9">
        <f>SUMIF('Inputs-Core'!$C$7:$C$55,Summary!$C192,'Inputs-Core'!O$7:O$55)</f>
        <v>0</v>
      </c>
      <c r="J192" s="9">
        <f>SUMIF('Inputs-Core'!$C$7:$C$55,Summary!$C192,'Inputs-Core'!P$7:P$55)</f>
        <v>0</v>
      </c>
      <c r="K192" s="9">
        <f>SUMIF('Inputs-Core'!$C$7:$C$55,Summary!$C192,'Inputs-Core'!Q$7:Q$55)</f>
        <v>0</v>
      </c>
      <c r="L192" s="9">
        <f>SUMIF('Inputs-Core'!$C$7:$C$55,Summary!$C192,'Inputs-Core'!R$7:R$55)</f>
        <v>0</v>
      </c>
      <c r="M192" s="9">
        <f>SUMIF('Inputs-Core'!$C$7:$C$55,Summary!$C192,'Inputs-Core'!S$7:S$55)</f>
        <v>0</v>
      </c>
      <c r="N192" s="9">
        <f>SUMIF('Inputs-Core'!$C$7:$C$55,Summary!$C192,'Inputs-Core'!T$7:T$55)</f>
        <v>0</v>
      </c>
      <c r="O192" s="9">
        <f>SUMIF('Inputs-Core'!$C$7:$C$55,Summary!$C192,'Inputs-Core'!U$7:U$55)</f>
        <v>0</v>
      </c>
      <c r="P192" s="9">
        <f>SUMIF('Inputs-Core'!$C$7:$C$55,Summary!$C192,'Inputs-Core'!V$7:V$55)</f>
        <v>0</v>
      </c>
      <c r="Q192" s="9">
        <f t="shared" si="6"/>
        <v>0</v>
      </c>
      <c r="R192" s="9">
        <f>SUMIF('Inputs-Core'!$C$7:$C$55,Summary!$C192,'Inputs-Core'!W$7:W$55)</f>
        <v>0</v>
      </c>
      <c r="S192" s="9">
        <f>SUMIF('Inputs-Core'!$C$7:$C$55,Summary!$C192,'Inputs-Core'!X$7:X$55)</f>
        <v>0</v>
      </c>
      <c r="T192" s="9">
        <f>SUMIF('Inputs-Core'!$C$7:$C$55,Summary!$C192,'Inputs-Core'!Y$7:Y$55)</f>
        <v>0</v>
      </c>
      <c r="U192" s="9">
        <f>SUMIF('Inputs-Core'!$C$7:$C$55,Summary!$C192,'Inputs-Core'!Z$7:Z$55)</f>
        <v>0</v>
      </c>
      <c r="V192" s="9">
        <f>SUMIF('Inputs-Core'!$C$7:$C$55,Summary!$C192,'Inputs-Core'!AA$7:AA$55)</f>
        <v>0</v>
      </c>
      <c r="W192" s="9">
        <f>SUMIF('Inputs-Core'!$C$7:$C$55,Summary!$C192,'Inputs-Core'!AB$7:AB$55)</f>
        <v>0</v>
      </c>
      <c r="X192" s="9">
        <f>SUMIF('Inputs-Core'!$C$7:$C$55,Summary!$C192,'Inputs-Core'!AC$7:AC$55)</f>
        <v>0</v>
      </c>
      <c r="Y192" s="9">
        <f>SUMIF('Inputs-Core'!$C$7:$C$55,Summary!$C192,'Inputs-Core'!AD$7:AD$55)</f>
        <v>0</v>
      </c>
      <c r="Z192" s="9">
        <f>SUMIF('Inputs-Core'!$C$7:$C$55,Summary!$C192,'Inputs-Core'!AE$7:AE$55)</f>
        <v>0</v>
      </c>
      <c r="AA192" s="9">
        <f>SUMIF('Inputs-Core'!$C$7:$C$55,Summary!$C192,'Inputs-Core'!AF$7:AF$55)</f>
        <v>0</v>
      </c>
      <c r="AB192" s="9">
        <f>SUMIF('Inputs-Core'!$C$7:$C$55,Summary!$C192,'Inputs-Core'!AG$7:AG$55)</f>
        <v>0</v>
      </c>
      <c r="AC192" s="9">
        <f>SUMIF('Inputs-Core'!$C$7:$C$55,Summary!$C192,'Inputs-Core'!AH$7:AH$55)</f>
        <v>0</v>
      </c>
      <c r="AD192" s="9">
        <f>SUMIF('Inputs-Core'!$C$7:$C$55,Summary!$C192,'Inputs-Core'!F$7:F$55)</f>
        <v>0</v>
      </c>
      <c r="AE192" s="9">
        <f>SUMIF('Inputs-Core'!$C$7:$C$55,Summary!$C192,'Inputs-Core'!G$7:G$55)</f>
        <v>0</v>
      </c>
      <c r="AF192" s="9">
        <f>SUMIF('Inputs-Core'!$C$7:$C$55,Summary!$C192,'Inputs-Core'!H$7:H$55)</f>
        <v>0</v>
      </c>
      <c r="AG192" s="9">
        <f>SUMIF('Inputs-Core'!$C$7:$C$55,Summary!$C192,'Inputs-Core'!I$7:I$55)</f>
        <v>0</v>
      </c>
      <c r="AH192" s="2"/>
    </row>
    <row r="193" spans="1:34" ht="15.75" outlineLevel="1" thickBot="1" x14ac:dyDescent="0.3">
      <c r="A193" s="2"/>
      <c r="B193" s="10"/>
      <c r="C193" s="14" t="s">
        <v>476</v>
      </c>
      <c r="D193" s="11">
        <f>SUM(D7:D192)</f>
        <v>17533925</v>
      </c>
      <c r="E193" s="11">
        <f t="shared" ref="E193:AG193" si="11">SUM(E7:E192)</f>
        <v>423384.76</v>
      </c>
      <c r="F193" s="11">
        <f t="shared" si="11"/>
        <v>448288.69</v>
      </c>
      <c r="G193" s="11">
        <f t="shared" si="11"/>
        <v>442300.53</v>
      </c>
      <c r="H193" s="11">
        <f t="shared" si="11"/>
        <v>1358706.56</v>
      </c>
      <c r="I193" s="11">
        <f t="shared" si="11"/>
        <v>908385.8</v>
      </c>
      <c r="J193" s="11">
        <f t="shared" si="11"/>
        <v>949020.6</v>
      </c>
      <c r="K193" s="11">
        <f t="shared" si="11"/>
        <v>564271.56000000006</v>
      </c>
      <c r="L193" s="11">
        <f t="shared" si="11"/>
        <v>504517.9</v>
      </c>
      <c r="M193" s="11">
        <f t="shared" si="11"/>
        <v>1170006.3999999999</v>
      </c>
      <c r="N193" s="11">
        <f t="shared" si="11"/>
        <v>2401592.9</v>
      </c>
      <c r="O193" s="11">
        <f t="shared" si="11"/>
        <v>2673442.9</v>
      </c>
      <c r="P193" s="11">
        <f t="shared" si="11"/>
        <v>5690006.4000000004</v>
      </c>
      <c r="Q193" s="11">
        <f t="shared" si="11"/>
        <v>24943980.800000004</v>
      </c>
      <c r="R193" s="11">
        <f t="shared" si="11"/>
        <v>1023242.9</v>
      </c>
      <c r="S193" s="11">
        <f t="shared" si="11"/>
        <v>1335242.8999999999</v>
      </c>
      <c r="T193" s="11">
        <f t="shared" si="11"/>
        <v>1731509.4</v>
      </c>
      <c r="U193" s="11">
        <f t="shared" si="11"/>
        <v>1258242.8999999999</v>
      </c>
      <c r="V193" s="11">
        <f t="shared" si="11"/>
        <v>1738242.9</v>
      </c>
      <c r="W193" s="11">
        <f t="shared" si="11"/>
        <v>1231509.3999999999</v>
      </c>
      <c r="X193" s="11">
        <f t="shared" si="11"/>
        <v>1023242.9</v>
      </c>
      <c r="Y193" s="11">
        <f t="shared" si="11"/>
        <v>1208242.8999999999</v>
      </c>
      <c r="Z193" s="11">
        <f t="shared" si="11"/>
        <v>1331509.3999999999</v>
      </c>
      <c r="AA193" s="11">
        <f t="shared" si="11"/>
        <v>3808242.9</v>
      </c>
      <c r="AB193" s="11">
        <f t="shared" si="11"/>
        <v>3223242.9</v>
      </c>
      <c r="AC193" s="11">
        <f t="shared" si="11"/>
        <v>6031509.4000000004</v>
      </c>
      <c r="AD193" s="11">
        <f t="shared" ref="AD193" si="12">SUM(AD7:AD192)</f>
        <v>22039851.600000001</v>
      </c>
      <c r="AE193" s="11">
        <f t="shared" si="11"/>
        <v>22156932.434</v>
      </c>
      <c r="AF193" s="11">
        <f t="shared" si="11"/>
        <v>23095842.773854002</v>
      </c>
      <c r="AG193" s="11">
        <f t="shared" si="11"/>
        <v>23170887.334243473</v>
      </c>
      <c r="AH193" s="2"/>
    </row>
    <row r="194" spans="1:34" ht="15.75" outlineLevel="1" thickTop="1" x14ac:dyDescent="0.25">
      <c r="A194" s="2"/>
      <c r="B194" s="8"/>
      <c r="C194" s="8"/>
      <c r="AH194" s="2"/>
    </row>
    <row r="195" spans="1:34" outlineLevel="1" x14ac:dyDescent="0.25">
      <c r="A195" s="2"/>
      <c r="B195" s="1"/>
      <c r="C195" s="1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2"/>
    </row>
    <row r="196" spans="1:34" x14ac:dyDescent="0.25">
      <c r="A196" s="2"/>
      <c r="B196" s="4" t="s">
        <v>477</v>
      </c>
      <c r="AH196" s="2"/>
    </row>
    <row r="197" spans="1:34" x14ac:dyDescent="0.25">
      <c r="A197" s="2"/>
      <c r="B197" s="8"/>
      <c r="C197" s="8"/>
      <c r="D197" s="9">
        <f t="shared" ref="D197" si="13">SUM(E197:P197)</f>
        <v>0</v>
      </c>
      <c r="E197" s="9">
        <f t="shared" ref="E197:P205" si="14">SUMIF($B$7:$B$192,$C197,E$7:E$192)</f>
        <v>0</v>
      </c>
      <c r="F197" s="9">
        <f t="shared" si="14"/>
        <v>0</v>
      </c>
      <c r="G197" s="9">
        <f t="shared" si="14"/>
        <v>0</v>
      </c>
      <c r="H197" s="9">
        <f t="shared" si="14"/>
        <v>0</v>
      </c>
      <c r="I197" s="9">
        <f t="shared" si="14"/>
        <v>0</v>
      </c>
      <c r="J197" s="9">
        <f t="shared" si="14"/>
        <v>0</v>
      </c>
      <c r="K197" s="9">
        <f t="shared" si="14"/>
        <v>0</v>
      </c>
      <c r="L197" s="9">
        <f t="shared" si="14"/>
        <v>0</v>
      </c>
      <c r="M197" s="9">
        <f t="shared" si="14"/>
        <v>0</v>
      </c>
      <c r="N197" s="9">
        <f t="shared" si="14"/>
        <v>0</v>
      </c>
      <c r="O197" s="9">
        <f t="shared" si="14"/>
        <v>0</v>
      </c>
      <c r="P197" s="9">
        <f t="shared" si="14"/>
        <v>0</v>
      </c>
      <c r="Q197" s="9">
        <f t="shared" ref="Q197:Q205" si="15">SUM(R197:AC197)</f>
        <v>0</v>
      </c>
      <c r="R197" s="9">
        <f t="shared" ref="R197:AG205" si="16">SUMIF($B$7:$B$192,$C197,R$7:R$192)</f>
        <v>0</v>
      </c>
      <c r="S197" s="9">
        <f t="shared" si="16"/>
        <v>0</v>
      </c>
      <c r="T197" s="9">
        <f t="shared" si="16"/>
        <v>0</v>
      </c>
      <c r="U197" s="9">
        <f t="shared" si="16"/>
        <v>0</v>
      </c>
      <c r="V197" s="9">
        <f t="shared" si="16"/>
        <v>0</v>
      </c>
      <c r="W197" s="9">
        <f t="shared" si="16"/>
        <v>0</v>
      </c>
      <c r="X197" s="9">
        <f t="shared" si="16"/>
        <v>0</v>
      </c>
      <c r="Y197" s="9">
        <f t="shared" si="16"/>
        <v>0</v>
      </c>
      <c r="Z197" s="9">
        <f t="shared" si="16"/>
        <v>0</v>
      </c>
      <c r="AA197" s="9">
        <f t="shared" si="16"/>
        <v>0</v>
      </c>
      <c r="AB197" s="9">
        <f t="shared" si="16"/>
        <v>0</v>
      </c>
      <c r="AC197" s="9">
        <f t="shared" si="16"/>
        <v>0</v>
      </c>
      <c r="AD197" s="9">
        <f t="shared" si="16"/>
        <v>0</v>
      </c>
      <c r="AE197" s="9">
        <f t="shared" si="16"/>
        <v>0</v>
      </c>
      <c r="AF197" s="9">
        <f t="shared" si="16"/>
        <v>0</v>
      </c>
      <c r="AG197" s="9">
        <f t="shared" si="16"/>
        <v>0</v>
      </c>
      <c r="AH197" s="2"/>
    </row>
    <row r="198" spans="1:34" x14ac:dyDescent="0.25">
      <c r="A198" s="2"/>
      <c r="B198" s="8"/>
      <c r="C198" s="8"/>
      <c r="D198" s="9">
        <f t="shared" ref="D198:D205" si="17">SUM(E198:P198)</f>
        <v>0</v>
      </c>
      <c r="E198" s="9">
        <f t="shared" si="14"/>
        <v>0</v>
      </c>
      <c r="F198" s="9">
        <f t="shared" si="14"/>
        <v>0</v>
      </c>
      <c r="G198" s="9">
        <f t="shared" si="14"/>
        <v>0</v>
      </c>
      <c r="H198" s="9">
        <f t="shared" si="14"/>
        <v>0</v>
      </c>
      <c r="I198" s="9">
        <f t="shared" si="14"/>
        <v>0</v>
      </c>
      <c r="J198" s="9">
        <f t="shared" si="14"/>
        <v>0</v>
      </c>
      <c r="K198" s="9">
        <f t="shared" si="14"/>
        <v>0</v>
      </c>
      <c r="L198" s="9">
        <f t="shared" si="14"/>
        <v>0</v>
      </c>
      <c r="M198" s="9">
        <f t="shared" si="14"/>
        <v>0</v>
      </c>
      <c r="N198" s="9">
        <f t="shared" si="14"/>
        <v>0</v>
      </c>
      <c r="O198" s="9">
        <f t="shared" si="14"/>
        <v>0</v>
      </c>
      <c r="P198" s="9">
        <f t="shared" si="14"/>
        <v>0</v>
      </c>
      <c r="Q198" s="9">
        <f t="shared" si="15"/>
        <v>0</v>
      </c>
      <c r="R198" s="9">
        <f t="shared" si="16"/>
        <v>0</v>
      </c>
      <c r="S198" s="9">
        <f t="shared" si="16"/>
        <v>0</v>
      </c>
      <c r="T198" s="9">
        <f t="shared" si="16"/>
        <v>0</v>
      </c>
      <c r="U198" s="9">
        <f t="shared" si="16"/>
        <v>0</v>
      </c>
      <c r="V198" s="9">
        <f t="shared" si="16"/>
        <v>0</v>
      </c>
      <c r="W198" s="9">
        <f t="shared" si="16"/>
        <v>0</v>
      </c>
      <c r="X198" s="9">
        <f t="shared" si="16"/>
        <v>0</v>
      </c>
      <c r="Y198" s="9">
        <f t="shared" si="16"/>
        <v>0</v>
      </c>
      <c r="Z198" s="9">
        <f t="shared" si="16"/>
        <v>0</v>
      </c>
      <c r="AA198" s="9">
        <f t="shared" si="16"/>
        <v>0</v>
      </c>
      <c r="AB198" s="9">
        <f t="shared" si="16"/>
        <v>0</v>
      </c>
      <c r="AC198" s="9">
        <f t="shared" si="16"/>
        <v>0</v>
      </c>
      <c r="AD198" s="9">
        <f t="shared" si="16"/>
        <v>0</v>
      </c>
      <c r="AE198" s="9">
        <f t="shared" si="16"/>
        <v>0</v>
      </c>
      <c r="AF198" s="9">
        <f t="shared" si="16"/>
        <v>0</v>
      </c>
      <c r="AG198" s="9">
        <f t="shared" si="16"/>
        <v>0</v>
      </c>
      <c r="AH198" s="2"/>
    </row>
    <row r="199" spans="1:34" x14ac:dyDescent="0.25">
      <c r="A199" s="2"/>
      <c r="B199" s="8"/>
      <c r="C199" s="8"/>
      <c r="D199" s="9">
        <f t="shared" si="17"/>
        <v>0</v>
      </c>
      <c r="E199" s="9">
        <f t="shared" si="14"/>
        <v>0</v>
      </c>
      <c r="F199" s="9">
        <f t="shared" si="14"/>
        <v>0</v>
      </c>
      <c r="G199" s="9">
        <f t="shared" si="14"/>
        <v>0</v>
      </c>
      <c r="H199" s="9">
        <f t="shared" si="14"/>
        <v>0</v>
      </c>
      <c r="I199" s="9">
        <f t="shared" si="14"/>
        <v>0</v>
      </c>
      <c r="J199" s="9">
        <f t="shared" si="14"/>
        <v>0</v>
      </c>
      <c r="K199" s="9">
        <f t="shared" si="14"/>
        <v>0</v>
      </c>
      <c r="L199" s="9">
        <f t="shared" si="14"/>
        <v>0</v>
      </c>
      <c r="M199" s="9">
        <f t="shared" si="14"/>
        <v>0</v>
      </c>
      <c r="N199" s="9">
        <f t="shared" si="14"/>
        <v>0</v>
      </c>
      <c r="O199" s="9">
        <f t="shared" si="14"/>
        <v>0</v>
      </c>
      <c r="P199" s="9">
        <f t="shared" si="14"/>
        <v>0</v>
      </c>
      <c r="Q199" s="9">
        <f t="shared" si="15"/>
        <v>0</v>
      </c>
      <c r="R199" s="9">
        <f t="shared" si="16"/>
        <v>0</v>
      </c>
      <c r="S199" s="9">
        <f t="shared" si="16"/>
        <v>0</v>
      </c>
      <c r="T199" s="9">
        <f t="shared" si="16"/>
        <v>0</v>
      </c>
      <c r="U199" s="9">
        <f t="shared" si="16"/>
        <v>0</v>
      </c>
      <c r="V199" s="9">
        <f t="shared" si="16"/>
        <v>0</v>
      </c>
      <c r="W199" s="9">
        <f t="shared" si="16"/>
        <v>0</v>
      </c>
      <c r="X199" s="9">
        <f t="shared" si="16"/>
        <v>0</v>
      </c>
      <c r="Y199" s="9">
        <f t="shared" si="16"/>
        <v>0</v>
      </c>
      <c r="Z199" s="9">
        <f t="shared" si="16"/>
        <v>0</v>
      </c>
      <c r="AA199" s="9">
        <f t="shared" si="16"/>
        <v>0</v>
      </c>
      <c r="AB199" s="9">
        <f t="shared" si="16"/>
        <v>0</v>
      </c>
      <c r="AC199" s="9">
        <f t="shared" si="16"/>
        <v>0</v>
      </c>
      <c r="AD199" s="9">
        <f t="shared" si="16"/>
        <v>0</v>
      </c>
      <c r="AE199" s="9">
        <f t="shared" si="16"/>
        <v>0</v>
      </c>
      <c r="AF199" s="9">
        <f t="shared" si="16"/>
        <v>0</v>
      </c>
      <c r="AG199" s="9">
        <f t="shared" si="16"/>
        <v>0</v>
      </c>
      <c r="AH199" s="2"/>
    </row>
    <row r="200" spans="1:34" x14ac:dyDescent="0.25">
      <c r="A200" s="2"/>
      <c r="B200" s="8"/>
      <c r="C200" s="8"/>
      <c r="D200" s="9">
        <f t="shared" si="17"/>
        <v>0</v>
      </c>
      <c r="E200" s="9">
        <f t="shared" si="14"/>
        <v>0</v>
      </c>
      <c r="F200" s="9">
        <f t="shared" si="14"/>
        <v>0</v>
      </c>
      <c r="G200" s="9">
        <f t="shared" si="14"/>
        <v>0</v>
      </c>
      <c r="H200" s="9">
        <f t="shared" si="14"/>
        <v>0</v>
      </c>
      <c r="I200" s="9">
        <f t="shared" si="14"/>
        <v>0</v>
      </c>
      <c r="J200" s="9">
        <f t="shared" si="14"/>
        <v>0</v>
      </c>
      <c r="K200" s="9">
        <f t="shared" si="14"/>
        <v>0</v>
      </c>
      <c r="L200" s="9">
        <f t="shared" si="14"/>
        <v>0</v>
      </c>
      <c r="M200" s="9">
        <f t="shared" si="14"/>
        <v>0</v>
      </c>
      <c r="N200" s="9">
        <f t="shared" si="14"/>
        <v>0</v>
      </c>
      <c r="O200" s="9">
        <f t="shared" si="14"/>
        <v>0</v>
      </c>
      <c r="P200" s="9">
        <f t="shared" si="14"/>
        <v>0</v>
      </c>
      <c r="Q200" s="9">
        <f t="shared" si="15"/>
        <v>0</v>
      </c>
      <c r="R200" s="9">
        <f t="shared" si="16"/>
        <v>0</v>
      </c>
      <c r="S200" s="9">
        <f t="shared" si="16"/>
        <v>0</v>
      </c>
      <c r="T200" s="9">
        <f t="shared" si="16"/>
        <v>0</v>
      </c>
      <c r="U200" s="9">
        <f t="shared" si="16"/>
        <v>0</v>
      </c>
      <c r="V200" s="9">
        <f t="shared" si="16"/>
        <v>0</v>
      </c>
      <c r="W200" s="9">
        <f t="shared" si="16"/>
        <v>0</v>
      </c>
      <c r="X200" s="9">
        <f t="shared" si="16"/>
        <v>0</v>
      </c>
      <c r="Y200" s="9">
        <f t="shared" si="16"/>
        <v>0</v>
      </c>
      <c r="Z200" s="9">
        <f t="shared" si="16"/>
        <v>0</v>
      </c>
      <c r="AA200" s="9">
        <f t="shared" si="16"/>
        <v>0</v>
      </c>
      <c r="AB200" s="9">
        <f t="shared" si="16"/>
        <v>0</v>
      </c>
      <c r="AC200" s="9">
        <f t="shared" si="16"/>
        <v>0</v>
      </c>
      <c r="AD200" s="9">
        <f t="shared" si="16"/>
        <v>0</v>
      </c>
      <c r="AE200" s="9">
        <f t="shared" si="16"/>
        <v>0</v>
      </c>
      <c r="AF200" s="9">
        <f t="shared" si="16"/>
        <v>0</v>
      </c>
      <c r="AG200" s="9">
        <f t="shared" si="16"/>
        <v>0</v>
      </c>
      <c r="AH200" s="2"/>
    </row>
    <row r="201" spans="1:34" x14ac:dyDescent="0.25">
      <c r="A201" s="2"/>
      <c r="B201" s="8"/>
      <c r="C201" s="8"/>
      <c r="D201" s="9">
        <f>SUM(E201:P201)</f>
        <v>0</v>
      </c>
      <c r="E201" s="9">
        <f t="shared" si="14"/>
        <v>0</v>
      </c>
      <c r="F201" s="9">
        <f t="shared" si="14"/>
        <v>0</v>
      </c>
      <c r="G201" s="9">
        <f t="shared" si="14"/>
        <v>0</v>
      </c>
      <c r="H201" s="9">
        <f t="shared" si="14"/>
        <v>0</v>
      </c>
      <c r="I201" s="9">
        <f t="shared" si="14"/>
        <v>0</v>
      </c>
      <c r="J201" s="9">
        <f t="shared" si="14"/>
        <v>0</v>
      </c>
      <c r="K201" s="9">
        <f t="shared" si="14"/>
        <v>0</v>
      </c>
      <c r="L201" s="9">
        <f t="shared" si="14"/>
        <v>0</v>
      </c>
      <c r="M201" s="9">
        <f t="shared" si="14"/>
        <v>0</v>
      </c>
      <c r="N201" s="9">
        <f t="shared" si="14"/>
        <v>0</v>
      </c>
      <c r="O201" s="9">
        <f t="shared" si="14"/>
        <v>0</v>
      </c>
      <c r="P201" s="9">
        <f t="shared" si="14"/>
        <v>0</v>
      </c>
      <c r="Q201" s="9">
        <f t="shared" si="15"/>
        <v>0</v>
      </c>
      <c r="R201" s="9">
        <f t="shared" si="16"/>
        <v>0</v>
      </c>
      <c r="S201" s="9">
        <f t="shared" si="16"/>
        <v>0</v>
      </c>
      <c r="T201" s="9">
        <f t="shared" si="16"/>
        <v>0</v>
      </c>
      <c r="U201" s="9">
        <f t="shared" si="16"/>
        <v>0</v>
      </c>
      <c r="V201" s="9">
        <f t="shared" si="16"/>
        <v>0</v>
      </c>
      <c r="W201" s="9">
        <f t="shared" si="16"/>
        <v>0</v>
      </c>
      <c r="X201" s="9">
        <f t="shared" si="16"/>
        <v>0</v>
      </c>
      <c r="Y201" s="9">
        <f t="shared" si="16"/>
        <v>0</v>
      </c>
      <c r="Z201" s="9">
        <f t="shared" si="16"/>
        <v>0</v>
      </c>
      <c r="AA201" s="9">
        <f t="shared" si="16"/>
        <v>0</v>
      </c>
      <c r="AB201" s="9">
        <f t="shared" si="16"/>
        <v>0</v>
      </c>
      <c r="AC201" s="9">
        <f t="shared" si="16"/>
        <v>0</v>
      </c>
      <c r="AD201" s="9">
        <f t="shared" si="16"/>
        <v>0</v>
      </c>
      <c r="AE201" s="9">
        <f t="shared" si="16"/>
        <v>0</v>
      </c>
      <c r="AF201" s="9">
        <f t="shared" si="16"/>
        <v>0</v>
      </c>
      <c r="AG201" s="9">
        <f t="shared" si="16"/>
        <v>0</v>
      </c>
      <c r="AH201" s="2"/>
    </row>
    <row r="202" spans="1:34" x14ac:dyDescent="0.25">
      <c r="A202" s="2"/>
      <c r="B202" s="8"/>
      <c r="C202" s="8"/>
      <c r="D202" s="9">
        <f t="shared" si="17"/>
        <v>0</v>
      </c>
      <c r="E202" s="9">
        <f t="shared" si="14"/>
        <v>0</v>
      </c>
      <c r="F202" s="9">
        <f t="shared" si="14"/>
        <v>0</v>
      </c>
      <c r="G202" s="9">
        <f t="shared" si="14"/>
        <v>0</v>
      </c>
      <c r="H202" s="9">
        <f t="shared" si="14"/>
        <v>0</v>
      </c>
      <c r="I202" s="9">
        <f t="shared" si="14"/>
        <v>0</v>
      </c>
      <c r="J202" s="9">
        <f t="shared" si="14"/>
        <v>0</v>
      </c>
      <c r="K202" s="9">
        <f t="shared" si="14"/>
        <v>0</v>
      </c>
      <c r="L202" s="9">
        <f t="shared" si="14"/>
        <v>0</v>
      </c>
      <c r="M202" s="9">
        <f t="shared" si="14"/>
        <v>0</v>
      </c>
      <c r="N202" s="9">
        <f t="shared" si="14"/>
        <v>0</v>
      </c>
      <c r="O202" s="9">
        <f t="shared" si="14"/>
        <v>0</v>
      </c>
      <c r="P202" s="9">
        <f t="shared" si="14"/>
        <v>0</v>
      </c>
      <c r="Q202" s="9">
        <f t="shared" si="15"/>
        <v>0</v>
      </c>
      <c r="R202" s="9">
        <f t="shared" si="16"/>
        <v>0</v>
      </c>
      <c r="S202" s="9">
        <f t="shared" si="16"/>
        <v>0</v>
      </c>
      <c r="T202" s="9">
        <f t="shared" si="16"/>
        <v>0</v>
      </c>
      <c r="U202" s="9">
        <f t="shared" si="16"/>
        <v>0</v>
      </c>
      <c r="V202" s="9">
        <f t="shared" si="16"/>
        <v>0</v>
      </c>
      <c r="W202" s="9">
        <f t="shared" si="16"/>
        <v>0</v>
      </c>
      <c r="X202" s="9">
        <f t="shared" si="16"/>
        <v>0</v>
      </c>
      <c r="Y202" s="9">
        <f t="shared" si="16"/>
        <v>0</v>
      </c>
      <c r="Z202" s="9">
        <f t="shared" si="16"/>
        <v>0</v>
      </c>
      <c r="AA202" s="9">
        <f t="shared" si="16"/>
        <v>0</v>
      </c>
      <c r="AB202" s="9">
        <f t="shared" si="16"/>
        <v>0</v>
      </c>
      <c r="AC202" s="9">
        <f t="shared" si="16"/>
        <v>0</v>
      </c>
      <c r="AD202" s="9">
        <f t="shared" si="16"/>
        <v>0</v>
      </c>
      <c r="AE202" s="9">
        <f t="shared" si="16"/>
        <v>0</v>
      </c>
      <c r="AF202" s="9">
        <f t="shared" si="16"/>
        <v>0</v>
      </c>
      <c r="AG202" s="9">
        <f t="shared" si="16"/>
        <v>0</v>
      </c>
      <c r="AH202" s="2"/>
    </row>
    <row r="203" spans="1:34" x14ac:dyDescent="0.25">
      <c r="A203" s="2"/>
      <c r="B203" s="8"/>
      <c r="C203" s="8"/>
      <c r="D203" s="9">
        <f t="shared" si="17"/>
        <v>0</v>
      </c>
      <c r="E203" s="9">
        <f t="shared" si="14"/>
        <v>0</v>
      </c>
      <c r="F203" s="9">
        <f t="shared" si="14"/>
        <v>0</v>
      </c>
      <c r="G203" s="9">
        <f t="shared" si="14"/>
        <v>0</v>
      </c>
      <c r="H203" s="9">
        <f t="shared" si="14"/>
        <v>0</v>
      </c>
      <c r="I203" s="9">
        <f t="shared" si="14"/>
        <v>0</v>
      </c>
      <c r="J203" s="9">
        <f t="shared" si="14"/>
        <v>0</v>
      </c>
      <c r="K203" s="9">
        <f t="shared" si="14"/>
        <v>0</v>
      </c>
      <c r="L203" s="9">
        <f t="shared" si="14"/>
        <v>0</v>
      </c>
      <c r="M203" s="9">
        <f t="shared" si="14"/>
        <v>0</v>
      </c>
      <c r="N203" s="9">
        <f t="shared" si="14"/>
        <v>0</v>
      </c>
      <c r="O203" s="9">
        <f t="shared" si="14"/>
        <v>0</v>
      </c>
      <c r="P203" s="9">
        <f t="shared" si="14"/>
        <v>0</v>
      </c>
      <c r="Q203" s="9">
        <f t="shared" si="15"/>
        <v>0</v>
      </c>
      <c r="R203" s="9">
        <f t="shared" si="16"/>
        <v>0</v>
      </c>
      <c r="S203" s="9">
        <f t="shared" si="16"/>
        <v>0</v>
      </c>
      <c r="T203" s="9">
        <f t="shared" si="16"/>
        <v>0</v>
      </c>
      <c r="U203" s="9">
        <f t="shared" si="16"/>
        <v>0</v>
      </c>
      <c r="V203" s="9">
        <f t="shared" si="16"/>
        <v>0</v>
      </c>
      <c r="W203" s="9">
        <f t="shared" si="16"/>
        <v>0</v>
      </c>
      <c r="X203" s="9">
        <f t="shared" si="16"/>
        <v>0</v>
      </c>
      <c r="Y203" s="9">
        <f t="shared" si="16"/>
        <v>0</v>
      </c>
      <c r="Z203" s="9">
        <f t="shared" si="16"/>
        <v>0</v>
      </c>
      <c r="AA203" s="9">
        <f t="shared" si="16"/>
        <v>0</v>
      </c>
      <c r="AB203" s="9">
        <f t="shared" si="16"/>
        <v>0</v>
      </c>
      <c r="AC203" s="9">
        <f t="shared" si="16"/>
        <v>0</v>
      </c>
      <c r="AD203" s="9">
        <f t="shared" si="16"/>
        <v>0</v>
      </c>
      <c r="AE203" s="9">
        <f t="shared" si="16"/>
        <v>0</v>
      </c>
      <c r="AF203" s="9">
        <f t="shared" si="16"/>
        <v>0</v>
      </c>
      <c r="AG203" s="9">
        <f t="shared" si="16"/>
        <v>0</v>
      </c>
      <c r="AH203" s="2"/>
    </row>
    <row r="204" spans="1:34" x14ac:dyDescent="0.25">
      <c r="A204" s="2"/>
      <c r="B204" s="8"/>
      <c r="C204" s="8"/>
      <c r="D204" s="9">
        <f t="shared" si="17"/>
        <v>0</v>
      </c>
      <c r="E204" s="9">
        <f t="shared" si="14"/>
        <v>0</v>
      </c>
      <c r="F204" s="9">
        <f t="shared" si="14"/>
        <v>0</v>
      </c>
      <c r="G204" s="9">
        <f t="shared" si="14"/>
        <v>0</v>
      </c>
      <c r="H204" s="9">
        <f t="shared" si="14"/>
        <v>0</v>
      </c>
      <c r="I204" s="9">
        <f t="shared" si="14"/>
        <v>0</v>
      </c>
      <c r="J204" s="9">
        <f t="shared" si="14"/>
        <v>0</v>
      </c>
      <c r="K204" s="9">
        <f t="shared" si="14"/>
        <v>0</v>
      </c>
      <c r="L204" s="9">
        <f t="shared" si="14"/>
        <v>0</v>
      </c>
      <c r="M204" s="9">
        <f t="shared" si="14"/>
        <v>0</v>
      </c>
      <c r="N204" s="9">
        <f t="shared" si="14"/>
        <v>0</v>
      </c>
      <c r="O204" s="9">
        <f t="shared" si="14"/>
        <v>0</v>
      </c>
      <c r="P204" s="9">
        <f t="shared" si="14"/>
        <v>0</v>
      </c>
      <c r="Q204" s="9">
        <f t="shared" si="15"/>
        <v>0</v>
      </c>
      <c r="R204" s="9">
        <f t="shared" si="16"/>
        <v>0</v>
      </c>
      <c r="S204" s="9">
        <f t="shared" si="16"/>
        <v>0</v>
      </c>
      <c r="T204" s="9">
        <f t="shared" si="16"/>
        <v>0</v>
      </c>
      <c r="U204" s="9">
        <f t="shared" si="16"/>
        <v>0</v>
      </c>
      <c r="V204" s="9">
        <f t="shared" si="16"/>
        <v>0</v>
      </c>
      <c r="W204" s="9">
        <f t="shared" si="16"/>
        <v>0</v>
      </c>
      <c r="X204" s="9">
        <f t="shared" si="16"/>
        <v>0</v>
      </c>
      <c r="Y204" s="9">
        <f t="shared" si="16"/>
        <v>0</v>
      </c>
      <c r="Z204" s="9">
        <f t="shared" si="16"/>
        <v>0</v>
      </c>
      <c r="AA204" s="9">
        <f t="shared" si="16"/>
        <v>0</v>
      </c>
      <c r="AB204" s="9">
        <f t="shared" si="16"/>
        <v>0</v>
      </c>
      <c r="AC204" s="9">
        <f t="shared" si="16"/>
        <v>0</v>
      </c>
      <c r="AD204" s="9">
        <f t="shared" si="16"/>
        <v>0</v>
      </c>
      <c r="AE204" s="9">
        <f t="shared" si="16"/>
        <v>0</v>
      </c>
      <c r="AF204" s="9">
        <f t="shared" si="16"/>
        <v>0</v>
      </c>
      <c r="AG204" s="9">
        <f t="shared" si="16"/>
        <v>0</v>
      </c>
      <c r="AH204" s="2"/>
    </row>
    <row r="205" spans="1:34" x14ac:dyDescent="0.25">
      <c r="A205" s="2"/>
      <c r="B205" s="8"/>
      <c r="C205" s="8"/>
      <c r="D205" s="9">
        <f t="shared" si="17"/>
        <v>0</v>
      </c>
      <c r="E205" s="9">
        <f t="shared" si="14"/>
        <v>0</v>
      </c>
      <c r="F205" s="9">
        <f t="shared" si="14"/>
        <v>0</v>
      </c>
      <c r="G205" s="9">
        <f t="shared" si="14"/>
        <v>0</v>
      </c>
      <c r="H205" s="9">
        <f t="shared" si="14"/>
        <v>0</v>
      </c>
      <c r="I205" s="9">
        <f t="shared" si="14"/>
        <v>0</v>
      </c>
      <c r="J205" s="9">
        <f t="shared" si="14"/>
        <v>0</v>
      </c>
      <c r="K205" s="9">
        <f t="shared" si="14"/>
        <v>0</v>
      </c>
      <c r="L205" s="9">
        <f t="shared" si="14"/>
        <v>0</v>
      </c>
      <c r="M205" s="9">
        <f t="shared" si="14"/>
        <v>0</v>
      </c>
      <c r="N205" s="9">
        <f t="shared" si="14"/>
        <v>0</v>
      </c>
      <c r="O205" s="9">
        <f t="shared" si="14"/>
        <v>0</v>
      </c>
      <c r="P205" s="9">
        <f t="shared" si="14"/>
        <v>0</v>
      </c>
      <c r="Q205" s="9">
        <f t="shared" si="15"/>
        <v>0</v>
      </c>
      <c r="R205" s="9">
        <f t="shared" si="16"/>
        <v>0</v>
      </c>
      <c r="S205" s="9">
        <f t="shared" si="16"/>
        <v>0</v>
      </c>
      <c r="T205" s="9">
        <f t="shared" si="16"/>
        <v>0</v>
      </c>
      <c r="U205" s="9">
        <f t="shared" si="16"/>
        <v>0</v>
      </c>
      <c r="V205" s="9">
        <f t="shared" si="16"/>
        <v>0</v>
      </c>
      <c r="W205" s="9">
        <f t="shared" si="16"/>
        <v>0</v>
      </c>
      <c r="X205" s="9">
        <f t="shared" si="16"/>
        <v>0</v>
      </c>
      <c r="Y205" s="9">
        <f t="shared" si="16"/>
        <v>0</v>
      </c>
      <c r="Z205" s="9">
        <f t="shared" si="16"/>
        <v>0</v>
      </c>
      <c r="AA205" s="9">
        <f t="shared" si="16"/>
        <v>0</v>
      </c>
      <c r="AB205" s="9">
        <f t="shared" si="16"/>
        <v>0</v>
      </c>
      <c r="AC205" s="9">
        <f t="shared" si="16"/>
        <v>0</v>
      </c>
      <c r="AD205" s="9">
        <f t="shared" si="16"/>
        <v>0</v>
      </c>
      <c r="AE205" s="9">
        <f t="shared" si="16"/>
        <v>0</v>
      </c>
      <c r="AF205" s="9">
        <f t="shared" si="16"/>
        <v>0</v>
      </c>
      <c r="AG205" s="9">
        <f t="shared" si="16"/>
        <v>0</v>
      </c>
      <c r="AH205" s="2"/>
    </row>
    <row r="206" spans="1:34" ht="15.75" thickBot="1" x14ac:dyDescent="0.3">
      <c r="A206" s="2"/>
      <c r="B206" s="10"/>
      <c r="C206" s="14" t="s">
        <v>478</v>
      </c>
      <c r="D206" s="11">
        <f>SUM(D197:D205)</f>
        <v>0</v>
      </c>
      <c r="E206" s="11">
        <f>SUM(E197:E205)</f>
        <v>0</v>
      </c>
      <c r="F206" s="11">
        <f t="shared" ref="F206:R206" si="18">SUM(F197:F205)</f>
        <v>0</v>
      </c>
      <c r="G206" s="11">
        <f t="shared" si="18"/>
        <v>0</v>
      </c>
      <c r="H206" s="11">
        <f t="shared" si="18"/>
        <v>0</v>
      </c>
      <c r="I206" s="11">
        <f t="shared" si="18"/>
        <v>0</v>
      </c>
      <c r="J206" s="11">
        <f t="shared" si="18"/>
        <v>0</v>
      </c>
      <c r="K206" s="11">
        <f t="shared" si="18"/>
        <v>0</v>
      </c>
      <c r="L206" s="11">
        <f t="shared" si="18"/>
        <v>0</v>
      </c>
      <c r="M206" s="11">
        <f t="shared" si="18"/>
        <v>0</v>
      </c>
      <c r="N206" s="11">
        <f t="shared" si="18"/>
        <v>0</v>
      </c>
      <c r="O206" s="11">
        <f t="shared" si="18"/>
        <v>0</v>
      </c>
      <c r="P206" s="11">
        <f t="shared" si="18"/>
        <v>0</v>
      </c>
      <c r="Q206" s="11">
        <f t="shared" si="18"/>
        <v>0</v>
      </c>
      <c r="R206" s="11">
        <f t="shared" si="18"/>
        <v>0</v>
      </c>
      <c r="S206" s="11">
        <f t="shared" ref="S206:AG206" si="19">SUM(S197:S205)</f>
        <v>0</v>
      </c>
      <c r="T206" s="11">
        <f t="shared" si="19"/>
        <v>0</v>
      </c>
      <c r="U206" s="11">
        <f t="shared" si="19"/>
        <v>0</v>
      </c>
      <c r="V206" s="11">
        <f t="shared" si="19"/>
        <v>0</v>
      </c>
      <c r="W206" s="11">
        <f t="shared" si="19"/>
        <v>0</v>
      </c>
      <c r="X206" s="11">
        <f t="shared" si="19"/>
        <v>0</v>
      </c>
      <c r="Y206" s="11">
        <f t="shared" si="19"/>
        <v>0</v>
      </c>
      <c r="Z206" s="11">
        <f t="shared" si="19"/>
        <v>0</v>
      </c>
      <c r="AA206" s="11">
        <f t="shared" si="19"/>
        <v>0</v>
      </c>
      <c r="AB206" s="11">
        <f t="shared" si="19"/>
        <v>0</v>
      </c>
      <c r="AC206" s="11">
        <f t="shared" si="19"/>
        <v>0</v>
      </c>
      <c r="AD206" s="11">
        <f t="shared" ref="AD206" si="20">SUM(AD197:AD205)</f>
        <v>0</v>
      </c>
      <c r="AE206" s="11">
        <f t="shared" si="19"/>
        <v>0</v>
      </c>
      <c r="AF206" s="11">
        <f t="shared" si="19"/>
        <v>0</v>
      </c>
      <c r="AG206" s="11">
        <f t="shared" si="19"/>
        <v>0</v>
      </c>
      <c r="AH206" s="2"/>
    </row>
    <row r="207" spans="1:34" ht="15.75" thickTop="1" x14ac:dyDescent="0.25">
      <c r="A207" s="2"/>
      <c r="B207" s="8"/>
      <c r="C207" s="8"/>
      <c r="AH207" s="2"/>
    </row>
    <row r="208" spans="1:34" x14ac:dyDescent="0.25">
      <c r="A208" s="2"/>
      <c r="B208" s="8"/>
      <c r="C208" s="8"/>
      <c r="D208" s="9">
        <f t="shared" ref="D208:D212" si="21">SUM(E208:P208)</f>
        <v>0</v>
      </c>
      <c r="E208" s="9">
        <f t="shared" ref="E208:P212" si="22">SUMIF($B$7:$B$192,$C208,E$7:E$192)</f>
        <v>0</v>
      </c>
      <c r="F208" s="9">
        <f t="shared" si="22"/>
        <v>0</v>
      </c>
      <c r="G208" s="9">
        <f t="shared" si="22"/>
        <v>0</v>
      </c>
      <c r="H208" s="9">
        <f t="shared" si="22"/>
        <v>0</v>
      </c>
      <c r="I208" s="9">
        <f t="shared" si="22"/>
        <v>0</v>
      </c>
      <c r="J208" s="9">
        <f t="shared" si="22"/>
        <v>0</v>
      </c>
      <c r="K208" s="9">
        <f t="shared" si="22"/>
        <v>0</v>
      </c>
      <c r="L208" s="9">
        <f t="shared" si="22"/>
        <v>0</v>
      </c>
      <c r="M208" s="9">
        <f t="shared" si="22"/>
        <v>0</v>
      </c>
      <c r="N208" s="9">
        <f t="shared" si="22"/>
        <v>0</v>
      </c>
      <c r="O208" s="9">
        <f t="shared" si="22"/>
        <v>0</v>
      </c>
      <c r="P208" s="9">
        <f t="shared" si="22"/>
        <v>0</v>
      </c>
      <c r="Q208" s="9">
        <f t="shared" ref="Q208:Q212" si="23">SUM(R208:AC208)</f>
        <v>0</v>
      </c>
      <c r="R208" s="9">
        <f t="shared" ref="R208:AG212" si="24">SUMIF($B$7:$B$192,$C208,R$7:R$192)</f>
        <v>0</v>
      </c>
      <c r="S208" s="9">
        <f t="shared" si="24"/>
        <v>0</v>
      </c>
      <c r="T208" s="9">
        <f t="shared" si="24"/>
        <v>0</v>
      </c>
      <c r="U208" s="9">
        <f t="shared" si="24"/>
        <v>0</v>
      </c>
      <c r="V208" s="9">
        <f t="shared" si="24"/>
        <v>0</v>
      </c>
      <c r="W208" s="9">
        <f t="shared" si="24"/>
        <v>0</v>
      </c>
      <c r="X208" s="9">
        <f t="shared" si="24"/>
        <v>0</v>
      </c>
      <c r="Y208" s="9">
        <f t="shared" si="24"/>
        <v>0</v>
      </c>
      <c r="Z208" s="9">
        <f t="shared" si="24"/>
        <v>0</v>
      </c>
      <c r="AA208" s="9">
        <f t="shared" si="24"/>
        <v>0</v>
      </c>
      <c r="AB208" s="9">
        <f t="shared" si="24"/>
        <v>0</v>
      </c>
      <c r="AC208" s="9">
        <f t="shared" si="24"/>
        <v>0</v>
      </c>
      <c r="AD208" s="9">
        <f t="shared" si="24"/>
        <v>0</v>
      </c>
      <c r="AE208" s="9">
        <f t="shared" si="24"/>
        <v>0</v>
      </c>
      <c r="AF208" s="9">
        <f t="shared" si="24"/>
        <v>0</v>
      </c>
      <c r="AG208" s="9">
        <f t="shared" si="24"/>
        <v>0</v>
      </c>
      <c r="AH208" s="2"/>
    </row>
    <row r="209" spans="1:34" x14ac:dyDescent="0.25">
      <c r="A209" s="2"/>
      <c r="B209" s="8"/>
      <c r="C209" s="8"/>
      <c r="D209" s="9">
        <f t="shared" ref="D209" si="25">SUM(E209:P209)</f>
        <v>0</v>
      </c>
      <c r="E209" s="9">
        <f t="shared" si="22"/>
        <v>0</v>
      </c>
      <c r="F209" s="9">
        <f t="shared" si="22"/>
        <v>0</v>
      </c>
      <c r="G209" s="9">
        <f t="shared" si="22"/>
        <v>0</v>
      </c>
      <c r="H209" s="9">
        <f t="shared" si="22"/>
        <v>0</v>
      </c>
      <c r="I209" s="9">
        <f t="shared" si="22"/>
        <v>0</v>
      </c>
      <c r="J209" s="9">
        <f t="shared" si="22"/>
        <v>0</v>
      </c>
      <c r="K209" s="9">
        <f t="shared" si="22"/>
        <v>0</v>
      </c>
      <c r="L209" s="9">
        <f t="shared" si="22"/>
        <v>0</v>
      </c>
      <c r="M209" s="9">
        <f t="shared" si="22"/>
        <v>0</v>
      </c>
      <c r="N209" s="9">
        <f t="shared" si="22"/>
        <v>0</v>
      </c>
      <c r="O209" s="9">
        <f t="shared" si="22"/>
        <v>0</v>
      </c>
      <c r="P209" s="9">
        <f t="shared" si="22"/>
        <v>0</v>
      </c>
      <c r="Q209" s="9">
        <f t="shared" si="23"/>
        <v>0</v>
      </c>
      <c r="R209" s="9">
        <f t="shared" si="24"/>
        <v>0</v>
      </c>
      <c r="S209" s="9">
        <f t="shared" si="24"/>
        <v>0</v>
      </c>
      <c r="T209" s="9">
        <f t="shared" si="24"/>
        <v>0</v>
      </c>
      <c r="U209" s="9">
        <f t="shared" si="24"/>
        <v>0</v>
      </c>
      <c r="V209" s="9">
        <f t="shared" si="24"/>
        <v>0</v>
      </c>
      <c r="W209" s="9">
        <f t="shared" si="24"/>
        <v>0</v>
      </c>
      <c r="X209" s="9">
        <f t="shared" si="24"/>
        <v>0</v>
      </c>
      <c r="Y209" s="9">
        <f t="shared" si="24"/>
        <v>0</v>
      </c>
      <c r="Z209" s="9">
        <f t="shared" si="24"/>
        <v>0</v>
      </c>
      <c r="AA209" s="9">
        <f t="shared" si="24"/>
        <v>0</v>
      </c>
      <c r="AB209" s="9">
        <f t="shared" si="24"/>
        <v>0</v>
      </c>
      <c r="AC209" s="9">
        <f t="shared" si="24"/>
        <v>0</v>
      </c>
      <c r="AD209" s="9">
        <f t="shared" si="24"/>
        <v>0</v>
      </c>
      <c r="AE209" s="9">
        <f t="shared" si="24"/>
        <v>0</v>
      </c>
      <c r="AF209" s="9">
        <f t="shared" si="24"/>
        <v>0</v>
      </c>
      <c r="AG209" s="9">
        <f t="shared" si="24"/>
        <v>0</v>
      </c>
      <c r="AH209" s="2"/>
    </row>
    <row r="210" spans="1:34" x14ac:dyDescent="0.25">
      <c r="A210" s="2"/>
      <c r="B210" s="8"/>
      <c r="C210" s="8"/>
      <c r="D210" s="9">
        <f t="shared" si="21"/>
        <v>0</v>
      </c>
      <c r="E210" s="9">
        <f t="shared" si="22"/>
        <v>0</v>
      </c>
      <c r="F210" s="9">
        <f t="shared" si="22"/>
        <v>0</v>
      </c>
      <c r="G210" s="9">
        <f t="shared" si="22"/>
        <v>0</v>
      </c>
      <c r="H210" s="9">
        <f t="shared" si="22"/>
        <v>0</v>
      </c>
      <c r="I210" s="9">
        <f t="shared" si="22"/>
        <v>0</v>
      </c>
      <c r="J210" s="9">
        <f t="shared" si="22"/>
        <v>0</v>
      </c>
      <c r="K210" s="9">
        <f t="shared" si="22"/>
        <v>0</v>
      </c>
      <c r="L210" s="9">
        <f t="shared" si="22"/>
        <v>0</v>
      </c>
      <c r="M210" s="9">
        <f t="shared" si="22"/>
        <v>0</v>
      </c>
      <c r="N210" s="9">
        <f t="shared" si="22"/>
        <v>0</v>
      </c>
      <c r="O210" s="9">
        <f t="shared" si="22"/>
        <v>0</v>
      </c>
      <c r="P210" s="9">
        <f t="shared" si="22"/>
        <v>0</v>
      </c>
      <c r="Q210" s="9">
        <f t="shared" si="23"/>
        <v>0</v>
      </c>
      <c r="R210" s="9">
        <f t="shared" si="24"/>
        <v>0</v>
      </c>
      <c r="S210" s="9">
        <f t="shared" si="24"/>
        <v>0</v>
      </c>
      <c r="T210" s="9">
        <f t="shared" si="24"/>
        <v>0</v>
      </c>
      <c r="U210" s="9">
        <f t="shared" si="24"/>
        <v>0</v>
      </c>
      <c r="V210" s="9">
        <f t="shared" si="24"/>
        <v>0</v>
      </c>
      <c r="W210" s="9">
        <f t="shared" si="24"/>
        <v>0</v>
      </c>
      <c r="X210" s="9">
        <f t="shared" si="24"/>
        <v>0</v>
      </c>
      <c r="Y210" s="9">
        <f t="shared" si="24"/>
        <v>0</v>
      </c>
      <c r="Z210" s="9">
        <f t="shared" si="24"/>
        <v>0</v>
      </c>
      <c r="AA210" s="9">
        <f t="shared" si="24"/>
        <v>0</v>
      </c>
      <c r="AB210" s="9">
        <f t="shared" si="24"/>
        <v>0</v>
      </c>
      <c r="AC210" s="9">
        <f t="shared" si="24"/>
        <v>0</v>
      </c>
      <c r="AD210" s="9">
        <f t="shared" si="24"/>
        <v>0</v>
      </c>
      <c r="AE210" s="9">
        <f t="shared" si="24"/>
        <v>0</v>
      </c>
      <c r="AF210" s="9">
        <f t="shared" si="24"/>
        <v>0</v>
      </c>
      <c r="AG210" s="9">
        <f t="shared" si="24"/>
        <v>0</v>
      </c>
      <c r="AH210" s="2"/>
    </row>
    <row r="211" spans="1:34" x14ac:dyDescent="0.25">
      <c r="A211" s="2"/>
      <c r="B211" s="8"/>
      <c r="C211" s="8"/>
      <c r="D211" s="9">
        <f t="shared" si="21"/>
        <v>0</v>
      </c>
      <c r="E211" s="9">
        <f t="shared" si="22"/>
        <v>0</v>
      </c>
      <c r="F211" s="9">
        <f t="shared" si="22"/>
        <v>0</v>
      </c>
      <c r="G211" s="9">
        <f t="shared" si="22"/>
        <v>0</v>
      </c>
      <c r="H211" s="9">
        <f t="shared" si="22"/>
        <v>0</v>
      </c>
      <c r="I211" s="9">
        <f t="shared" si="22"/>
        <v>0</v>
      </c>
      <c r="J211" s="9">
        <f t="shared" si="22"/>
        <v>0</v>
      </c>
      <c r="K211" s="9">
        <f t="shared" si="22"/>
        <v>0</v>
      </c>
      <c r="L211" s="9">
        <f t="shared" si="22"/>
        <v>0</v>
      </c>
      <c r="M211" s="9">
        <f t="shared" si="22"/>
        <v>0</v>
      </c>
      <c r="N211" s="9">
        <f t="shared" si="22"/>
        <v>0</v>
      </c>
      <c r="O211" s="9">
        <f t="shared" si="22"/>
        <v>0</v>
      </c>
      <c r="P211" s="9">
        <f t="shared" si="22"/>
        <v>0</v>
      </c>
      <c r="Q211" s="9">
        <f t="shared" si="23"/>
        <v>0</v>
      </c>
      <c r="R211" s="9">
        <f t="shared" si="24"/>
        <v>0</v>
      </c>
      <c r="S211" s="9">
        <f t="shared" si="24"/>
        <v>0</v>
      </c>
      <c r="T211" s="9">
        <f t="shared" si="24"/>
        <v>0</v>
      </c>
      <c r="U211" s="9">
        <f t="shared" si="24"/>
        <v>0</v>
      </c>
      <c r="V211" s="9">
        <f t="shared" si="24"/>
        <v>0</v>
      </c>
      <c r="W211" s="9">
        <f t="shared" si="24"/>
        <v>0</v>
      </c>
      <c r="X211" s="9">
        <f t="shared" si="24"/>
        <v>0</v>
      </c>
      <c r="Y211" s="9">
        <f t="shared" si="24"/>
        <v>0</v>
      </c>
      <c r="Z211" s="9">
        <f t="shared" si="24"/>
        <v>0</v>
      </c>
      <c r="AA211" s="9">
        <f t="shared" si="24"/>
        <v>0</v>
      </c>
      <c r="AB211" s="9">
        <f t="shared" si="24"/>
        <v>0</v>
      </c>
      <c r="AC211" s="9">
        <f t="shared" si="24"/>
        <v>0</v>
      </c>
      <c r="AD211" s="9">
        <f t="shared" si="24"/>
        <v>0</v>
      </c>
      <c r="AE211" s="9">
        <f t="shared" si="24"/>
        <v>0</v>
      </c>
      <c r="AF211" s="9">
        <f t="shared" si="24"/>
        <v>0</v>
      </c>
      <c r="AG211" s="9">
        <f t="shared" si="24"/>
        <v>0</v>
      </c>
      <c r="AH211" s="2"/>
    </row>
    <row r="212" spans="1:34" x14ac:dyDescent="0.25">
      <c r="A212" s="2"/>
      <c r="B212" s="8"/>
      <c r="C212" s="8"/>
      <c r="D212" s="9">
        <f t="shared" si="21"/>
        <v>0</v>
      </c>
      <c r="E212" s="9">
        <f t="shared" si="22"/>
        <v>0</v>
      </c>
      <c r="F212" s="9">
        <f t="shared" si="22"/>
        <v>0</v>
      </c>
      <c r="G212" s="9">
        <f t="shared" si="22"/>
        <v>0</v>
      </c>
      <c r="H212" s="9">
        <f t="shared" si="22"/>
        <v>0</v>
      </c>
      <c r="I212" s="9">
        <f t="shared" si="22"/>
        <v>0</v>
      </c>
      <c r="J212" s="9">
        <f t="shared" si="22"/>
        <v>0</v>
      </c>
      <c r="K212" s="9">
        <f t="shared" si="22"/>
        <v>0</v>
      </c>
      <c r="L212" s="9">
        <f t="shared" si="22"/>
        <v>0</v>
      </c>
      <c r="M212" s="9">
        <f t="shared" si="22"/>
        <v>0</v>
      </c>
      <c r="N212" s="9">
        <f t="shared" si="22"/>
        <v>0</v>
      </c>
      <c r="O212" s="9">
        <f t="shared" si="22"/>
        <v>0</v>
      </c>
      <c r="P212" s="9">
        <f t="shared" si="22"/>
        <v>0</v>
      </c>
      <c r="Q212" s="9">
        <f t="shared" si="23"/>
        <v>0</v>
      </c>
      <c r="R212" s="9">
        <f t="shared" si="24"/>
        <v>0</v>
      </c>
      <c r="S212" s="9">
        <f t="shared" si="24"/>
        <v>0</v>
      </c>
      <c r="T212" s="9">
        <f t="shared" si="24"/>
        <v>0</v>
      </c>
      <c r="U212" s="9">
        <f t="shared" si="24"/>
        <v>0</v>
      </c>
      <c r="V212" s="9">
        <f t="shared" si="24"/>
        <v>0</v>
      </c>
      <c r="W212" s="9">
        <f t="shared" si="24"/>
        <v>0</v>
      </c>
      <c r="X212" s="9">
        <f t="shared" si="24"/>
        <v>0</v>
      </c>
      <c r="Y212" s="9">
        <f t="shared" si="24"/>
        <v>0</v>
      </c>
      <c r="Z212" s="9">
        <f t="shared" si="24"/>
        <v>0</v>
      </c>
      <c r="AA212" s="9">
        <f t="shared" si="24"/>
        <v>0</v>
      </c>
      <c r="AB212" s="9">
        <f t="shared" si="24"/>
        <v>0</v>
      </c>
      <c r="AC212" s="9">
        <f t="shared" si="24"/>
        <v>0</v>
      </c>
      <c r="AD212" s="9">
        <f t="shared" si="24"/>
        <v>0</v>
      </c>
      <c r="AE212" s="9">
        <f t="shared" si="24"/>
        <v>0</v>
      </c>
      <c r="AF212" s="9">
        <f t="shared" si="24"/>
        <v>0</v>
      </c>
      <c r="AG212" s="9">
        <f t="shared" si="24"/>
        <v>0</v>
      </c>
      <c r="AH212" s="2"/>
    </row>
    <row r="213" spans="1:34" ht="15.75" thickBot="1" x14ac:dyDescent="0.3">
      <c r="A213" s="2"/>
      <c r="B213" s="10"/>
      <c r="C213" s="14" t="s">
        <v>479</v>
      </c>
      <c r="D213" s="11">
        <f>SUBTOTAL(9,D208:D212)</f>
        <v>0</v>
      </c>
      <c r="E213" s="11">
        <f>SUBTOTAL(9,E208:E212)</f>
        <v>0</v>
      </c>
      <c r="F213" s="11">
        <f t="shared" ref="F213:R213" si="26">SUBTOTAL(9,F208:F212)</f>
        <v>0</v>
      </c>
      <c r="G213" s="11">
        <f t="shared" si="26"/>
        <v>0</v>
      </c>
      <c r="H213" s="11">
        <f t="shared" si="26"/>
        <v>0</v>
      </c>
      <c r="I213" s="11">
        <f t="shared" si="26"/>
        <v>0</v>
      </c>
      <c r="J213" s="11">
        <f t="shared" si="26"/>
        <v>0</v>
      </c>
      <c r="K213" s="11">
        <f t="shared" si="26"/>
        <v>0</v>
      </c>
      <c r="L213" s="11">
        <f t="shared" si="26"/>
        <v>0</v>
      </c>
      <c r="M213" s="11">
        <f t="shared" si="26"/>
        <v>0</v>
      </c>
      <c r="N213" s="11">
        <f t="shared" si="26"/>
        <v>0</v>
      </c>
      <c r="O213" s="11">
        <f t="shared" si="26"/>
        <v>0</v>
      </c>
      <c r="P213" s="11">
        <f t="shared" si="26"/>
        <v>0</v>
      </c>
      <c r="Q213" s="11">
        <f t="shared" si="26"/>
        <v>0</v>
      </c>
      <c r="R213" s="11">
        <f t="shared" si="26"/>
        <v>0</v>
      </c>
      <c r="S213" s="11">
        <f t="shared" ref="S213:AG213" si="27">SUBTOTAL(9,S208:S212)</f>
        <v>0</v>
      </c>
      <c r="T213" s="11">
        <f t="shared" si="27"/>
        <v>0</v>
      </c>
      <c r="U213" s="11">
        <f t="shared" si="27"/>
        <v>0</v>
      </c>
      <c r="V213" s="11">
        <f t="shared" si="27"/>
        <v>0</v>
      </c>
      <c r="W213" s="11">
        <f t="shared" si="27"/>
        <v>0</v>
      </c>
      <c r="X213" s="11">
        <f t="shared" si="27"/>
        <v>0</v>
      </c>
      <c r="Y213" s="11">
        <f t="shared" si="27"/>
        <v>0</v>
      </c>
      <c r="Z213" s="11">
        <f t="shared" si="27"/>
        <v>0</v>
      </c>
      <c r="AA213" s="11">
        <f t="shared" si="27"/>
        <v>0</v>
      </c>
      <c r="AB213" s="11">
        <f t="shared" si="27"/>
        <v>0</v>
      </c>
      <c r="AC213" s="11">
        <f t="shared" si="27"/>
        <v>0</v>
      </c>
      <c r="AD213" s="11">
        <f t="shared" ref="AD213" si="28">SUBTOTAL(9,AD208:AD212)</f>
        <v>0</v>
      </c>
      <c r="AE213" s="11">
        <f t="shared" si="27"/>
        <v>0</v>
      </c>
      <c r="AF213" s="11">
        <f t="shared" si="27"/>
        <v>0</v>
      </c>
      <c r="AG213" s="11">
        <f t="shared" si="27"/>
        <v>0</v>
      </c>
      <c r="AH213" s="2"/>
    </row>
    <row r="214" spans="1:34" ht="15.75" thickTop="1" x14ac:dyDescent="0.25">
      <c r="A214" s="2"/>
      <c r="B214" s="15" t="s">
        <v>480</v>
      </c>
      <c r="C214" s="8"/>
      <c r="D214" s="9">
        <f>D193-D206-D213</f>
        <v>17533925</v>
      </c>
      <c r="E214" s="9">
        <f t="shared" ref="E214:Q214" si="29">E193-E206-E213</f>
        <v>423384.76</v>
      </c>
      <c r="F214" s="9">
        <f t="shared" si="29"/>
        <v>448288.69</v>
      </c>
      <c r="G214" s="9">
        <f t="shared" si="29"/>
        <v>442300.53</v>
      </c>
      <c r="H214" s="9">
        <f t="shared" si="29"/>
        <v>1358706.56</v>
      </c>
      <c r="I214" s="9">
        <f t="shared" si="29"/>
        <v>908385.8</v>
      </c>
      <c r="J214" s="9">
        <f t="shared" si="29"/>
        <v>949020.6</v>
      </c>
      <c r="K214" s="9">
        <f t="shared" si="29"/>
        <v>564271.56000000006</v>
      </c>
      <c r="L214" s="9">
        <f t="shared" si="29"/>
        <v>504517.9</v>
      </c>
      <c r="M214" s="9">
        <f t="shared" si="29"/>
        <v>1170006.3999999999</v>
      </c>
      <c r="N214" s="9">
        <f t="shared" si="29"/>
        <v>2401592.9</v>
      </c>
      <c r="O214" s="9">
        <f t="shared" si="29"/>
        <v>2673442.9</v>
      </c>
      <c r="P214" s="9">
        <f t="shared" si="29"/>
        <v>5690006.4000000004</v>
      </c>
      <c r="Q214" s="9">
        <f t="shared" si="29"/>
        <v>24943980.800000004</v>
      </c>
      <c r="R214" s="9">
        <f t="shared" ref="R214:AG214" si="30">R193-R206-R213</f>
        <v>1023242.9</v>
      </c>
      <c r="S214" s="9">
        <f t="shared" si="30"/>
        <v>1335242.8999999999</v>
      </c>
      <c r="T214" s="9">
        <f t="shared" si="30"/>
        <v>1731509.4</v>
      </c>
      <c r="U214" s="9">
        <f t="shared" si="30"/>
        <v>1258242.8999999999</v>
      </c>
      <c r="V214" s="9">
        <f t="shared" si="30"/>
        <v>1738242.9</v>
      </c>
      <c r="W214" s="9">
        <f t="shared" si="30"/>
        <v>1231509.3999999999</v>
      </c>
      <c r="X214" s="9">
        <f t="shared" si="30"/>
        <v>1023242.9</v>
      </c>
      <c r="Y214" s="9">
        <f t="shared" si="30"/>
        <v>1208242.8999999999</v>
      </c>
      <c r="Z214" s="9">
        <f t="shared" si="30"/>
        <v>1331509.3999999999</v>
      </c>
      <c r="AA214" s="9">
        <f t="shared" si="30"/>
        <v>3808242.9</v>
      </c>
      <c r="AB214" s="9">
        <f t="shared" si="30"/>
        <v>3223242.9</v>
      </c>
      <c r="AC214" s="9">
        <f t="shared" si="30"/>
        <v>6031509.4000000004</v>
      </c>
      <c r="AD214" s="9">
        <f t="shared" ref="AD214" si="31">AD193-AD206-AD213</f>
        <v>22039851.600000001</v>
      </c>
      <c r="AE214" s="9">
        <f t="shared" si="30"/>
        <v>22156932.434</v>
      </c>
      <c r="AF214" s="9">
        <f t="shared" si="30"/>
        <v>23095842.773854002</v>
      </c>
      <c r="AG214" s="9">
        <f t="shared" si="30"/>
        <v>23170887.334243473</v>
      </c>
      <c r="AH214" s="2"/>
    </row>
    <row r="215" spans="1:34" x14ac:dyDescent="0.25">
      <c r="A215" s="2"/>
      <c r="B215" s="8"/>
      <c r="C215" s="8"/>
      <c r="AH215" s="2"/>
    </row>
    <row r="216" spans="1:34" ht="15.75" thickBot="1" x14ac:dyDescent="0.3">
      <c r="A216" s="2"/>
      <c r="B216" s="10"/>
      <c r="C216" s="14" t="s">
        <v>481</v>
      </c>
      <c r="D216" s="11">
        <f t="shared" ref="D216" si="32">SUM(E216:P216)</f>
        <v>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>
        <f t="shared" ref="Q216" si="33">SUM(R216:AC216)</f>
        <v>0</v>
      </c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2"/>
    </row>
    <row r="217" spans="1:34" ht="15.75" thickTop="1" x14ac:dyDescent="0.25">
      <c r="A217" s="2"/>
      <c r="B217" s="8"/>
      <c r="C217" s="8"/>
      <c r="AH217" s="2"/>
    </row>
    <row r="218" spans="1:34" x14ac:dyDescent="0.25">
      <c r="A218" s="2"/>
      <c r="B218" s="8"/>
      <c r="C218" s="8"/>
      <c r="AH218" s="2"/>
    </row>
    <row r="219" spans="1:34" x14ac:dyDescent="0.25">
      <c r="A219" s="2"/>
      <c r="B219" s="8"/>
      <c r="C219" s="8"/>
      <c r="AH219" s="2"/>
    </row>
    <row r="220" spans="1:34" x14ac:dyDescent="0.25">
      <c r="A220" s="2"/>
      <c r="B220" s="2"/>
      <c r="C220" s="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2"/>
    </row>
    <row r="224" spans="1:34" x14ac:dyDescent="0.25">
      <c r="P224" s="13"/>
      <c r="AC224" s="13"/>
    </row>
  </sheetData>
  <sheetProtection formatColumns="0" autoFilter="0"/>
  <mergeCells count="3">
    <mergeCell ref="E4:P4"/>
    <mergeCell ref="R4:AC4"/>
    <mergeCell ref="AD4:AG4"/>
  </mergeCells>
  <printOptions horizontalCentered="1"/>
  <pageMargins left="0.7" right="0.7" top="0.75" bottom="0.75" header="0.3" footer="0.3"/>
  <pageSetup orientation="landscape" horizontalDpi="300" verticalDpi="300" r:id="rId1"/>
  <ignoredErrors>
    <ignoredError sqref="Q197:Q213 AE197:AG2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Cover</vt:lpstr>
      <vt:lpstr>Assumptions</vt:lpstr>
      <vt:lpstr>Variance Analysis</vt:lpstr>
      <vt:lpstr>Inputs-Core</vt:lpstr>
      <vt:lpstr>Inputs-NRI</vt:lpstr>
      <vt:lpstr>Actual</vt:lpstr>
      <vt:lpstr>Transferred Costs from Finance</vt:lpstr>
      <vt:lpstr>Budget Tags</vt:lpstr>
      <vt:lpstr>Expenses B</vt:lpstr>
      <vt:lpstr>Summary</vt:lpstr>
      <vt:lpstr>Cover!Print_Area</vt:lpstr>
      <vt:lpstr>'Expenses B'!Print_Area</vt:lpstr>
      <vt:lpstr>'Inputs-Core'!Print_Area</vt:lpstr>
      <vt:lpstr>'Inputs-NRI'!Print_Area</vt:lpstr>
      <vt:lpstr>Summary!Print_Area</vt:lpstr>
      <vt:lpstr>'Variance Analysis'!Print_Area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Jilmar S. Villalon</dc:creator>
  <cp:keywords/>
  <dc:description/>
  <cp:lastModifiedBy>TEST</cp:lastModifiedBy>
  <cp:revision/>
  <dcterms:created xsi:type="dcterms:W3CDTF">2012-06-29T09:22:58Z</dcterms:created>
  <dcterms:modified xsi:type="dcterms:W3CDTF">2025-03-18T09:36:07Z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9a1f13-2f40-4c0f-b39f-35b258303e66_Enabled">
    <vt:lpwstr>true</vt:lpwstr>
  </property>
  <property fmtid="{D5CDD505-2E9C-101B-9397-08002B2CF9AE}" pid="3" name="MSIP_Label_5d9a1f13-2f40-4c0f-b39f-35b258303e66_SetDate">
    <vt:lpwstr>2025-03-18T09:35:51Z</vt:lpwstr>
  </property>
  <property fmtid="{D5CDD505-2E9C-101B-9397-08002B2CF9AE}" pid="4" name="MSIP_Label_5d9a1f13-2f40-4c0f-b39f-35b258303e66_Method">
    <vt:lpwstr>Standard</vt:lpwstr>
  </property>
  <property fmtid="{D5CDD505-2E9C-101B-9397-08002B2CF9AE}" pid="5" name="MSIP_Label_5d9a1f13-2f40-4c0f-b39f-35b258303e66_Name">
    <vt:lpwstr>General</vt:lpwstr>
  </property>
  <property fmtid="{D5CDD505-2E9C-101B-9397-08002B2CF9AE}" pid="6" name="MSIP_Label_5d9a1f13-2f40-4c0f-b39f-35b258303e66_SiteId">
    <vt:lpwstr>ea19b06c-5108-4a3f-a26b-de9d9d5c58a7</vt:lpwstr>
  </property>
  <property fmtid="{D5CDD505-2E9C-101B-9397-08002B2CF9AE}" pid="7" name="MSIP_Label_5d9a1f13-2f40-4c0f-b39f-35b258303e66_ActionId">
    <vt:lpwstr>eb43f23d-3c82-415a-be7f-6cd81ce4d40c</vt:lpwstr>
  </property>
  <property fmtid="{D5CDD505-2E9C-101B-9397-08002B2CF9AE}" pid="8" name="MSIP_Label_5d9a1f13-2f40-4c0f-b39f-35b258303e66_ContentBits">
    <vt:lpwstr>0</vt:lpwstr>
  </property>
  <property fmtid="{D5CDD505-2E9C-101B-9397-08002B2CF9AE}" pid="9" name="MSIP_Label_5d9a1f13-2f40-4c0f-b39f-35b258303e66_Tag">
    <vt:lpwstr>10, 3, 0, 1</vt:lpwstr>
  </property>
</Properties>
</file>