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n\Desktop\Val - DATA ANALYTICS UofT\Unit 1 Assignment\"/>
    </mc:Choice>
  </mc:AlternateContent>
  <xr:revisionPtr revIDLastSave="0" documentId="13_ncr:1_{70B026CB-4687-48F4-80C0-35115469DAA8}" xr6:coauthVersionLast="40" xr6:coauthVersionMax="40" xr10:uidLastSave="{00000000-0000-0000-0000-000000000000}"/>
  <bookViews>
    <workbookView xWindow="0" yWindow="0" windowWidth="20000" windowHeight="9100" xr2:uid="{00000000-000D-0000-FFFF-FFFF00000000}"/>
  </bookViews>
  <sheets>
    <sheet name="Sheet1data" sheetId="1" r:id="rId1"/>
    <sheet name="category chart" sheetId="4" r:id="rId2"/>
    <sheet name="sub-category chart" sheetId="5" r:id="rId3"/>
    <sheet name="line chart" sheetId="9" r:id="rId4"/>
    <sheet name="Bonus" sheetId="13" r:id="rId5"/>
  </sheets>
  <definedNames>
    <definedName name="_xlnm._FilterDatabase" localSheetId="0" hidden="1">Sheet1data!$A$1:$T$4115</definedName>
    <definedName name="deadline">Sheet1data!$I$2:$I$4115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5" i="13" l="1"/>
  <c r="I6" i="13"/>
  <c r="I7" i="13"/>
  <c r="I8" i="13"/>
  <c r="I9" i="13"/>
  <c r="I10" i="13"/>
  <c r="I11" i="13"/>
  <c r="I12" i="13"/>
  <c r="I13" i="13"/>
  <c r="I14" i="13"/>
  <c r="I15" i="13"/>
  <c r="I4" i="13"/>
  <c r="H5" i="13"/>
  <c r="H6" i="13"/>
  <c r="H7" i="13"/>
  <c r="H8" i="13"/>
  <c r="H9" i="13"/>
  <c r="H10" i="13"/>
  <c r="H11" i="13"/>
  <c r="H12" i="13"/>
  <c r="H13" i="13"/>
  <c r="H14" i="13"/>
  <c r="H15" i="13"/>
  <c r="H4" i="13"/>
  <c r="G5" i="13"/>
  <c r="G6" i="13"/>
  <c r="G7" i="13"/>
  <c r="G8" i="13"/>
  <c r="G9" i="13"/>
  <c r="G10" i="13"/>
  <c r="G11" i="13"/>
  <c r="G12" i="13"/>
  <c r="G13" i="13"/>
  <c r="G14" i="13"/>
  <c r="G15" i="13"/>
  <c r="G4" i="13"/>
  <c r="E15" i="13"/>
  <c r="E14" i="13"/>
  <c r="E13" i="13"/>
  <c r="E12" i="13"/>
  <c r="E11" i="13"/>
  <c r="E10" i="13"/>
  <c r="E9" i="13"/>
  <c r="E8" i="13"/>
  <c r="E7" i="13"/>
  <c r="E6" i="13"/>
  <c r="E5" i="13"/>
  <c r="E4" i="13"/>
  <c r="D15" i="13"/>
  <c r="C15" i="13"/>
  <c r="F15" i="13" s="1"/>
  <c r="D14" i="13"/>
  <c r="C14" i="13"/>
  <c r="F14" i="13" s="1"/>
  <c r="D13" i="13"/>
  <c r="C13" i="13"/>
  <c r="F13" i="13" s="1"/>
  <c r="D12" i="13"/>
  <c r="C12" i="13"/>
  <c r="F12" i="13" s="1"/>
  <c r="D11" i="13"/>
  <c r="C11" i="13"/>
  <c r="F11" i="13" s="1"/>
  <c r="D10" i="13"/>
  <c r="C10" i="13"/>
  <c r="F10" i="13" s="1"/>
  <c r="D9" i="13"/>
  <c r="C9" i="13"/>
  <c r="F9" i="13" s="1"/>
  <c r="D8" i="13"/>
  <c r="C8" i="13"/>
  <c r="F8" i="13" s="1"/>
  <c r="D7" i="13"/>
  <c r="C7" i="13"/>
  <c r="F7" i="13" s="1"/>
  <c r="D6" i="13" l="1"/>
  <c r="C6" i="13"/>
  <c r="F6" i="13" s="1"/>
  <c r="D5" i="13"/>
  <c r="D4" i="13"/>
  <c r="C4" i="13"/>
  <c r="C5" i="13"/>
  <c r="F5" i="13" l="1"/>
  <c r="F4" i="13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<sst xmlns="http://schemas.openxmlformats.org/spreadsheetml/2006/main" count="29469" uniqueCount="8360">
  <si>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</si>
  <si>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</si>
  <si>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</si>
  <si>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</si>
  <si>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</si>
  <si>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</si>
  <si>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</si>
  <si>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</si>
  <si>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</si>
  <si>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</si>
  <si>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</si>
  <si>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</si>
  <si>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</si>
  <si>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</si>
  <si>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</si>
  <si>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</si>
  <si>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</si>
  <si>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</si>
  <si>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</si>
  <si>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</si>
  <si>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</si>
  <si>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</si>
  <si>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</si>
  <si>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</si>
  <si>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</si>
  <si>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</si>
  <si>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</si>
  <si>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</si>
  <si>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</si>
  <si>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</si>
  <si>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</si>
  <si>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</si>
  <si>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</si>
  <si>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</si>
  <si>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</si>
  <si>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</si>
  <si>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</si>
  <si>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</si>
  <si>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</si>
  <si>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</si>
  <si>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</si>
  <si>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</si>
  <si>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</si>
  <si>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</si>
  <si>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</si>
  <si>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</si>
  <si>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</si>
  <si>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</si>
  <si>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</si>
  <si>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</si>
  <si>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</si>
  <si>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</si>
  <si>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</si>
  <si>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</si>
  <si>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</si>
  <si>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</si>
  <si>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</si>
  <si>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</si>
  <si>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</si>
  <si>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</si>
  <si>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</si>
  <si>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</si>
  <si>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</si>
  <si>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</si>
  <si>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</si>
  <si>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</si>
  <si>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</si>
  <si>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</si>
  <si>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</si>
  <si>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</si>
  <si>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</si>
  <si>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</si>
  <si>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</si>
  <si>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</si>
  <si>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</si>
  <si>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</si>
  <si>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</si>
  <si>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</si>
  <si>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</si>
  <si>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</si>
  <si>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</si>
  <si>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</si>
  <si>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</si>
  <si>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</si>
  <si>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</si>
  <si>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</si>
  <si>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</si>
  <si>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</si>
  <si>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</si>
  <si>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</si>
  <si>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</si>
  <si>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</si>
  <si>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</si>
  <si>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</si>
  <si>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</si>
  <si>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</si>
  <si>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</si>
  <si>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</si>
  <si>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</si>
  <si>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</si>
  <si>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</si>
  <si>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</si>
  <si>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</si>
  <si>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</si>
  <si>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</si>
  <si>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</si>
  <si>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</si>
  <si>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</si>
  <si>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</si>
  <si>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</si>
  <si>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</si>
  <si>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</si>
  <si>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</si>
  <si>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</si>
  <si>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</si>
  <si>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</si>
  <si>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</si>
  <si>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</si>
  <si>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</si>
  <si>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</si>
  <si>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</si>
  <si>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</si>
  <si>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</si>
  <si>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</si>
  <si>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</si>
  <si>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</si>
  <si>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</si>
  <si>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</si>
  <si>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</si>
  <si>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</si>
  <si>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</si>
  <si>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</si>
  <si>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</si>
  <si>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</si>
  <si>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</si>
  <si>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</si>
  <si>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</si>
  <si>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</si>
  <si>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</si>
  <si>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</si>
  <si>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</si>
  <si>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</si>
  <si>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</si>
  <si>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</si>
  <si>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</si>
  <si>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</si>
  <si>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</si>
  <si>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</si>
  <si>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</si>
  <si>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</si>
  <si>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</si>
  <si>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</si>
  <si>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</si>
  <si>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</si>
  <si>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</si>
  <si>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</si>
  <si>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</si>
  <si>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</si>
  <si>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</si>
  <si>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</si>
  <si>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</si>
  <si>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</si>
  <si>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</si>
  <si>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</si>
  <si>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</si>
  <si>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</si>
  <si>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</si>
  <si>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</si>
  <si>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</si>
  <si>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</si>
  <si>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</si>
  <si>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</si>
  <si>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</si>
  <si>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</si>
  <si>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</si>
  <si>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</si>
  <si>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</si>
  <si>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</si>
  <si>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</si>
  <si>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</si>
  <si>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</si>
  <si>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</si>
  <si>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</si>
  <si>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</si>
  <si>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</si>
  <si>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</si>
  <si>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</si>
  <si>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</si>
  <si>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</si>
  <si>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</si>
  <si>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</si>
  <si>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</si>
  <si>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</si>
  <si>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</si>
  <si>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</si>
  <si>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</si>
  <si>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</si>
  <si>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</si>
  <si>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</si>
  <si>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</si>
  <si>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</si>
  <si>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</si>
  <si>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</si>
  <si>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</si>
  <si>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</si>
  <si>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</si>
  <si>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</si>
  <si>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</si>
  <si>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</si>
  <si>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</si>
  <si>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</si>
  <si>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</si>
  <si>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</si>
  <si>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</si>
  <si>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</si>
  <si>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</si>
  <si>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</si>
  <si>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</si>
  <si>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</si>
  <si>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</si>
  <si>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</si>
  <si>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</si>
  <si>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</si>
  <si>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</si>
  <si>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</si>
  <si>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</si>
  <si>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</si>
  <si>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</si>
  <si>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</si>
  <si>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</si>
  <si>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</si>
  <si>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</si>
  <si>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</si>
  <si>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</si>
  <si>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</si>
  <si>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</si>
  <si>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</si>
  <si>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</si>
  <si>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</si>
  <si>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</si>
  <si>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</si>
  <si>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</si>
  <si>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</si>
  <si>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</si>
  <si>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</si>
  <si>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</si>
  <si>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</si>
  <si>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</si>
  <si>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</si>
  <si>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</si>
  <si>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</si>
  <si>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</si>
  <si>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</si>
  <si>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</si>
  <si>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</si>
  <si>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</si>
  <si>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</si>
  <si>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</si>
  <si>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</si>
  <si>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</si>
  <si>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</si>
  <si>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</si>
  <si>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</si>
  <si>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</si>
  <si>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</si>
  <si>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</si>
  <si>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</si>
  <si>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</si>
  <si>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</si>
  <si>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</si>
  <si>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</si>
  <si>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</si>
  <si>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</si>
  <si>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</si>
  <si>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</si>
  <si>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</si>
  <si>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</si>
  <si>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</si>
  <si>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</si>
  <si>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</si>
  <si>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</si>
  <si>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</si>
  <si>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</si>
  <si>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</si>
  <si>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</si>
  <si>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</si>
  <si>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</si>
  <si>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</si>
  <si>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</si>
  <si>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</si>
  <si>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</si>
  <si>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</si>
  <si>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</si>
  <si>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</si>
  <si>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</si>
  <si>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</si>
  <si>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</si>
  <si>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</si>
  <si>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</si>
  <si>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</si>
  <si>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</si>
  <si>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</si>
  <si>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</si>
  <si>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</si>
  <si>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</si>
  <si>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</si>
  <si>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</si>
  <si>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</si>
  <si>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</si>
  <si>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</si>
  <si>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</si>
  <si>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</si>
  <si>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</si>
  <si>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</si>
  <si>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</si>
  <si>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</si>
  <si>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</si>
  <si>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</si>
  <si>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</si>
  <si>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</si>
  <si>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</si>
  <si>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</si>
  <si>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</si>
  <si>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</si>
  <si>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</si>
  <si>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</si>
  <si>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</si>
  <si>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</si>
  <si>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</si>
  <si>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</si>
  <si>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</si>
  <si>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</si>
  <si>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</si>
  <si>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</si>
  <si>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</si>
  <si>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</si>
  <si>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</si>
  <si>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</si>
  <si>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</si>
  <si>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</si>
  <si>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</si>
  <si>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</si>
  <si>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</si>
  <si>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</si>
  <si>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</si>
  <si>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</si>
  <si>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</si>
  <si>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</si>
  <si>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</si>
  <si>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</si>
  <si>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</si>
  <si>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</si>
  <si>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</si>
  <si>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</si>
  <si>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</si>
  <si>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</si>
  <si>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</si>
  <si>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</si>
  <si>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</si>
  <si>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</si>
  <si>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</si>
  <si>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</si>
  <si>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</si>
  <si>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</si>
  <si>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</si>
  <si>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</si>
  <si>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</si>
  <si>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</si>
  <si>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</si>
  <si>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</si>
  <si>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</si>
  <si>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</si>
  <si>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</si>
  <si>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</si>
  <si>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</si>
  <si>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</si>
  <si>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</si>
  <si>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</si>
  <si>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</si>
  <si>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</si>
  <si>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</si>
  <si>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</si>
  <si>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</si>
  <si>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</si>
  <si>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</si>
  <si>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</si>
  <si>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</si>
  <si>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</si>
  <si>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</si>
  <si>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</si>
  <si>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</si>
  <si>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</si>
  <si>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</si>
  <si>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</si>
  <si>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</si>
  <si>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</si>
  <si>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</si>
  <si>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</si>
  <si>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</si>
  <si>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</si>
  <si>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</si>
  <si>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</si>
  <si>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</si>
  <si>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</si>
  <si>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</si>
  <si>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</si>
  <si>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</si>
  <si>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</si>
  <si>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</si>
  <si>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</si>
  <si>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</si>
  <si>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</si>
  <si>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</si>
  <si>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</si>
  <si>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</si>
  <si>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</si>
  <si>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</si>
  <si>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</si>
  <si>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</si>
  <si>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</si>
  <si>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</si>
  <si>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</si>
  <si>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</si>
  <si>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</si>
  <si>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</si>
  <si>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</si>
  <si>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</si>
  <si>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</si>
  <si>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</si>
  <si>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</si>
  <si>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</si>
  <si>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</si>
  <si>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</si>
  <si>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</si>
  <si>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</si>
  <si>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</si>
  <si>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</si>
  <si>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</si>
  <si>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</si>
  <si>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</si>
  <si>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</si>
  <si>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</si>
  <si>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</si>
  <si>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</si>
  <si>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</si>
  <si>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</si>
  <si>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</si>
  <si>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</si>
  <si>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</si>
  <si>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</si>
  <si>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</si>
  <si>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</si>
  <si>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</si>
  <si>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</si>
  <si>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</si>
  <si>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</si>
  <si>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</si>
  <si>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</si>
  <si>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</si>
  <si>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</si>
  <si>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</si>
  <si>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</si>
  <si>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</si>
  <si>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</si>
  <si>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</si>
  <si>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</si>
  <si>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</si>
  <si>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</si>
  <si>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</si>
  <si>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</si>
  <si>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</si>
  <si>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</si>
  <si>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</si>
  <si>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</si>
  <si>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</si>
  <si>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</si>
  <si>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</si>
  <si>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</si>
  <si>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</si>
  <si>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</si>
  <si>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</si>
  <si>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</si>
  <si>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</si>
  <si>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</si>
  <si>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</si>
  <si>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</si>
  <si>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</si>
  <si>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</si>
  <si>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</si>
  <si>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</si>
  <si>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</si>
  <si>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</si>
  <si>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</si>
  <si>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</si>
  <si>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</si>
  <si>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</si>
  <si>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</si>
  <si>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</si>
  <si>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</si>
  <si>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</si>
  <si>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</si>
  <si>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</si>
  <si>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</si>
  <si>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</si>
  <si>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</si>
  <si>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</si>
  <si>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</si>
  <si>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</si>
  <si>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</si>
  <si>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</si>
  <si>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</si>
  <si>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</si>
  <si>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</si>
  <si>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</si>
  <si>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</si>
  <si>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</si>
  <si>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</si>
  <si>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</si>
  <si>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</si>
  <si>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</si>
  <si>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</si>
  <si>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</si>
  <si>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</si>
  <si>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</si>
  <si>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</si>
  <si>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</si>
  <si>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</si>
  <si>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</si>
  <si>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</si>
  <si>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</si>
  <si>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</si>
  <si>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</si>
  <si>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</si>
  <si>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</si>
  <si>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</si>
  <si>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</si>
  <si>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</si>
  <si>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</si>
  <si>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</si>
  <si>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</si>
  <si>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</si>
  <si>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</si>
  <si>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</si>
  <si>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</si>
  <si>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</si>
  <si>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</si>
  <si>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</si>
  <si>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</si>
  <si>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</si>
  <si>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</si>
  <si>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</si>
  <si>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</si>
  <si>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</si>
  <si>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</si>
  <si>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</si>
  <si>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</si>
  <si>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</si>
  <si>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</si>
  <si>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</si>
  <si>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</si>
  <si>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</si>
  <si>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</si>
  <si>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</si>
  <si>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</si>
  <si>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</si>
  <si>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</si>
  <si>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</si>
  <si>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</si>
  <si>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</si>
  <si>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</si>
  <si>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</si>
  <si>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</si>
  <si>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</si>
  <si>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</si>
  <si>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</si>
  <si>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</si>
  <si>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</si>
  <si>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</si>
  <si>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</si>
  <si>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</si>
  <si>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</si>
  <si>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</si>
  <si>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</si>
  <si>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</si>
  <si>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</si>
  <si>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</si>
  <si>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</si>
  <si>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</si>
  <si>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</si>
  <si>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</si>
  <si>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</si>
  <si>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</si>
  <si>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</si>
  <si>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</si>
  <si>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</si>
  <si>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</si>
  <si>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</si>
  <si>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</si>
  <si>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</si>
  <si>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</si>
  <si>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</si>
  <si>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</si>
  <si>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</si>
  <si>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</si>
  <si>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</si>
  <si>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</si>
  <si>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</si>
  <si>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</si>
  <si>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</si>
  <si>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</si>
  <si>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</si>
  <si>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</si>
  <si>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</si>
  <si>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</si>
  <si>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</si>
  <si>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</si>
  <si>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</si>
  <si>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</si>
  <si>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</si>
  <si>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</si>
  <si>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</si>
  <si>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</si>
  <si>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</si>
  <si>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</si>
  <si>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</si>
  <si>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</si>
  <si>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</si>
  <si>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</si>
  <si>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</si>
  <si>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</si>
  <si>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</si>
  <si>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</si>
  <si>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</si>
  <si>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</si>
  <si>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</si>
  <si>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</si>
  <si>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</si>
  <si>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</si>
  <si>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</si>
  <si>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</si>
  <si>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</si>
  <si>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</si>
  <si>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</si>
  <si>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</si>
  <si>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</si>
  <si>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</si>
  <si>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</si>
  <si>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</si>
  <si>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</si>
  <si>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</si>
  <si>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</si>
  <si>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</si>
  <si>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</si>
  <si>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</si>
  <si>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</si>
  <si>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</si>
  <si>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</si>
  <si>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</si>
  <si>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</si>
  <si>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</si>
  <si>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</si>
  <si>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</si>
  <si>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</si>
  <si>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</si>
  <si>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</si>
  <si>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</si>
  <si>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</si>
  <si>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</si>
  <si>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</si>
  <si>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</si>
  <si>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</si>
  <si>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</si>
  <si>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</si>
  <si>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</si>
  <si>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</si>
  <si>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</si>
  <si>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</si>
  <si>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</si>
  <si>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</si>
  <si>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</si>
  <si>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</si>
  <si>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</si>
  <si>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</si>
  <si>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</si>
  <si>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</si>
  <si>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</si>
  <si>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</si>
  <si>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</si>
  <si>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</si>
  <si>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</si>
  <si>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</si>
  <si>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</si>
  <si>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</si>
  <si>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</si>
  <si>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</si>
  <si>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</si>
  <si>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</si>
  <si>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</si>
  <si>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</si>
  <si>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</si>
  <si>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</si>
  <si>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</si>
  <si>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</si>
  <si>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</si>
  <si>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</si>
  <si>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</si>
  <si>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</si>
  <si>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</si>
  <si>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</si>
  <si>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</si>
  <si>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</si>
  <si>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</si>
  <si>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</si>
  <si>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</si>
  <si>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</si>
  <si>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</si>
  <si>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</si>
  <si>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</si>
  <si>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</si>
  <si>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</si>
  <si>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</si>
  <si>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</si>
  <si>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</si>
  <si>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</si>
  <si>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</si>
  <si>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</si>
  <si>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</si>
  <si>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</si>
  <si>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</si>
  <si>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</si>
  <si>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</si>
  <si>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</si>
  <si>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</si>
  <si>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</si>
  <si>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</si>
  <si>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</si>
  <si>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</si>
  <si>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</si>
  <si>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</si>
  <si>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</si>
  <si>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</si>
  <si>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</si>
  <si>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</si>
  <si>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</si>
  <si>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</si>
  <si>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</si>
  <si>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</si>
  <si>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</si>
  <si>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</si>
  <si>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</si>
  <si>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</si>
  <si>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</si>
  <si>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</si>
  <si>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</si>
  <si>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</si>
  <si>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</si>
  <si>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</si>
  <si>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</si>
  <si>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</si>
  <si>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</si>
  <si>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</si>
  <si>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</si>
  <si>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</si>
  <si>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</si>
  <si>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</si>
  <si>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</si>
  <si>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</si>
  <si>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</si>
  <si>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</si>
  <si>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</si>
  <si>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</si>
  <si>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</si>
  <si>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</si>
  <si>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</si>
  <si>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</si>
  <si>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</si>
  <si>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</si>
  <si>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</si>
  <si>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</si>
  <si>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</si>
  <si>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</si>
  <si>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</si>
  <si>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</si>
  <si>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</si>
  <si>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</si>
  <si>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</si>
  <si>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</si>
  <si>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</si>
  <si>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</si>
  <si>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</si>
  <si>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</si>
  <si>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</si>
  <si>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</si>
  <si>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</si>
  <si>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</si>
  <si>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</si>
  <si>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</si>
  <si>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</si>
  <si>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</si>
  <si>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</si>
  <si>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</si>
  <si>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</si>
  <si>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</si>
  <si>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</si>
  <si>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</si>
  <si>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</si>
  <si>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</si>
  <si>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</si>
  <si>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</si>
  <si>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</si>
  <si>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</si>
  <si>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</si>
  <si>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</si>
  <si>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</si>
  <si>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</si>
  <si>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</si>
  <si>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</si>
  <si>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</si>
  <si>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</si>
  <si>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</si>
  <si>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</si>
  <si>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</si>
  <si>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</si>
  <si>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</si>
  <si>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</si>
  <si>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</si>
  <si>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</si>
  <si>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</si>
  <si>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</si>
  <si>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</si>
  <si>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</si>
  <si>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</si>
  <si>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</si>
  <si>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</si>
  <si>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</si>
  <si>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</si>
  <si>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</si>
  <si>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</si>
  <si>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</si>
  <si>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</si>
  <si>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</si>
  <si>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</si>
  <si>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</si>
  <si>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</si>
  <si>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</si>
  <si>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</si>
  <si>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</si>
  <si>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</si>
  <si>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</si>
  <si>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</si>
  <si>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</si>
  <si>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</si>
  <si>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</si>
  <si>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</si>
  <si>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</si>
  <si>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</si>
  <si>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</si>
  <si>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</si>
  <si>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</si>
  <si>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</si>
  <si>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</si>
  <si>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</si>
  <si>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</si>
  <si>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</si>
  <si>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</si>
  <si>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</si>
  <si>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</si>
  <si>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</si>
  <si>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</si>
  <si>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</si>
  <si>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</si>
  <si>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</si>
  <si>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</si>
  <si>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</si>
  <si>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</si>
  <si>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</si>
  <si>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</si>
  <si>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</si>
  <si>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</si>
  <si>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</si>
  <si>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</si>
  <si>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</si>
  <si>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</si>
  <si>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</si>
  <si>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</si>
  <si>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</si>
  <si>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</si>
  <si>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</si>
  <si>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</si>
  <si>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</si>
  <si>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</si>
  <si>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</si>
  <si>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</si>
  <si>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</si>
  <si>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</si>
  <si>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</si>
  <si>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</si>
  <si>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</si>
  <si>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</si>
  <si>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</si>
  <si>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</si>
  <si>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</si>
  <si>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</si>
  <si>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</si>
  <si>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</si>
  <si>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</si>
  <si>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</si>
  <si>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</si>
  <si>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</si>
  <si>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</si>
  <si>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</si>
  <si>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</si>
  <si>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</si>
  <si>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</si>
  <si>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</si>
  <si>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</si>
  <si>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</si>
  <si>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</si>
  <si>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</si>
  <si>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</si>
  <si>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</si>
  <si>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</si>
  <si>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</si>
  <si>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</si>
  <si>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</si>
  <si>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</si>
  <si>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</si>
  <si>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</si>
  <si>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</si>
  <si>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</si>
  <si>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</si>
  <si>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</si>
  <si>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</si>
  <si>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</si>
  <si>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</si>
  <si>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</si>
  <si>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</si>
  <si>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</si>
  <si>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</si>
  <si>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</si>
  <si>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</si>
  <si>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</si>
  <si>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</si>
  <si>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</si>
  <si>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</si>
  <si>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</si>
  <si>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</si>
  <si>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</si>
  <si>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</si>
  <si>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</si>
  <si>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</si>
  <si>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</si>
  <si>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</si>
  <si>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</si>
  <si>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</si>
  <si>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</si>
  <si>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</si>
  <si>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</si>
  <si>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</si>
  <si>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</si>
  <si>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</si>
  <si>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</si>
  <si>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</si>
  <si>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</si>
  <si>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</si>
  <si>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</si>
  <si>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</si>
  <si>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</si>
  <si>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</si>
  <si>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</si>
  <si>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</si>
  <si>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</si>
  <si>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</si>
  <si>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</si>
  <si>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</si>
  <si>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</si>
  <si>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</si>
  <si>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</si>
  <si>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</si>
  <si>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</si>
  <si>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</si>
  <si>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</si>
  <si>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</si>
  <si>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</si>
  <si>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</si>
  <si>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</si>
  <si>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</si>
  <si>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</si>
  <si>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</si>
  <si>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</si>
  <si>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</si>
  <si>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</si>
  <si>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</si>
  <si>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</si>
  <si>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</si>
  <si>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</si>
  <si>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</si>
  <si>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</si>
  <si>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</si>
  <si>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</si>
  <si>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</si>
  <si>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</si>
  <si>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</si>
  <si>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</si>
  <si>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</si>
  <si>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</si>
  <si>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</si>
  <si>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</si>
  <si>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</si>
  <si>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</si>
  <si>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</si>
  <si>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</si>
  <si>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</si>
  <si>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</si>
  <si>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</si>
  <si>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</si>
  <si>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</si>
  <si>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</si>
  <si>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</si>
  <si>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</si>
  <si>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</si>
  <si>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</si>
  <si>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</si>
  <si>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</si>
  <si>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</si>
  <si>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</si>
  <si>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</si>
  <si>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</si>
  <si>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</si>
  <si>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</si>
  <si>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</si>
  <si>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</si>
  <si>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</si>
  <si>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</si>
  <si>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</si>
  <si>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</si>
  <si>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</si>
  <si>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</si>
  <si>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</si>
  <si>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</si>
  <si>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</si>
  <si>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</si>
  <si>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</si>
  <si>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</si>
  <si>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</si>
  <si>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</si>
  <si>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</si>
  <si>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</si>
  <si>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</si>
  <si>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</si>
  <si>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</si>
  <si>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</si>
  <si>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</si>
  <si>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</si>
  <si>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</si>
  <si>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</si>
  <si>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</si>
  <si>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</si>
  <si>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</si>
  <si>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</si>
  <si>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</si>
  <si>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</si>
  <si>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</si>
  <si>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</si>
  <si>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</si>
  <si>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</si>
  <si>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</si>
  <si>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</si>
  <si>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</si>
  <si>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</si>
  <si>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</si>
  <si>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</si>
  <si>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</si>
  <si>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</si>
  <si>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</si>
  <si>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</si>
  <si>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</si>
  <si>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</si>
  <si>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</si>
  <si>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</si>
  <si>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</si>
  <si>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</si>
  <si>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</si>
  <si>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</si>
  <si>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</si>
  <si>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</si>
  <si>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</si>
  <si>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</si>
  <si>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</si>
  <si>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</si>
  <si>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</si>
  <si>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</si>
  <si>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</si>
  <si>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</si>
  <si>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</si>
  <si>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</si>
  <si>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</si>
  <si>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</si>
  <si>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</si>
  <si>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</si>
  <si>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</si>
  <si>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</si>
  <si>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</si>
  <si>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</si>
  <si>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</si>
  <si>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</si>
  <si>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</si>
  <si>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</si>
  <si>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</si>
  <si>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</si>
  <si>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</si>
  <si>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</si>
  <si>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</si>
  <si>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</si>
  <si>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</si>
  <si>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</si>
  <si>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</si>
  <si>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</si>
  <si>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</si>
  <si>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</si>
  <si>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</si>
  <si>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</si>
  <si>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</si>
  <si>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</si>
  <si>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</si>
  <si>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</si>
  <si>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</si>
  <si>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</si>
  <si>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</si>
  <si>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</si>
  <si>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</si>
  <si>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</si>
  <si>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</si>
  <si>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</si>
  <si>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</si>
  <si>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</si>
  <si>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</si>
  <si>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</si>
  <si>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</si>
  <si>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</si>
  <si>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</si>
  <si>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</si>
  <si>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</si>
  <si>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</si>
  <si>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</si>
  <si>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</si>
  <si>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</si>
  <si>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</si>
  <si>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</si>
  <si>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</si>
  <si>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</si>
  <si>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</si>
  <si>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</si>
  <si>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</si>
  <si>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</si>
  <si>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</si>
  <si>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</si>
  <si>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</si>
  <si>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</si>
  <si>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</si>
  <si>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</si>
  <si>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</si>
  <si>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</si>
  <si>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</si>
  <si>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</si>
  <si>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</si>
  <si>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</si>
  <si>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</si>
  <si>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</si>
  <si>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</si>
  <si>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</si>
  <si>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</si>
  <si>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</si>
  <si>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</si>
  <si>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</si>
  <si>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</si>
  <si>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</si>
  <si>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</si>
  <si>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</si>
  <si>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</si>
  <si>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</si>
  <si>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</si>
  <si>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</si>
  <si>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</si>
  <si>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</si>
  <si>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</si>
  <si>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</si>
  <si>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</si>
  <si>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</si>
  <si>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</si>
  <si>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</si>
  <si>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</si>
  <si>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</si>
  <si>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</si>
  <si>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</si>
  <si>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</si>
  <si>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</si>
  <si>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</si>
  <si>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</si>
  <si>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</si>
  <si>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</si>
  <si>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</si>
  <si>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</si>
  <si>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</si>
  <si>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</si>
  <si>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</si>
  <si>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</si>
  <si>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</si>
  <si>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</si>
  <si>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</si>
  <si>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</si>
  <si>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</si>
  <si>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</si>
  <si>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</si>
  <si>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</si>
  <si>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</si>
  <si>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</si>
  <si>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</si>
  <si>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</si>
  <si>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</si>
  <si>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</si>
  <si>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</si>
  <si>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</si>
  <si>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</si>
  <si>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</si>
  <si>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</si>
  <si>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</si>
  <si>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</si>
  <si>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</si>
  <si>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</si>
  <si>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</si>
  <si>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</si>
  <si>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</si>
  <si>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</si>
  <si>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</si>
  <si>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</si>
  <si>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</si>
  <si>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</si>
  <si>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</si>
  <si>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</si>
  <si>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</si>
  <si>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</si>
  <si>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</si>
  <si>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</si>
  <si>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</si>
  <si>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</si>
  <si>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</si>
  <si>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</si>
  <si>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</si>
  <si>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</si>
  <si>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</si>
  <si>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</si>
  <si>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</si>
  <si>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</si>
  <si>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</si>
  <si>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</si>
  <si>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</si>
  <si>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</si>
  <si>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</si>
  <si>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</si>
  <si>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</si>
  <si>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</si>
  <si>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</si>
  <si>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</si>
  <si>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</si>
  <si>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</si>
  <si>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</si>
  <si>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</si>
  <si>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</si>
  <si>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</si>
  <si>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</si>
  <si>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</si>
  <si>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</si>
  <si>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</si>
  <si>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</si>
  <si>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</si>
  <si>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</si>
  <si>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</si>
  <si>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</si>
  <si>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</si>
  <si>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</si>
  <si>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</si>
  <si>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</si>
  <si>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</si>
  <si>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</si>
  <si>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</si>
  <si>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</si>
  <si>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</si>
  <si>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</si>
  <si>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</si>
  <si>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</si>
  <si>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</si>
  <si>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</si>
  <si>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</si>
  <si>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</si>
  <si>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</si>
  <si>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</si>
  <si>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</si>
  <si>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</si>
  <si>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</si>
  <si>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</si>
  <si>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</si>
  <si>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</si>
  <si>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</si>
  <si>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</si>
  <si>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</si>
  <si>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</si>
  <si>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</si>
  <si>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</si>
  <si>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</si>
  <si>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</si>
  <si>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</si>
  <si>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</si>
  <si>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</si>
  <si>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</si>
  <si>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</si>
  <si>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</si>
  <si>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</si>
  <si>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</si>
  <si>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</si>
  <si>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</si>
  <si>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</si>
  <si>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</si>
  <si>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</si>
  <si>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</si>
  <si>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</si>
  <si>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</si>
  <si>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</si>
  <si>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</si>
  <si>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</si>
  <si>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</si>
  <si>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</si>
  <si>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</si>
  <si>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</si>
  <si>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</si>
  <si>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</si>
  <si>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</si>
  <si>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</si>
  <si>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</si>
  <si>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</si>
  <si>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</si>
  <si>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</si>
  <si>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</si>
  <si>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</si>
  <si>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</si>
  <si>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</si>
  <si>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</si>
  <si>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</si>
  <si>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</si>
  <si>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</si>
  <si>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</si>
  <si>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</si>
  <si>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</si>
  <si>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</si>
  <si>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</si>
  <si>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</si>
  <si>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</si>
  <si>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</si>
  <si>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</si>
  <si>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</si>
  <si>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</si>
  <si>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</si>
  <si>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</si>
  <si>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</si>
  <si>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</si>
  <si>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</si>
  <si>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</si>
  <si>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</si>
  <si>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</si>
  <si>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</si>
  <si>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</si>
  <si>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</si>
  <si>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</si>
  <si>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</si>
  <si>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</si>
  <si>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</si>
  <si>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</si>
  <si>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</si>
  <si>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</si>
  <si>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</si>
  <si>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</si>
  <si>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</si>
  <si>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</si>
  <si>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</si>
  <si>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</si>
  <si>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</si>
  <si>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</si>
  <si>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</si>
  <si>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</si>
  <si>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</si>
  <si>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</si>
  <si>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</si>
  <si>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</si>
  <si>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</si>
  <si>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</si>
  <si>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</si>
  <si>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</si>
  <si>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</si>
  <si>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</si>
  <si>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</si>
  <si>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</si>
  <si>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</si>
  <si>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</si>
  <si>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</si>
  <si>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</si>
  <si>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</si>
  <si>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</si>
  <si>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</si>
  <si>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</si>
  <si>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</si>
  <si>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</si>
  <si>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</si>
  <si>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</si>
  <si>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</si>
  <si>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</si>
  <si>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</si>
  <si>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</si>
  <si>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</si>
  <si>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</si>
  <si>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</si>
  <si>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</si>
  <si>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</si>
  <si>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</si>
  <si>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</si>
  <si>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</si>
  <si>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</si>
  <si>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</si>
  <si>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</si>
  <si>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</si>
  <si>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</si>
  <si>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</si>
  <si>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</si>
  <si>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</si>
  <si>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</si>
  <si>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</si>
  <si>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</si>
  <si>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</si>
  <si>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</si>
  <si>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</si>
  <si>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</si>
  <si>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</si>
  <si>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</si>
  <si>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</si>
  <si>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</si>
  <si>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</si>
  <si>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</si>
  <si>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</si>
  <si>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</si>
  <si>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</si>
  <si>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</si>
  <si>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</si>
  <si>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</si>
  <si>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</si>
  <si>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</si>
  <si>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</si>
  <si>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</si>
  <si>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</si>
  <si>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</si>
  <si>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</si>
  <si>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</si>
  <si>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</si>
  <si>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</si>
  <si>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</si>
  <si>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</si>
  <si>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</si>
  <si>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</si>
  <si>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</si>
  <si>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</si>
  <si>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</si>
  <si>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</si>
  <si>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</si>
  <si>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</si>
  <si>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</si>
  <si>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</si>
  <si>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</si>
  <si>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</si>
  <si>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</si>
  <si>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</si>
  <si>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</si>
  <si>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</si>
  <si>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</si>
  <si>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</si>
  <si>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</si>
  <si>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</si>
  <si>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</si>
  <si>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</si>
  <si>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</si>
  <si>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</si>
  <si>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</si>
  <si>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</si>
  <si>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</si>
  <si>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</si>
  <si>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</si>
  <si>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</si>
  <si>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</si>
  <si>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</si>
  <si>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</si>
  <si>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</si>
  <si>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</si>
  <si>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</si>
  <si>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</si>
  <si>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</si>
  <si>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</si>
  <si>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</si>
  <si>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</si>
  <si>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</si>
  <si>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</si>
  <si>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</si>
  <si>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</si>
  <si>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</si>
  <si>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</si>
  <si>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</si>
  <si>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</si>
  <si>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</si>
  <si>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</si>
  <si>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</si>
  <si>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</si>
  <si>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</si>
  <si>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</si>
  <si>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</si>
  <si>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</si>
  <si>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</si>
  <si>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</si>
  <si>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</si>
  <si>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</si>
  <si>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</si>
  <si>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</si>
  <si>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</si>
  <si>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</si>
  <si>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</si>
  <si>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</si>
  <si>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</si>
  <si>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</si>
  <si>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</si>
  <si>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</si>
  <si>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</si>
  <si>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</si>
  <si>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</si>
  <si>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</si>
  <si>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</si>
  <si>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</si>
  <si>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</si>
  <si>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</si>
  <si>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</si>
  <si>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</si>
  <si>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</si>
  <si>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</si>
  <si>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</si>
  <si>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</si>
  <si>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</si>
  <si>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</si>
  <si>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</si>
  <si>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</si>
  <si>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</si>
  <si>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</si>
  <si>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</si>
  <si>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</si>
  <si>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</si>
  <si>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</si>
  <si>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</si>
  <si>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</si>
  <si>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</si>
  <si>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</si>
  <si>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</si>
  <si>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</si>
  <si>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</si>
  <si>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</si>
  <si>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</si>
  <si>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</si>
  <si>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</si>
  <si>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</si>
  <si>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</si>
  <si>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</si>
  <si>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</si>
  <si>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</si>
  <si>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</si>
  <si>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</si>
  <si>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</si>
  <si>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</si>
  <si>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</si>
  <si>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</si>
  <si>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</si>
  <si>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</si>
  <si>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</si>
  <si>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</si>
  <si>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</si>
  <si>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</si>
  <si>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</si>
  <si>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</si>
  <si>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</si>
  <si>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</si>
  <si>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</si>
  <si>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</si>
  <si>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</si>
  <si>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</si>
  <si>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</si>
  <si>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</si>
  <si>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</si>
  <si>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</si>
  <si>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</si>
  <si>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</si>
  <si>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</si>
  <si>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</si>
  <si>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</si>
  <si>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</si>
  <si>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</si>
  <si>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</si>
  <si>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</si>
  <si>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</si>
  <si>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</si>
  <si>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</si>
  <si>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</si>
  <si>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</si>
  <si>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</si>
  <si>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</si>
  <si>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</si>
  <si>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</si>
  <si>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</si>
  <si>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</si>
  <si>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</si>
  <si>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</si>
  <si>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</si>
  <si>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</si>
  <si>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</si>
  <si>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</si>
  <si>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</si>
  <si>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</si>
  <si>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</si>
  <si>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</si>
  <si>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</si>
  <si>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</si>
  <si>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</si>
  <si>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</si>
  <si>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</si>
  <si>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</si>
  <si>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</si>
  <si>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</si>
  <si>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</si>
  <si>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</si>
  <si>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</si>
  <si>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</si>
  <si>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</si>
  <si>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</si>
  <si>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</si>
  <si>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</si>
  <si>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</si>
  <si>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</si>
  <si>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</si>
  <si>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</si>
  <si>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</si>
  <si>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</si>
  <si>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</si>
  <si>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</si>
  <si>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</si>
  <si>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</si>
  <si>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</si>
  <si>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</si>
  <si>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</si>
  <si>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</si>
  <si>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</si>
  <si>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</si>
  <si>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</si>
  <si>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</si>
  <si>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</si>
  <si>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</si>
  <si>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</si>
  <si>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</si>
  <si>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</si>
  <si>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</si>
  <si>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</si>
  <si>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</si>
  <si>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</si>
  <si>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</si>
  <si>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</si>
  <si>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</si>
  <si>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</si>
  <si>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</si>
  <si>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</si>
  <si>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</si>
  <si>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</si>
  <si>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</si>
  <si>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</si>
  <si>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</si>
  <si>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</si>
  <si>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</si>
  <si>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</si>
  <si>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</si>
  <si>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</si>
  <si>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</si>
  <si>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</si>
  <si>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</si>
  <si>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</si>
  <si>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</si>
  <si>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</si>
  <si>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</si>
  <si>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</si>
  <si>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</si>
  <si>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</si>
  <si>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</si>
  <si>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</si>
  <si>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</si>
  <si>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</si>
  <si>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</si>
  <si>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</si>
  <si>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</si>
  <si>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</si>
  <si>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</si>
  <si>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</si>
  <si>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</si>
  <si>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</si>
  <si>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</si>
  <si>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</si>
  <si>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</si>
  <si>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</si>
  <si>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</si>
  <si>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</si>
  <si>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</si>
  <si>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</si>
  <si>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</si>
  <si>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</si>
  <si>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</si>
  <si>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</si>
  <si>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</si>
  <si>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</si>
  <si>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</si>
  <si>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</si>
  <si>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</si>
  <si>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</si>
  <si>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</si>
  <si>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</si>
  <si>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</si>
  <si>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</si>
  <si>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</si>
  <si>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</si>
  <si>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</si>
  <si>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</si>
  <si>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</si>
  <si>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</si>
  <si>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</si>
  <si>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</si>
  <si>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</si>
  <si>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</si>
  <si>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</si>
  <si>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</si>
  <si>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</si>
  <si>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</si>
  <si>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</si>
  <si>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</si>
  <si>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</si>
  <si>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</si>
  <si>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</si>
  <si>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</si>
  <si>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</si>
  <si>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</si>
  <si>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</si>
  <si>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</si>
  <si>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</si>
  <si>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</si>
  <si>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</si>
  <si>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</si>
  <si>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</si>
  <si>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</si>
  <si>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</si>
  <si>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</si>
  <si>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</si>
  <si>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</si>
  <si>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</si>
  <si>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</si>
  <si>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</si>
  <si>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</si>
  <si>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</si>
  <si>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</si>
  <si>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</si>
  <si>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</si>
  <si>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</si>
  <si>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</si>
  <si>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</si>
  <si>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</si>
  <si>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</si>
  <si>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</si>
  <si>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</si>
  <si>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</si>
  <si>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</si>
  <si>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</si>
  <si>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</si>
  <si>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</si>
  <si>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</si>
  <si>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</si>
  <si>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</si>
  <si>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</si>
  <si>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</si>
  <si>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</si>
  <si>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</si>
  <si>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</si>
  <si>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</si>
  <si>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</si>
  <si>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</si>
  <si>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</si>
  <si>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</si>
  <si>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</si>
  <si>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</si>
  <si>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</si>
  <si>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</si>
  <si>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</si>
  <si>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</si>
  <si>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</si>
  <si>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</si>
  <si>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</si>
  <si>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</si>
  <si>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</si>
  <si>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</si>
  <si>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</si>
  <si>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</si>
  <si>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</si>
  <si>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</si>
  <si>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</si>
  <si>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</si>
  <si>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</si>
  <si>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</si>
  <si>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</si>
  <si>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</si>
  <si>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</si>
  <si>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</si>
  <si>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</si>
  <si>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</si>
  <si>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</si>
  <si>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</si>
  <si>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</si>
  <si>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</si>
  <si>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</si>
  <si>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</si>
  <si>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</si>
  <si>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</si>
  <si>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</si>
  <si>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</si>
  <si>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</si>
  <si>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</si>
  <si>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</si>
  <si>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</si>
  <si>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</si>
  <si>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</si>
  <si>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</si>
  <si>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</si>
  <si>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</si>
  <si>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</si>
  <si>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</si>
  <si>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</si>
  <si>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</si>
  <si>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</si>
  <si>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</si>
  <si>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</si>
  <si>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</si>
  <si>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</si>
  <si>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</si>
  <si>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</si>
  <si>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</si>
  <si>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</si>
  <si>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</si>
  <si>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</si>
  <si>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</si>
  <si>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</si>
  <si>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</si>
  <si>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</si>
  <si>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</si>
  <si>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</si>
  <si>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</si>
  <si>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</si>
  <si>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</si>
  <si>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</si>
  <si>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</si>
  <si>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</si>
  <si>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</si>
  <si>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</si>
  <si>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</si>
  <si>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</si>
  <si>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</si>
  <si>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</si>
  <si>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</si>
  <si>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</si>
  <si>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</si>
  <si>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</si>
  <si>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</si>
  <si>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</si>
  <si>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</si>
  <si>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</si>
  <si>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</si>
  <si>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</si>
  <si>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</si>
  <si>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</si>
  <si>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</si>
  <si>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</si>
  <si>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</si>
  <si>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</si>
  <si>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</si>
  <si>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</si>
  <si>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</si>
  <si>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</si>
  <si>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</si>
  <si>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</si>
  <si>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</si>
  <si>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</si>
  <si>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</si>
  <si>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</si>
  <si>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</si>
  <si>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</si>
  <si>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</si>
  <si>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</si>
  <si>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</si>
  <si>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</si>
  <si>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</si>
  <si>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</si>
  <si>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</si>
  <si>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</si>
  <si>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</si>
  <si>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</si>
  <si>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</si>
  <si>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</si>
  <si>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</si>
  <si>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</si>
  <si>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</si>
  <si>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</si>
  <si>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</si>
  <si>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</si>
  <si>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</si>
  <si>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</si>
  <si>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</si>
  <si>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</si>
  <si>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</si>
  <si>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</si>
  <si>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</si>
  <si>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</si>
  <si>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</si>
  <si>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</si>
  <si>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</si>
  <si>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</si>
  <si>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</si>
  <si>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</si>
  <si>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</si>
  <si>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</si>
  <si>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</si>
  <si>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</si>
  <si>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</si>
  <si>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</si>
  <si>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</si>
  <si>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</si>
  <si>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</si>
  <si>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</si>
  <si>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</si>
  <si>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</si>
  <si>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</si>
  <si>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</si>
  <si>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</si>
  <si>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</si>
  <si>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</si>
  <si>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</si>
  <si>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</si>
  <si>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</si>
  <si>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</si>
  <si>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</si>
  <si>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</si>
  <si>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</si>
  <si>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</si>
  <si>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</si>
  <si>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</si>
  <si>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</si>
  <si>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</si>
  <si>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</si>
  <si>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</si>
  <si>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</si>
  <si>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</si>
  <si>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</si>
  <si>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</si>
  <si>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</si>
  <si>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</si>
  <si>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</si>
  <si>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</si>
  <si>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</si>
  <si>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</si>
  <si>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</si>
  <si>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</si>
  <si>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</si>
  <si>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</si>
  <si>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</si>
  <si>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</si>
  <si>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</si>
  <si>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</si>
  <si>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</si>
  <si>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</si>
  <si>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</si>
  <si>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</si>
  <si>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</si>
  <si>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</si>
  <si>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</si>
  <si>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</si>
  <si>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</si>
  <si>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</si>
  <si>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</si>
  <si>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</si>
  <si>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</si>
  <si>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</si>
  <si>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</si>
  <si>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</si>
  <si>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</si>
  <si>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</si>
  <si>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</si>
  <si>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</si>
  <si>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</si>
  <si>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</si>
  <si>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</si>
  <si>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</si>
  <si>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</si>
  <si>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</si>
  <si>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</si>
  <si>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</si>
  <si>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</si>
  <si>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</si>
  <si>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</si>
  <si>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</si>
  <si>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</si>
  <si>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</si>
  <si>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</si>
  <si>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</si>
  <si>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</si>
  <si>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</si>
  <si>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</si>
  <si>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</si>
  <si>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</si>
  <si>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</si>
  <si>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</si>
  <si>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</si>
  <si>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</si>
  <si>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</si>
  <si>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</si>
  <si>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</si>
  <si>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</si>
  <si>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</si>
  <si>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</si>
  <si>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</si>
  <si>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</si>
  <si>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</si>
  <si>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</si>
  <si>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</si>
  <si>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</si>
  <si>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</si>
  <si>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</si>
  <si>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</si>
  <si>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</si>
  <si>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</si>
  <si>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</si>
  <si>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</si>
  <si>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</si>
  <si>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</si>
  <si>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</si>
  <si>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</si>
  <si>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</si>
  <si>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</si>
  <si>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</si>
  <si>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</si>
  <si>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</si>
  <si>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</si>
  <si>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</si>
  <si>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</si>
  <si>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</si>
  <si>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</si>
  <si>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</si>
  <si>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</si>
  <si>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</si>
  <si>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</si>
  <si>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</si>
  <si>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</si>
  <si>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</si>
  <si>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</si>
  <si>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</si>
  <si>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</si>
  <si>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</si>
  <si>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</si>
  <si>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</si>
  <si>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</si>
  <si>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</si>
  <si>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</si>
  <si>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</si>
  <si>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</si>
  <si>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</si>
  <si>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</si>
  <si>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</si>
  <si>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</si>
  <si>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</si>
  <si>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</si>
  <si>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</si>
  <si>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</si>
  <si>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</si>
  <si>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</si>
  <si>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</si>
  <si>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</si>
  <si>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</si>
  <si>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</si>
  <si>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</si>
  <si>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</si>
  <si>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</si>
  <si>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</si>
  <si>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</si>
  <si>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</si>
  <si>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</si>
  <si>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</si>
  <si>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</si>
  <si>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</si>
  <si>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</si>
  <si>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</si>
  <si>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</si>
  <si>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</si>
  <si>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</si>
  <si>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</si>
  <si>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</si>
  <si>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</si>
  <si>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</si>
  <si>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</si>
  <si>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</si>
  <si>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</si>
  <si>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</si>
  <si>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</si>
  <si>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</si>
  <si>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</si>
  <si>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</si>
  <si>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</si>
  <si>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</si>
  <si>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</si>
  <si>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</si>
  <si>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</si>
  <si>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</si>
  <si>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</si>
  <si>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</si>
  <si>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</si>
  <si>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</si>
  <si>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</si>
  <si>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</si>
  <si>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</si>
  <si>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</si>
  <si>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</si>
  <si>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</si>
  <si>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</si>
  <si>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</si>
  <si>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</si>
  <si>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</si>
  <si>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</si>
  <si>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</si>
  <si>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</si>
  <si>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</si>
  <si>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</si>
  <si>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</si>
  <si>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</si>
  <si>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</si>
  <si>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</si>
  <si>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</si>
  <si>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</si>
  <si>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</si>
  <si>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</si>
  <si>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</si>
  <si>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</si>
  <si>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</si>
  <si>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</si>
  <si>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</si>
  <si>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</si>
  <si>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</si>
  <si>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</si>
  <si>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</si>
  <si>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</si>
  <si>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</si>
  <si>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</si>
  <si>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</si>
  <si>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</si>
  <si>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</si>
  <si>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</si>
  <si>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</si>
  <si>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</si>
  <si>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</si>
  <si>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</si>
  <si>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</si>
  <si>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</si>
  <si>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</si>
  <si>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</si>
  <si>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</si>
  <si>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</si>
  <si>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</si>
  <si>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</si>
  <si>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</si>
  <si>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</si>
  <si>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</si>
  <si>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</si>
  <si>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</si>
  <si>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</si>
  <si>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</si>
  <si>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</si>
  <si>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</si>
  <si>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</si>
  <si>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</si>
  <si>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</si>
  <si>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</si>
  <si>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</si>
  <si>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</si>
  <si>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</si>
  <si>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</si>
  <si>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</si>
  <si>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</si>
  <si>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</si>
  <si>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</si>
  <si>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</si>
  <si>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</si>
  <si>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</si>
  <si>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</si>
  <si>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</si>
  <si>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</si>
  <si>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</si>
  <si>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</si>
  <si>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</si>
  <si>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</si>
  <si>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</si>
  <si>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</si>
  <si>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</si>
  <si>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</si>
  <si>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</si>
  <si>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</si>
  <si>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</si>
  <si>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</si>
  <si>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</si>
  <si>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</si>
  <si>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</si>
  <si>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</si>
  <si>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</si>
  <si>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</si>
  <si>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</si>
  <si>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</si>
  <si>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</si>
  <si>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</si>
  <si>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</si>
  <si>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</si>
  <si>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</si>
  <si>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</si>
  <si>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</si>
  <si>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</si>
  <si>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</si>
  <si>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</si>
  <si>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</si>
  <si>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</si>
  <si>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</si>
  <si>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</si>
  <si>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</si>
  <si>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</si>
  <si>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</si>
  <si>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</si>
  <si>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</si>
  <si>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</si>
  <si>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</si>
  <si>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</si>
  <si>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</si>
  <si>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</si>
  <si>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</si>
  <si>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</si>
  <si>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</si>
  <si>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</si>
  <si>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</si>
  <si>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</si>
  <si>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</si>
  <si>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</si>
  <si>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</si>
  <si>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</si>
  <si>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</si>
  <si>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</si>
  <si>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</si>
  <si>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</si>
  <si>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</si>
  <si>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</si>
  <si>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</si>
  <si>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</si>
  <si>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</si>
  <si>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</si>
  <si>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</si>
  <si>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</si>
  <si>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</si>
  <si>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</si>
  <si>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</si>
  <si>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</si>
  <si>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</si>
  <si>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</si>
  <si>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</si>
  <si>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</si>
  <si>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</si>
  <si>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</si>
  <si>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</si>
  <si>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</si>
  <si>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</si>
  <si>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</si>
  <si>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</si>
  <si>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</si>
  <si>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</si>
  <si>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</si>
  <si>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</si>
  <si>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</si>
  <si>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</si>
  <si>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</si>
  <si>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</si>
  <si>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</si>
  <si>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</si>
  <si>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</si>
  <si>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</si>
  <si>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</si>
  <si>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</si>
  <si>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</si>
  <si>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</si>
  <si>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</si>
  <si>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</si>
  <si>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</si>
  <si>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</si>
  <si>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</si>
  <si>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</si>
  <si>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</si>
  <si>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</si>
  <si>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</si>
  <si>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</si>
  <si>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</si>
  <si>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</si>
  <si>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</si>
  <si>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</si>
  <si>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</si>
  <si>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</si>
  <si>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</si>
  <si>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</si>
  <si>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</si>
  <si>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</si>
  <si>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</si>
  <si>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</si>
  <si>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</si>
  <si>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</si>
  <si>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</si>
  <si>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</si>
  <si>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</si>
  <si>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</si>
  <si>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</si>
  <si>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</si>
  <si>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</si>
  <si>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</si>
  <si>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</si>
  <si>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</si>
  <si>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</si>
  <si>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</si>
  <si>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</si>
  <si>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</si>
  <si>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</si>
  <si>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</si>
  <si>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</si>
  <si>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</si>
  <si>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</si>
  <si>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</si>
  <si>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</si>
  <si>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</si>
  <si>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</si>
  <si>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</si>
  <si>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</si>
  <si>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</si>
  <si>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</si>
  <si>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</si>
  <si>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</si>
  <si>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</si>
  <si>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</si>
  <si>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</si>
  <si>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</si>
  <si>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</si>
  <si>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</si>
  <si>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</si>
  <si>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</si>
  <si>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</si>
  <si>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</si>
  <si>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</si>
  <si>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</si>
  <si>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</si>
  <si>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</si>
  <si>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</si>
  <si>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</si>
  <si>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</si>
  <si>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</si>
  <si>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</si>
  <si>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</si>
  <si>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</si>
  <si>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</si>
  <si>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</si>
  <si>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</si>
  <si>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</si>
  <si>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</si>
  <si>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</si>
  <si>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</si>
  <si>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</si>
  <si>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</si>
  <si>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</si>
  <si>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</si>
  <si>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</si>
  <si>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</si>
  <si>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</si>
  <si>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</si>
  <si>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</si>
  <si>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</si>
  <si>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</si>
  <si>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</si>
  <si>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</si>
  <si>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</si>
  <si>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</si>
  <si>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</si>
  <si>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</si>
  <si>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</si>
  <si>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</si>
  <si>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</si>
  <si>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</si>
  <si>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</si>
  <si>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</si>
  <si>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</si>
  <si>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</si>
  <si>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</si>
  <si>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</si>
  <si>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</si>
  <si>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</si>
  <si>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</si>
  <si>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</si>
  <si>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</si>
  <si>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</si>
  <si>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</si>
  <si>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</si>
  <si>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</si>
  <si>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</si>
  <si>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</si>
  <si>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</si>
  <si>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</si>
  <si>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</si>
  <si>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</si>
  <si>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</si>
  <si>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</si>
  <si>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</si>
  <si>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</si>
  <si>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</si>
  <si>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</si>
  <si>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</si>
  <si>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</si>
  <si>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</si>
  <si>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</si>
  <si>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</si>
  <si>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</si>
  <si>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</si>
  <si>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</si>
  <si>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</si>
  <si>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</si>
  <si>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</si>
  <si>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</si>
  <si>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</si>
  <si>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</si>
  <si>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</si>
  <si>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</si>
  <si>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</si>
  <si>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</si>
  <si>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</si>
  <si>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</si>
  <si>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</si>
  <si>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</si>
  <si>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</si>
  <si>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</si>
  <si>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</si>
  <si>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</si>
  <si>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</si>
  <si>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</si>
  <si>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</si>
  <si>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</si>
  <si>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</si>
  <si>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</si>
  <si>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</si>
  <si>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</si>
  <si>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</si>
  <si>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</si>
  <si>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</si>
  <si>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</si>
  <si>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</si>
  <si>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</si>
  <si>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</si>
  <si>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</si>
  <si>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</si>
  <si>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</si>
  <si>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</si>
  <si>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</si>
  <si>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</si>
  <si>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</si>
  <si>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</si>
  <si>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</si>
  <si>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</si>
  <si>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</si>
  <si>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</si>
  <si>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</si>
  <si>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</si>
  <si>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</si>
  <si>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</si>
  <si>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</si>
  <si>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</si>
  <si>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</si>
  <si>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</si>
  <si>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</si>
  <si>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</si>
  <si>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</si>
  <si>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</si>
  <si>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</si>
  <si>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</si>
  <si>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</si>
  <si>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</si>
  <si>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</si>
  <si>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</si>
  <si>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</si>
  <si>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</si>
  <si>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</si>
  <si>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</si>
  <si>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</si>
  <si>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</si>
  <si>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</si>
  <si>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</si>
  <si>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</si>
  <si>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</si>
  <si>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</si>
  <si>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</si>
  <si>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</si>
  <si>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</si>
  <si>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</si>
  <si>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</si>
  <si>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</si>
  <si>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</si>
  <si>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</si>
  <si>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</si>
  <si>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</si>
  <si>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</si>
  <si>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</si>
  <si>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</si>
  <si>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</si>
  <si>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</si>
  <si>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</si>
  <si>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</si>
  <si>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</si>
  <si>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</si>
  <si>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</si>
  <si>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</si>
  <si>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</si>
  <si>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</si>
  <si>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</si>
  <si>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</si>
  <si>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</si>
  <si>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</si>
  <si>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</si>
  <si>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</si>
  <si>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</si>
  <si>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</si>
  <si>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</si>
  <si>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</si>
  <si>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</si>
  <si>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</si>
  <si>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</si>
  <si>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</si>
  <si>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</si>
  <si>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</si>
  <si>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</si>
  <si>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</si>
  <si>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</si>
  <si>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</si>
  <si>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</si>
  <si>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</si>
  <si>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</si>
  <si>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</si>
  <si>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</si>
  <si>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</si>
  <si>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</si>
  <si>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</si>
  <si>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</si>
  <si>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</si>
  <si>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</si>
  <si>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</si>
  <si>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</si>
  <si>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</si>
  <si>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</si>
  <si>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</si>
  <si>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</si>
  <si>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</si>
  <si>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</si>
  <si>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</si>
  <si>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</si>
  <si>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</si>
  <si>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</si>
  <si>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</si>
  <si>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</si>
  <si>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</si>
  <si>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</si>
  <si>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</si>
  <si>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</si>
  <si>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</si>
  <si>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</si>
  <si>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</si>
  <si>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</si>
  <si>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</si>
  <si>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</si>
  <si>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</si>
  <si>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</si>
  <si>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</si>
  <si>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</si>
  <si>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</si>
  <si>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</si>
  <si>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</si>
  <si>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</si>
  <si>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</si>
  <si>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</si>
  <si>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</si>
  <si>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</si>
  <si>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</si>
  <si>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</si>
  <si>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</si>
  <si>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</si>
  <si>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</si>
  <si>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</si>
  <si>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</si>
  <si>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</si>
  <si>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</si>
  <si>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</si>
  <si>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</si>
  <si>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</si>
  <si>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</si>
  <si>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</si>
  <si>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</si>
  <si>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</si>
  <si>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</si>
  <si>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</si>
  <si>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</si>
  <si>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</si>
  <si>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</si>
  <si>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</si>
  <si>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</si>
  <si>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</si>
  <si>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</si>
  <si>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</si>
  <si>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</si>
  <si>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</si>
  <si>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</si>
  <si>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</si>
  <si>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</si>
  <si>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</si>
  <si>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</si>
  <si>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</si>
  <si>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</si>
  <si>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</si>
  <si>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</si>
  <si>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</si>
  <si>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</si>
  <si>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</si>
  <si>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</si>
  <si>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</si>
  <si>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</si>
  <si>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</si>
  <si>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</si>
  <si>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</si>
  <si>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</si>
  <si>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</si>
  <si>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</si>
  <si>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</si>
  <si>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</si>
  <si>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</si>
  <si>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</si>
  <si>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</si>
  <si>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</si>
  <si>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</si>
  <si>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</si>
  <si>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</si>
  <si>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</si>
  <si>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</si>
  <si>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</si>
  <si>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</si>
  <si>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</si>
  <si>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</si>
  <si>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</si>
  <si>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</si>
  <si>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</si>
  <si>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</si>
  <si>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</si>
  <si>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</si>
  <si>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</si>
  <si>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</si>
  <si>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</si>
  <si>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</si>
  <si>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</si>
  <si>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</si>
  <si>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</si>
  <si>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</si>
  <si>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</si>
  <si>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</si>
  <si>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</si>
  <si>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</si>
  <si>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</si>
  <si>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</si>
  <si>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</si>
  <si>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</si>
  <si>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</si>
  <si>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</si>
  <si>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</si>
  <si>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</si>
  <si>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</si>
  <si>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</si>
  <si>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</si>
  <si>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</si>
  <si>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</si>
  <si>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</si>
  <si>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</si>
  <si>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</si>
  <si>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</si>
  <si>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</si>
  <si>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</si>
  <si>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</si>
  <si>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</si>
  <si>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</si>
  <si>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</si>
  <si>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</si>
  <si>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</si>
  <si>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</si>
  <si>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</si>
  <si>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</si>
  <si>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</si>
  <si>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</si>
  <si>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</si>
  <si>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</si>
  <si>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</si>
  <si>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</si>
  <si>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</si>
  <si>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</si>
  <si>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</si>
  <si>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</si>
  <si>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</si>
  <si>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</si>
  <si>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</si>
  <si>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</si>
  <si>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</si>
  <si>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</si>
  <si>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</si>
  <si>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</si>
  <si>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</si>
  <si>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</si>
  <si>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</si>
  <si>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</si>
  <si>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</si>
  <si>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</si>
  <si>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</si>
  <si>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</si>
  <si>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</si>
  <si>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</si>
  <si>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</si>
  <si>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</si>
  <si>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</si>
  <si>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</si>
  <si>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</si>
  <si>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</si>
  <si>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</si>
  <si>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</si>
  <si>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</si>
  <si>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</si>
  <si>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</si>
  <si>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</si>
  <si>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</si>
  <si>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</si>
  <si>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</si>
  <si>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</si>
  <si>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</si>
  <si>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</si>
  <si>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</si>
  <si>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</si>
  <si>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</si>
  <si>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</si>
  <si>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</si>
  <si>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</si>
  <si>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</si>
  <si>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</si>
  <si>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</si>
  <si>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</si>
  <si>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</si>
  <si>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</si>
  <si>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</si>
  <si>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</si>
  <si>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</si>
  <si>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</si>
  <si>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</si>
  <si>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</si>
  <si>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</si>
  <si>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</si>
  <si>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</si>
  <si>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</si>
  <si>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</si>
  <si>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</si>
  <si>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</si>
  <si>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</si>
  <si>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</si>
  <si>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</si>
  <si>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</si>
  <si>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</si>
  <si>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</si>
  <si>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</si>
  <si>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</si>
  <si>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</si>
  <si>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</si>
  <si>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</si>
  <si>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</si>
  <si>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</si>
  <si>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</si>
  <si>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</si>
  <si>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</si>
  <si>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</si>
  <si>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</si>
  <si>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</si>
  <si>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</si>
  <si>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</si>
  <si>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</si>
  <si>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</si>
  <si>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</si>
  <si>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</si>
  <si>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</si>
  <si>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</si>
  <si>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</si>
  <si>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</si>
  <si>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</si>
  <si>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</si>
  <si>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</si>
  <si>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</si>
  <si>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</si>
  <si>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</si>
  <si>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</si>
  <si>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</si>
  <si>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</si>
  <si>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</si>
  <si>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</si>
  <si>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</si>
  <si>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</si>
  <si>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</si>
  <si>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</si>
  <si>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</si>
  <si>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</si>
  <si>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</si>
  <si>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</si>
  <si>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</si>
  <si>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</si>
  <si>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</si>
  <si>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</si>
  <si>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</si>
  <si>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</si>
  <si>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</si>
  <si>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</si>
  <si>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</si>
  <si>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</si>
  <si>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</si>
  <si>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</si>
  <si>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</si>
  <si>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</si>
  <si>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</si>
  <si>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</si>
  <si>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</si>
  <si>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</si>
  <si>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</si>
  <si>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</si>
  <si>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</si>
  <si>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</si>
  <si>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</si>
  <si>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</si>
  <si>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</si>
  <si>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</si>
  <si>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</si>
  <si>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</si>
  <si>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</si>
  <si>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</si>
  <si>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</si>
  <si>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</si>
  <si>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</si>
  <si>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</si>
  <si>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</si>
  <si>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</si>
  <si>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</si>
  <si>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</si>
  <si>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</si>
  <si>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</si>
  <si>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</si>
  <si>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</si>
  <si>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</si>
  <si>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</si>
  <si>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</si>
  <si>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</si>
  <si>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</si>
  <si>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</si>
  <si>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</si>
  <si>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</si>
  <si>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</si>
  <si>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</si>
  <si>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</si>
  <si>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</si>
  <si>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</si>
  <si>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</si>
  <si>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</si>
  <si>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</si>
  <si>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</si>
  <si>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</si>
  <si>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</si>
  <si>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</si>
  <si>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</si>
  <si>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</si>
  <si>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</si>
  <si>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</si>
  <si>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</si>
  <si>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</si>
  <si>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</si>
  <si>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</si>
  <si>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</si>
  <si>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</si>
  <si>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</si>
  <si>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</si>
  <si>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</si>
  <si>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</si>
  <si>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</si>
  <si>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</si>
  <si>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</si>
  <si>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</si>
  <si>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</si>
  <si>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</si>
  <si>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</si>
  <si>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</si>
  <si>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</si>
  <si>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</si>
  <si>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</si>
  <si>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</si>
  <si>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</si>
  <si>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</si>
  <si>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</si>
  <si>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</si>
  <si>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</si>
  <si>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</si>
  <si>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</si>
  <si>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</si>
  <si>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</si>
  <si>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</si>
  <si>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</si>
  <si>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</si>
  <si>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</si>
  <si>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</si>
  <si>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</si>
  <si>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</si>
  <si>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</si>
  <si>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</si>
  <si>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</si>
  <si>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</si>
  <si>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</si>
  <si>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</si>
  <si>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</si>
  <si>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</si>
  <si>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</si>
  <si>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</si>
  <si>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</si>
  <si>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</si>
  <si>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</si>
  <si>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</si>
  <si>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</si>
  <si>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</si>
  <si>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</si>
  <si>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</si>
  <si>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</si>
  <si>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</si>
  <si>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</si>
  <si>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</si>
  <si>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</si>
  <si>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</si>
  <si>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</si>
  <si>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</si>
  <si>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</si>
  <si>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</si>
  <si>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</si>
  <si>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</si>
  <si>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</si>
  <si>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</si>
  <si>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</si>
  <si>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</si>
  <si>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</si>
  <si>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</si>
  <si>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</si>
  <si>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</si>
  <si>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</si>
  <si>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</si>
  <si>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</si>
  <si>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</si>
  <si>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</si>
  <si>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</si>
  <si>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</si>
  <si>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</si>
  <si>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</si>
  <si>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</si>
  <si>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</si>
  <si>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</si>
  <si>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</si>
  <si>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</si>
  <si>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</si>
  <si>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</si>
  <si>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</si>
  <si>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</si>
  <si>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</si>
  <si>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</si>
  <si>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</si>
  <si>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</si>
  <si>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</si>
  <si>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</si>
  <si>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</si>
  <si>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</si>
  <si>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</si>
  <si>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</si>
  <si>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</si>
  <si>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</si>
  <si>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</si>
  <si>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</si>
  <si>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</si>
  <si>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</si>
  <si>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</si>
  <si>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</si>
  <si>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</si>
  <si>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</si>
  <si>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</si>
  <si>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</si>
  <si>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</si>
  <si>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</si>
  <si>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</si>
  <si>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</si>
  <si>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</si>
  <si>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</si>
  <si>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</si>
  <si>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</si>
  <si>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</si>
  <si>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</si>
  <si>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</si>
  <si>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</si>
  <si>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</si>
  <si>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</si>
  <si>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</si>
  <si>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</si>
  <si>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</si>
  <si>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</si>
  <si>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</si>
  <si>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</si>
  <si>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</si>
  <si>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</si>
  <si>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</si>
  <si>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</si>
  <si>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</si>
  <si>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</si>
  <si>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</si>
  <si>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</si>
  <si>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</si>
  <si>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</si>
  <si>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</si>
  <si>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</si>
  <si>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</si>
  <si>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</si>
  <si>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</si>
  <si>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</si>
  <si>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</si>
  <si>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</si>
  <si>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</si>
  <si>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</si>
  <si>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</si>
  <si>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</si>
  <si>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</si>
  <si>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</si>
  <si>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</si>
  <si>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</si>
  <si>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</si>
  <si>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</si>
  <si>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</si>
  <si>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</si>
  <si>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</si>
  <si>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</si>
  <si>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</si>
  <si>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</si>
  <si>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</si>
  <si>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</si>
  <si>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</si>
  <si>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</si>
  <si>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</si>
  <si>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</si>
  <si>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</si>
  <si>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</si>
  <si>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</si>
  <si>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</si>
  <si>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</si>
  <si>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</si>
  <si>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</si>
  <si>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</si>
  <si>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</si>
  <si>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</si>
  <si>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</si>
  <si>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</si>
  <si>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</si>
  <si>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</si>
  <si>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</si>
  <si>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</si>
  <si>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</si>
  <si>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</si>
  <si>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</si>
  <si>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</si>
  <si>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</si>
  <si>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</si>
  <si>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</si>
  <si>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</si>
  <si>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</si>
  <si>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</si>
  <si>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</si>
  <si>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</si>
  <si>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</si>
  <si>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</si>
  <si>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</si>
  <si>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</si>
  <si>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</si>
  <si>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</si>
  <si>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</si>
  <si>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</si>
  <si>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</si>
  <si>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</si>
  <si>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</si>
  <si>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</si>
  <si>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</si>
  <si>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</si>
  <si>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</si>
  <si>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</si>
  <si>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</si>
  <si>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</si>
  <si>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</si>
  <si>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</si>
  <si>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</si>
  <si>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</si>
  <si>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</si>
  <si>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</si>
  <si>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</si>
  <si>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</si>
  <si>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</si>
  <si>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</si>
  <si>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</si>
  <si>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</si>
  <si>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</si>
  <si>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</si>
  <si>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</si>
  <si>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</si>
  <si>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</si>
  <si>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</si>
  <si>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</si>
  <si>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</si>
  <si>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</si>
  <si>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</si>
  <si>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</si>
  <si>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</si>
  <si>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</si>
  <si>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</si>
  <si>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</si>
  <si>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</si>
  <si>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</si>
  <si>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</si>
  <si>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</si>
  <si>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</si>
  <si>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</si>
  <si>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</si>
  <si>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</si>
  <si>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</si>
  <si>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</si>
  <si>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</si>
  <si>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</si>
  <si>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</si>
  <si>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</si>
  <si>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</si>
  <si>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</si>
  <si>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</si>
  <si>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</si>
  <si>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</si>
  <si>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</si>
  <si>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</si>
  <si>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</si>
  <si>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</si>
  <si>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</si>
  <si>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</si>
  <si>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</si>
  <si>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</si>
  <si>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</si>
  <si>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</si>
  <si>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</si>
  <si>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</si>
  <si>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</si>
  <si>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</si>
  <si>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</si>
  <si>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</si>
  <si>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</si>
  <si>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</si>
  <si>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</si>
  <si>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</si>
  <si>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</si>
  <si>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</si>
  <si>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</si>
  <si>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</si>
  <si>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</si>
  <si>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</si>
  <si>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</si>
  <si>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</si>
  <si>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</si>
  <si>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</si>
  <si>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</si>
  <si>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</si>
  <si>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</si>
  <si>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</si>
  <si>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</si>
  <si>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</si>
  <si>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</si>
  <si>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</si>
  <si>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</si>
  <si>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</si>
  <si>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</si>
  <si>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</si>
  <si>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</si>
  <si>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</si>
  <si>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</si>
  <si>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</si>
  <si>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</si>
  <si>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</si>
  <si>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</si>
  <si>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</si>
  <si>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</si>
  <si>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</si>
  <si>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</si>
  <si>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</si>
  <si>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</si>
  <si>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</si>
  <si>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</si>
  <si>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</si>
  <si>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</si>
  <si>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</si>
  <si>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</si>
  <si>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</si>
  <si>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</si>
  <si>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</si>
  <si>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</si>
  <si>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</si>
  <si>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</si>
  <si>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</si>
  <si>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</si>
  <si>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</si>
  <si>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</si>
  <si>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</si>
  <si>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</si>
  <si>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</si>
  <si>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</si>
  <si>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</si>
  <si>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</si>
  <si>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</si>
  <si>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</si>
  <si>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</si>
  <si>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</si>
  <si>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</si>
  <si>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</si>
  <si>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</si>
  <si>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</si>
  <si>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</si>
  <si>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</si>
  <si>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</si>
  <si>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</si>
  <si>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</si>
  <si>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</si>
  <si>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</si>
  <si>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</si>
  <si>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</si>
  <si>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</si>
  <si>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</si>
  <si>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</si>
  <si>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</si>
  <si>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</si>
  <si>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</si>
  <si>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</si>
  <si>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</si>
  <si>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</si>
  <si>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</si>
  <si>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</si>
  <si>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</si>
  <si>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</si>
  <si>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</si>
  <si>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</si>
  <si>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</si>
  <si>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</si>
  <si>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</si>
  <si>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</si>
  <si>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</si>
  <si>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</si>
  <si>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</si>
  <si>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</si>
  <si>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</si>
  <si>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</si>
  <si>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</si>
  <si>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</si>
  <si>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</si>
  <si>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</si>
  <si>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</si>
  <si>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</si>
  <si>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</si>
  <si>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</si>
  <si>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</si>
  <si>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</si>
  <si>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</si>
  <si>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</si>
  <si>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</si>
  <si>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</si>
  <si>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</si>
  <si>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</si>
  <si>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</si>
  <si>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</si>
  <si>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</si>
  <si>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</si>
  <si>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</si>
  <si>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</si>
  <si>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</si>
  <si>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</si>
  <si>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</si>
  <si>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</si>
  <si>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</si>
  <si>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</si>
  <si>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</si>
  <si>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</si>
  <si>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</si>
  <si>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</si>
  <si>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</si>
  <si>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</si>
  <si>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</si>
  <si>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</si>
  <si>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</si>
  <si>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</si>
  <si>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</si>
  <si>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</si>
  <si>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</si>
  <si>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</si>
  <si>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</si>
  <si>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</si>
  <si>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</si>
  <si>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</si>
  <si>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</si>
  <si>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</si>
  <si>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</si>
  <si>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</si>
  <si>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</si>
  <si>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</si>
  <si>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</si>
  <si>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</si>
  <si>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</si>
  <si>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</si>
  <si>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</si>
  <si>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</si>
  <si>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</si>
  <si>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</si>
  <si>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</si>
  <si>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</si>
  <si>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</si>
  <si>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</si>
  <si>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</si>
  <si>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</si>
  <si>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</si>
  <si>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</si>
  <si>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</si>
  <si>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</si>
  <si>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</si>
  <si>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</si>
  <si>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</si>
  <si>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</si>
  <si>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</si>
  <si>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</si>
  <si>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</si>
  <si>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</si>
  <si>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</si>
  <si>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</si>
  <si>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</si>
  <si>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</si>
  <si>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</si>
  <si>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</si>
  <si>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</si>
  <si>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</si>
  <si>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</si>
  <si>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</si>
  <si>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</si>
  <si>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</si>
  <si>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</si>
  <si>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</si>
  <si>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</si>
  <si>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</si>
  <si>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</si>
  <si>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</si>
  <si>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</si>
  <si>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</si>
  <si>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</si>
  <si>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</si>
  <si>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</si>
  <si>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</si>
  <si>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</si>
  <si>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</si>
  <si>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</si>
  <si>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</si>
  <si>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</si>
  <si>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</si>
  <si>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</si>
  <si>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</si>
  <si>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</si>
  <si>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</si>
  <si>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</si>
  <si>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</si>
  <si>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</si>
  <si>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</si>
  <si>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</si>
  <si>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</si>
  <si>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</si>
  <si>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</si>
  <si>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</si>
  <si>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</si>
  <si>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</si>
  <si>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</si>
  <si>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</si>
  <si>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</si>
  <si>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</si>
  <si>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</si>
  <si>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</si>
  <si>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</si>
  <si>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</si>
  <si>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</si>
  <si>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</si>
  <si>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</si>
  <si>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</si>
  <si>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</si>
  <si>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</si>
  <si>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</si>
  <si>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</si>
  <si>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</si>
  <si>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</si>
  <si>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</si>
  <si>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</si>
  <si>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</si>
  <si>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</si>
  <si>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</si>
  <si>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</si>
  <si>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</si>
  <si>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</si>
  <si>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</si>
  <si>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</si>
  <si>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</si>
  <si>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</si>
  <si>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</si>
  <si>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</si>
  <si>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</si>
  <si>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</si>
  <si>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</si>
  <si>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</si>
  <si>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</si>
  <si>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</si>
  <si>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</si>
  <si>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</si>
  <si>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</si>
  <si>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</si>
  <si>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</si>
  <si>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</si>
  <si>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</si>
  <si>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</si>
  <si>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</si>
  <si>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</si>
  <si>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</si>
  <si>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</si>
  <si>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</si>
  <si>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</si>
  <si>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</si>
  <si>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</si>
  <si>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</si>
  <si>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</si>
  <si>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</si>
  <si>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</si>
  <si>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</si>
  <si>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</si>
  <si>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</si>
  <si>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</si>
  <si>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</si>
  <si>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</si>
  <si>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</si>
  <si>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</si>
  <si>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</si>
  <si>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</si>
  <si>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</si>
  <si>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</si>
  <si>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</si>
  <si>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</si>
  <si>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</si>
  <si>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</si>
  <si>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</si>
  <si>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</si>
  <si>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</si>
  <si>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</si>
  <si>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</si>
  <si>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</si>
  <si>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</si>
  <si>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</si>
  <si>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</si>
  <si>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</si>
  <si>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</si>
  <si>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</si>
  <si>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</si>
  <si>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</si>
  <si>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</si>
  <si>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</si>
  <si>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</si>
  <si>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</si>
  <si>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</si>
  <si>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</si>
  <si>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</si>
  <si>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</si>
  <si>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</si>
  <si>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</si>
  <si>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</si>
  <si>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</si>
  <si>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</si>
  <si>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</si>
  <si>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</si>
  <si>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</si>
  <si>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</si>
  <si>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</si>
  <si>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</si>
  <si>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</si>
  <si>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</si>
  <si>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</si>
  <si>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</si>
  <si>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</si>
  <si>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</si>
  <si>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</si>
  <si>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</si>
  <si>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</si>
  <si>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</si>
  <si>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</si>
  <si>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</si>
  <si>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</si>
  <si>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</si>
  <si>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</si>
  <si>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</si>
  <si>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</si>
  <si>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</si>
  <si>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</si>
  <si>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</si>
  <si>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</si>
  <si>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</si>
  <si>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</si>
  <si>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</si>
  <si>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</si>
  <si>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</si>
  <si>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</si>
  <si>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</si>
  <si>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</si>
  <si>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</si>
  <si>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</si>
  <si>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</si>
  <si>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</si>
  <si>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</si>
  <si>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</si>
  <si>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</si>
  <si>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</si>
  <si>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</si>
  <si>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</si>
  <si>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</si>
  <si>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</si>
  <si>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</si>
  <si>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</si>
  <si>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</si>
  <si>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</si>
  <si>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</si>
  <si>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</si>
  <si>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</si>
  <si>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</si>
  <si>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</si>
  <si>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</si>
  <si>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</si>
  <si>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</si>
  <si>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</si>
  <si>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</si>
  <si>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</si>
  <si>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</si>
  <si>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</si>
  <si>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</si>
  <si>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</si>
  <si>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</si>
  <si>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</si>
  <si>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</si>
  <si>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</si>
  <si>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</si>
  <si>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</si>
  <si>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</si>
  <si>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</si>
  <si>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</si>
  <si>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</si>
  <si>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</si>
  <si>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</si>
  <si>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</si>
  <si>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</si>
  <si>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</si>
  <si>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</si>
  <si>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</si>
  <si>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</si>
  <si>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</si>
  <si>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</si>
  <si>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</si>
  <si>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</si>
  <si>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</si>
  <si>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</si>
  <si>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</si>
  <si>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</si>
  <si>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</si>
  <si>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</si>
  <si>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</si>
  <si>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</si>
  <si>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</si>
  <si>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</si>
  <si>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</si>
  <si>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</si>
  <si>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</si>
  <si>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</si>
  <si>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</si>
  <si>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</si>
  <si>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</si>
  <si>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</si>
  <si>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</si>
  <si>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</si>
  <si>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</si>
  <si>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</si>
  <si>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</si>
  <si>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</si>
  <si>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</si>
  <si>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</si>
  <si>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</si>
  <si>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</si>
  <si>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</si>
  <si>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</si>
  <si>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</si>
  <si>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</si>
  <si>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</si>
  <si>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</si>
  <si>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</si>
  <si>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</si>
  <si>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</si>
  <si>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</si>
  <si>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</si>
  <si>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</si>
  <si>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</si>
  <si>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</si>
  <si>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</si>
  <si>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</si>
  <si>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</si>
  <si>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</si>
  <si>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</si>
  <si>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</si>
  <si>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</si>
  <si>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</si>
  <si>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</si>
  <si>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</si>
  <si>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</si>
  <si>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</si>
  <si>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</si>
  <si>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</si>
  <si>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</si>
  <si>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</si>
  <si>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</si>
  <si>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</si>
  <si>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</si>
  <si>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</si>
  <si>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</si>
  <si>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</si>
  <si>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</si>
  <si>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</si>
  <si>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</si>
  <si>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</si>
  <si>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</si>
  <si>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</si>
  <si>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</si>
  <si>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</si>
  <si>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</si>
  <si>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</si>
  <si>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</si>
  <si>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</si>
  <si>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</si>
  <si>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</si>
  <si>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</si>
  <si>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</si>
  <si>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</si>
  <si>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</si>
  <si>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</si>
  <si>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</si>
  <si>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</si>
  <si>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</si>
  <si>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</si>
  <si>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</si>
  <si>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</si>
  <si>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</si>
  <si>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</si>
  <si>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</si>
  <si>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</si>
  <si>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</si>
  <si>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</si>
  <si>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</si>
  <si>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</si>
  <si>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</si>
  <si>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</si>
  <si>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</si>
  <si>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</si>
  <si>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</si>
  <si>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</si>
  <si>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</si>
  <si>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</si>
  <si>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</si>
  <si>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</si>
  <si>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</si>
  <si>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</si>
  <si>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</si>
  <si>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</si>
  <si>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</si>
  <si>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</si>
  <si>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</si>
  <si>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</si>
  <si>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</si>
  <si>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</si>
  <si>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</si>
  <si>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</si>
  <si>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</si>
  <si>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</si>
  <si>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</si>
  <si>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</si>
  <si>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</si>
  <si>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</si>
  <si>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</si>
  <si>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</si>
  <si>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</si>
  <si>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</si>
  <si>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</si>
  <si>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</si>
  <si>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</si>
  <si>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</si>
  <si>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</si>
  <si>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</si>
  <si>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</si>
  <si>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</si>
  <si>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</si>
  <si>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</si>
  <si>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</si>
  <si>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</si>
  <si>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</si>
  <si>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</si>
  <si>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</si>
  <si>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</si>
  <si>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</si>
  <si>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</si>
  <si>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</si>
  <si>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</si>
  <si>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</si>
  <si>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</si>
  <si>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</si>
  <si>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</si>
  <si>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</si>
  <si>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</si>
  <si>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</si>
  <si>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</si>
  <si>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</si>
  <si>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</si>
  <si>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</si>
  <si>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</si>
  <si>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</si>
  <si>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</si>
  <si>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</si>
  <si>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</si>
  <si>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</si>
  <si>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</si>
  <si>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</si>
  <si>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</si>
  <si>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</si>
  <si>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</si>
  <si>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</si>
  <si>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</si>
  <si>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</si>
  <si>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</si>
  <si>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</si>
  <si>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</si>
  <si>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</si>
  <si>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</si>
  <si>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</si>
  <si>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</si>
  <si>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</si>
  <si>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</si>
  <si>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</si>
  <si>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</si>
  <si>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</si>
  <si>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</si>
  <si>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</si>
  <si>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</si>
  <si>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</si>
  <si>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</si>
  <si>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</si>
  <si>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</si>
  <si>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</si>
  <si>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</si>
  <si>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</si>
  <si>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</si>
  <si>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</si>
  <si>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</si>
  <si>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</si>
  <si>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</si>
  <si>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</si>
  <si>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</si>
  <si>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</si>
  <si>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</si>
  <si>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</si>
  <si>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</si>
  <si>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</si>
  <si>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</si>
  <si>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</si>
  <si>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</si>
  <si>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</si>
  <si>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</si>
  <si>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</si>
  <si>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</si>
  <si>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</si>
  <si>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</si>
  <si>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</si>
  <si>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</si>
  <si>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</si>
  <si>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</si>
  <si>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</si>
  <si>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</si>
  <si>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</si>
  <si>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</si>
  <si>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</si>
  <si>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</si>
  <si>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</si>
  <si>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</si>
  <si>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</si>
  <si>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</si>
  <si>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</si>
  <si>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</si>
  <si>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</si>
  <si>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</si>
  <si>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</si>
  <si>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</si>
  <si>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</si>
  <si>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</si>
  <si>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</si>
  <si>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</si>
  <si>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</si>
  <si>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</si>
  <si>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</si>
  <si>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</si>
  <si>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</si>
  <si>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</si>
  <si>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</si>
  <si>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</si>
  <si>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</si>
  <si>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</si>
  <si>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</si>
  <si>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</si>
  <si>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</si>
  <si>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</si>
  <si>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</si>
  <si>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</si>
  <si>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</si>
  <si>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</si>
  <si>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</si>
  <si>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</si>
  <si>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</si>
  <si>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</si>
  <si>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</si>
  <si>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</si>
  <si>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</si>
  <si>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</si>
  <si>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</si>
  <si>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</si>
  <si>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</si>
  <si>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</si>
  <si>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</si>
  <si>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</si>
  <si>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</si>
  <si>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</si>
  <si>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</si>
  <si>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</si>
  <si>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</si>
  <si>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</si>
  <si>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</si>
  <si>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</si>
  <si>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</si>
  <si>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</si>
  <si>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</si>
  <si>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</si>
  <si>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</si>
  <si>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</si>
  <si>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</si>
  <si>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</si>
  <si>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</si>
  <si>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</si>
  <si>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</si>
  <si>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</si>
  <si>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</si>
  <si>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</si>
  <si>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</si>
  <si>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</si>
  <si>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</si>
  <si>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</si>
  <si>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</si>
  <si>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</si>
  <si>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</si>
  <si>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</si>
  <si>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</si>
  <si>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</si>
  <si>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</si>
  <si>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</si>
  <si>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</si>
  <si>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</si>
  <si>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</si>
  <si>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</si>
  <si>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</si>
  <si>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</si>
  <si>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</si>
  <si>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</si>
  <si>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</si>
  <si>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</si>
  <si>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</si>
  <si>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</si>
  <si>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</si>
  <si>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</si>
  <si>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</si>
  <si>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</si>
  <si>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</si>
  <si>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</si>
  <si>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</si>
  <si>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</si>
  <si>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</si>
  <si>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</si>
  <si>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</si>
  <si>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</si>
  <si>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</si>
  <si>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</si>
  <si>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</si>
  <si>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</si>
  <si>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</si>
  <si>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</si>
  <si>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</si>
  <si>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</si>
  <si>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</si>
  <si>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</si>
  <si>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</si>
  <si>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</si>
  <si>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</si>
  <si>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</si>
  <si>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</si>
  <si>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</si>
  <si>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</si>
  <si>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</si>
  <si>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</si>
  <si>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</si>
  <si>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</si>
  <si>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</si>
  <si>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</si>
  <si>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</si>
  <si>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</si>
  <si>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</si>
  <si>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</si>
  <si>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</si>
  <si>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</si>
  <si>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</si>
  <si>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</si>
  <si>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</si>
  <si>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</si>
  <si>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</si>
  <si>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</si>
  <si>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</si>
  <si>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</si>
  <si>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</si>
  <si>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</si>
  <si>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</si>
  <si>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</si>
  <si>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</si>
  <si>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</si>
  <si>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</si>
  <si>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</si>
  <si>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</si>
  <si>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</si>
  <si>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</si>
  <si>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</si>
  <si>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</si>
  <si>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</si>
  <si>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</si>
  <si>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</si>
  <si>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</si>
  <si>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</si>
  <si>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</si>
  <si>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</si>
  <si>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</si>
  <si>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</si>
  <si>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</si>
  <si>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</si>
  <si>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</si>
  <si>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</si>
  <si>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</si>
  <si>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</si>
  <si>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</si>
  <si>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</si>
  <si>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</si>
  <si>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</si>
  <si>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</si>
  <si>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</si>
  <si>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</si>
  <si>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</si>
  <si>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</si>
  <si>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</si>
  <si>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</si>
  <si>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</si>
  <si>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</si>
  <si>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</si>
  <si>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</si>
  <si>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</si>
  <si>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</si>
  <si>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</si>
  <si>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</si>
  <si>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</si>
  <si>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</si>
  <si>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</si>
  <si>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</si>
  <si>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</si>
  <si>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</si>
  <si>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</si>
  <si>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</si>
  <si>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</si>
  <si>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</si>
  <si>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</si>
  <si>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</si>
  <si>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</si>
  <si>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</si>
  <si>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</si>
  <si>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</si>
  <si>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</si>
  <si>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</si>
  <si>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</si>
  <si>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</si>
  <si>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</si>
  <si>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</si>
  <si>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</si>
  <si>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</si>
  <si>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</si>
  <si>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</si>
  <si>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</si>
  <si>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</si>
  <si>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</si>
  <si>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</si>
  <si>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</si>
  <si>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</si>
  <si>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</si>
  <si>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</si>
  <si>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</si>
  <si>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</si>
  <si>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</si>
  <si>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</si>
  <si>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</si>
  <si>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</si>
  <si>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</si>
  <si>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</si>
  <si>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</si>
  <si>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</si>
  <si>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</si>
  <si>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</si>
  <si>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</si>
  <si>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</si>
  <si>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</si>
  <si>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</si>
  <si>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</si>
  <si>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</si>
  <si>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</si>
  <si>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</si>
  <si>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</si>
  <si>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</si>
  <si>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</si>
  <si>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</si>
  <si>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</si>
  <si>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</si>
  <si>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</si>
  <si>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</si>
  <si>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</si>
  <si>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</si>
  <si>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</si>
  <si>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</si>
  <si>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</si>
  <si>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</si>
  <si>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</si>
  <si>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</si>
  <si>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</si>
  <si>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</si>
  <si>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</si>
  <si>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</si>
  <si>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</si>
  <si>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</si>
  <si>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</si>
  <si>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</si>
  <si>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</si>
  <si>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</si>
  <si>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</si>
  <si>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</si>
  <si>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</si>
  <si>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</si>
  <si>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</si>
  <si>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</si>
  <si>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</si>
  <si>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</si>
  <si>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</si>
  <si>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</si>
  <si>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</si>
  <si>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</si>
  <si>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</si>
  <si>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</si>
  <si>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</si>
  <si>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</si>
  <si>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</si>
  <si>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</si>
  <si>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</si>
  <si>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</si>
  <si>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</si>
  <si>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</si>
  <si>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</si>
  <si>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</si>
  <si>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</si>
  <si>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</si>
  <si>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</si>
  <si>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</si>
  <si>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</si>
  <si>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</si>
  <si>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</si>
  <si>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</si>
  <si>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</si>
  <si>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</si>
  <si>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</si>
  <si>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</si>
  <si>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</si>
  <si>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</si>
  <si>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</si>
  <si>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</si>
  <si>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</si>
  <si>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</si>
  <si>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</si>
  <si>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</si>
  <si>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</si>
  <si>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</si>
  <si>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</si>
  <si>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</si>
  <si>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</si>
  <si>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</si>
  <si>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</si>
  <si>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</si>
  <si>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</si>
  <si>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</si>
  <si>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</si>
  <si>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</si>
  <si>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</si>
  <si>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</si>
  <si>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</si>
  <si>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</si>
  <si>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</si>
  <si>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</si>
  <si>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</si>
  <si>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</si>
  <si>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</si>
  <si>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</si>
  <si>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</si>
  <si>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</si>
  <si>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</si>
  <si>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</si>
  <si>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</si>
  <si>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</si>
  <si>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</si>
  <si>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</si>
  <si>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</si>
  <si>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</si>
  <si>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</si>
  <si>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</si>
  <si>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</si>
  <si>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</si>
  <si>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</si>
  <si>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</si>
  <si>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</si>
  <si>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</si>
  <si>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</si>
  <si>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</si>
  <si>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</si>
  <si>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</si>
  <si>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</si>
  <si>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</si>
  <si>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</si>
  <si>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</si>
  <si>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</si>
  <si>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</si>
  <si>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</si>
  <si>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</si>
  <si>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</si>
  <si>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</si>
  <si>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</si>
  <si>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</si>
  <si>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</si>
  <si>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</si>
  <si>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</si>
  <si>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</si>
  <si>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</si>
  <si>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</si>
  <si>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</si>
  <si>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</si>
  <si>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</si>
  <si>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</si>
  <si>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</si>
  <si>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</si>
  <si>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</si>
  <si>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</si>
  <si>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</si>
  <si>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</si>
  <si>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</si>
  <si>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</si>
  <si>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</si>
  <si>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</si>
  <si>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</si>
  <si>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</si>
  <si>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</si>
  <si>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</si>
  <si>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</si>
  <si>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</si>
  <si>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</si>
  <si>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</si>
  <si>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</si>
  <si>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</si>
  <si>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</si>
  <si>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</si>
  <si>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</si>
  <si>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</si>
  <si>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</si>
  <si>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</si>
  <si>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</si>
  <si>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</si>
  <si>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</si>
  <si>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</si>
  <si>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</si>
  <si>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</si>
  <si>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</si>
  <si>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</si>
  <si>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</si>
  <si>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</si>
  <si>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</si>
  <si>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</si>
  <si>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</si>
  <si>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</si>
  <si>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</si>
  <si>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</si>
  <si>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</si>
  <si>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</si>
  <si>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</si>
  <si>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</si>
  <si>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</si>
  <si>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</si>
  <si>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</si>
  <si>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</si>
  <si>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</si>
  <si>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</si>
  <si>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</si>
  <si>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</si>
  <si>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</si>
  <si>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</si>
  <si>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</si>
  <si>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</si>
  <si>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</si>
  <si>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</si>
  <si>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</si>
  <si>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</si>
  <si>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</si>
  <si>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</si>
  <si>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</si>
  <si>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</si>
  <si>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</si>
  <si>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</si>
  <si>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</si>
  <si>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</si>
  <si>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</si>
  <si>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</si>
  <si>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</si>
  <si>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</si>
  <si>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</si>
  <si>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</si>
  <si>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</si>
  <si>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</si>
  <si>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</si>
  <si>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</si>
  <si>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</si>
  <si>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</si>
  <si>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</si>
  <si>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</si>
  <si>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</si>
  <si>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</si>
  <si>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</si>
  <si>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</si>
  <si>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</si>
  <si>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</si>
  <si>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</si>
  <si>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</si>
  <si>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</si>
  <si>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</si>
  <si>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</si>
  <si>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</si>
  <si>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</si>
  <si>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</si>
  <si>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</si>
  <si>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</si>
  <si>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</si>
  <si>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</si>
  <si>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</si>
  <si>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</si>
  <si>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</si>
  <si>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</si>
  <si>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</si>
  <si>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</si>
  <si>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</si>
  <si>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</si>
  <si>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</si>
  <si>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</si>
  <si>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</si>
  <si>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</si>
  <si>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</si>
  <si>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</si>
  <si>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</si>
  <si>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</si>
  <si>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</si>
  <si>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</si>
  <si>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</si>
  <si>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</si>
  <si>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</si>
  <si>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</si>
  <si>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</si>
  <si>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</si>
  <si>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</si>
  <si>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</si>
  <si>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</si>
  <si>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</si>
  <si>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</si>
  <si>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</si>
  <si>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</si>
  <si>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</si>
  <si>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</si>
  <si>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</si>
  <si>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</si>
  <si>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</si>
  <si>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</si>
  <si>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</si>
  <si>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</si>
  <si>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</si>
  <si>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</si>
  <si>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</si>
  <si>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</si>
  <si>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</si>
  <si>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</si>
  <si>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</si>
  <si>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</si>
  <si>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</si>
  <si>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</si>
  <si>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</si>
  <si>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</si>
  <si>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</si>
  <si>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</si>
  <si>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</si>
  <si>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</si>
  <si>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</si>
  <si>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</si>
  <si>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</si>
  <si>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</si>
  <si>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</si>
  <si>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</si>
  <si>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</si>
  <si>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</si>
  <si>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</si>
  <si>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</si>
  <si>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</si>
  <si>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</si>
  <si>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</si>
  <si>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</si>
  <si>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</si>
  <si>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</si>
  <si>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</si>
  <si>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</si>
  <si>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</si>
  <si>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</si>
  <si>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</si>
  <si>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</si>
  <si>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</si>
  <si>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</si>
  <si>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</si>
  <si>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</si>
  <si>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</si>
  <si>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</si>
  <si>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</si>
  <si>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</si>
  <si>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</si>
  <si>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</si>
  <si>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</si>
  <si>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</si>
  <si>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</si>
  <si>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</si>
  <si>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</si>
  <si>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</si>
  <si>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</si>
  <si>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</si>
  <si>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</si>
  <si>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</si>
  <si>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</si>
  <si>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</si>
  <si>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</si>
  <si>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</si>
  <si>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</si>
  <si>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</si>
  <si>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</si>
  <si>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</si>
  <si>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</si>
  <si>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</si>
  <si>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</si>
  <si>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</si>
  <si>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</si>
  <si>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</si>
  <si>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</si>
  <si>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</si>
  <si>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</si>
  <si>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</si>
  <si>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</si>
  <si>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</si>
  <si>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</si>
  <si>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</si>
  <si>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</si>
  <si>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</si>
  <si>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</si>
  <si>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</si>
  <si>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</si>
  <si>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</si>
  <si>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</si>
  <si>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</si>
  <si>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</si>
  <si>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</si>
  <si>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</si>
  <si>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</si>
  <si>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</si>
  <si>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</si>
  <si>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</si>
  <si>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</si>
  <si>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</si>
  <si>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</si>
  <si>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</si>
  <si>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</si>
  <si>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</si>
  <si>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</si>
  <si>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</si>
  <si>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</si>
  <si>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</si>
  <si>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</si>
  <si>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</si>
  <si>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</si>
  <si>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</si>
  <si>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</si>
  <si>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</si>
  <si>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</si>
  <si>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</si>
  <si>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</si>
  <si>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</si>
  <si>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</si>
  <si>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</si>
  <si>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</si>
  <si>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</si>
  <si>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</si>
  <si>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</si>
  <si>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</si>
  <si>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</si>
  <si>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</si>
  <si>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</si>
  <si>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</si>
  <si>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</si>
  <si>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</si>
  <si>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</si>
  <si>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</si>
  <si>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</si>
  <si>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</si>
  <si>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</si>
  <si>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</si>
  <si>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</si>
  <si>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</si>
  <si>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</si>
  <si>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</si>
  <si>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</si>
  <si>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</si>
  <si>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</si>
  <si>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</si>
  <si>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</si>
  <si>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</si>
  <si>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</si>
  <si>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</si>
  <si>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</si>
  <si>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</si>
  <si>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</si>
  <si>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</si>
  <si>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</si>
  <si>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</si>
  <si>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</si>
  <si>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</si>
  <si>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</si>
  <si>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</si>
  <si>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</si>
  <si>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</si>
  <si>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</si>
  <si>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</si>
  <si>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</si>
  <si>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</si>
  <si>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</si>
  <si>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</si>
  <si>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</si>
  <si>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</si>
  <si>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</si>
  <si>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</si>
  <si>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</si>
  <si>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</si>
  <si>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</si>
  <si>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</si>
  <si>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</si>
  <si>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</si>
  <si>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</si>
  <si>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</si>
  <si>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</si>
  <si>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</si>
  <si>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</si>
  <si>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</si>
  <si>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</si>
  <si>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</si>
  <si>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</si>
  <si>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</si>
  <si>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</si>
  <si>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</si>
  <si>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</si>
  <si>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</si>
  <si>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</si>
  <si>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</si>
  <si>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</si>
  <si>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</si>
  <si>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</si>
  <si>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</si>
  <si>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</si>
  <si>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</si>
  <si>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</si>
  <si>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</si>
  <si>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</si>
  <si>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</si>
  <si>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</si>
  <si>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</si>
  <si>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</si>
  <si>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</si>
  <si>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</si>
  <si>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</si>
  <si>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</si>
  <si>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</si>
  <si>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</si>
  <si>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</si>
  <si>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</si>
  <si>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</si>
  <si>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</si>
  <si>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</si>
  <si>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</si>
  <si>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</si>
  <si>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</si>
  <si>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</si>
  <si>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</si>
  <si>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</si>
  <si>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</si>
  <si>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</si>
  <si>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</si>
  <si>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</si>
  <si>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</si>
  <si>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</si>
  <si>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</si>
  <si>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</si>
  <si>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</si>
  <si>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</si>
  <si>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</si>
  <si>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</si>
  <si>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</si>
  <si>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</si>
  <si>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</si>
  <si>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</si>
  <si>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</si>
  <si>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</si>
  <si>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</si>
  <si>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</si>
  <si>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</si>
  <si>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</si>
  <si>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</si>
  <si>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</si>
  <si>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</si>
  <si>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</si>
  <si>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</si>
  <si>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</si>
  <si>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</si>
  <si>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</si>
  <si>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</si>
  <si>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</si>
  <si>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</si>
  <si>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</si>
  <si>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</si>
  <si>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</si>
  <si>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</si>
  <si>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</si>
  <si>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</si>
  <si>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</si>
  <si>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</si>
  <si>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</si>
  <si>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</si>
  <si>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</si>
  <si>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</si>
  <si>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</si>
  <si>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</si>
  <si>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</si>
  <si>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</si>
  <si>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</si>
  <si>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</si>
  <si>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</si>
  <si>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</si>
  <si>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</si>
  <si>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</si>
  <si>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</si>
  <si>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</si>
  <si>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</si>
  <si>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</si>
  <si>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</si>
  <si>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</si>
  <si>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</si>
  <si>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</si>
  <si>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</si>
  <si>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</si>
  <si>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</si>
  <si>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</si>
  <si>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</si>
  <si>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</si>
  <si>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</si>
  <si>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</si>
  <si>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</si>
  <si>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</si>
  <si>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</si>
  <si>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</si>
  <si>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</si>
  <si>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</si>
  <si>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</si>
  <si>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</si>
  <si>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</si>
  <si>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</si>
  <si>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</si>
  <si>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</si>
  <si>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</si>
  <si>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</si>
  <si>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</si>
  <si>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</si>
  <si>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</si>
  <si>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</si>
  <si>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</si>
  <si>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</si>
  <si>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</si>
  <si>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</si>
  <si>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</si>
  <si>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</si>
  <si>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</si>
  <si>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</si>
  <si>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</si>
  <si>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</si>
  <si>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</si>
  <si>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</si>
  <si>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</si>
  <si>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</si>
  <si>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</si>
  <si>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</si>
  <si>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</si>
  <si>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</si>
  <si>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</si>
  <si>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</si>
  <si>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</si>
  <si>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</si>
  <si>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</si>
  <si>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</si>
  <si>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</si>
  <si>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</si>
  <si>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</si>
  <si>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</si>
  <si>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</si>
  <si>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</si>
  <si>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</si>
  <si>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</si>
  <si>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</si>
  <si>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</si>
  <si>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</si>
  <si>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</si>
  <si>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</si>
  <si>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</si>
  <si>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</si>
  <si>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</si>
  <si>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</si>
  <si>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</si>
  <si>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</si>
  <si>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</si>
  <si>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</si>
  <si>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</si>
  <si>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</si>
  <si>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</si>
  <si>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</si>
  <si>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</si>
  <si>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</si>
  <si>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</si>
  <si>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</si>
  <si>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</si>
  <si>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</si>
  <si>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</si>
  <si>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</si>
  <si>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</si>
  <si>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</si>
  <si>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</si>
  <si>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</si>
  <si>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</si>
  <si>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</si>
  <si>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</si>
  <si>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</si>
  <si>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</si>
  <si>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</si>
  <si>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</si>
  <si>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</si>
  <si>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</si>
  <si>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</si>
  <si>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</si>
  <si>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</si>
  <si>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</si>
  <si>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</si>
  <si>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</si>
  <si>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</si>
  <si>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</si>
  <si>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</si>
  <si>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</si>
  <si>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</si>
  <si>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</si>
  <si>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</si>
  <si>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</si>
  <si>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</si>
  <si>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</si>
  <si>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</si>
  <si>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</si>
  <si>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</si>
  <si>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</si>
  <si>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</si>
  <si>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</si>
  <si>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</si>
  <si>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</si>
  <si>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</si>
  <si>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</si>
  <si>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</si>
  <si>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</si>
  <si>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</si>
  <si>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</si>
  <si>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</si>
  <si>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</si>
  <si>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</si>
  <si>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</si>
  <si>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</si>
  <si>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</si>
  <si>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</si>
  <si>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</si>
  <si>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</si>
  <si>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</si>
  <si>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</si>
  <si>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</si>
  <si>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</si>
  <si>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</si>
  <si>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</si>
  <si>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</si>
  <si>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</si>
  <si>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</si>
  <si>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</si>
  <si>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</si>
  <si>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</si>
  <si>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</si>
  <si>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</si>
  <si>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</si>
  <si>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</si>
  <si>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</si>
  <si>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</si>
  <si>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</si>
  <si>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</si>
  <si>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</si>
  <si>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</si>
  <si>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</si>
  <si>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</si>
  <si>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</si>
  <si>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</si>
  <si>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</si>
  <si>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</si>
  <si>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</si>
  <si>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</si>
  <si>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</si>
  <si>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</si>
  <si>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</si>
  <si>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</si>
  <si>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</si>
  <si>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</si>
  <si>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</si>
  <si>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</si>
  <si>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</si>
  <si>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</si>
  <si>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</si>
  <si>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</si>
  <si>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</si>
  <si>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</si>
  <si>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</si>
  <si>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</si>
  <si>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</si>
  <si>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</si>
  <si>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</si>
  <si>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</si>
  <si>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</si>
  <si>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</si>
  <si>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</si>
  <si>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</si>
  <si>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</si>
  <si>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</si>
  <si>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</si>
  <si>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</si>
  <si>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</si>
  <si>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</si>
  <si>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</si>
  <si>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</si>
  <si>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</si>
  <si>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</si>
  <si>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</si>
  <si>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</si>
  <si>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</si>
  <si>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</si>
  <si>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</si>
  <si>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</si>
  <si>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</si>
  <si>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</si>
  <si>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</si>
  <si>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</si>
  <si>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</si>
  <si>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</si>
  <si>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</si>
  <si>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</si>
  <si>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</si>
  <si>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</si>
  <si>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</si>
  <si>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</si>
  <si>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</si>
  <si>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</si>
  <si>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</si>
  <si>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</si>
  <si>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</si>
  <si>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</si>
  <si>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</si>
  <si>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</si>
  <si>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</si>
  <si>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</si>
  <si>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</si>
  <si>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</si>
  <si>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</si>
  <si>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</si>
  <si>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</si>
  <si>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</si>
  <si>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</si>
  <si>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</si>
  <si>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</si>
  <si>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</si>
  <si>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</si>
  <si>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</si>
  <si>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</si>
  <si>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</si>
  <si>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</si>
  <si>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</si>
  <si>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</si>
  <si>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</si>
  <si>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</si>
  <si>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</si>
  <si>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</si>
  <si>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</si>
  <si>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</si>
  <si>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</si>
  <si>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</si>
  <si>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</si>
  <si>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</si>
  <si>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</si>
  <si>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</si>
  <si>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</si>
  <si>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</si>
  <si>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</si>
  <si>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</si>
  <si>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</si>
  <si>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</si>
  <si>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</si>
  <si>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</si>
  <si>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</si>
  <si>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</si>
  <si>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</si>
  <si>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</si>
  <si>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</si>
  <si>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</si>
  <si>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</si>
  <si>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</si>
  <si>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</si>
  <si>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</si>
  <si>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</si>
  <si>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</si>
  <si>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</si>
  <si>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</si>
  <si>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</si>
  <si>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</si>
  <si>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</si>
  <si>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</si>
  <si>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</si>
  <si>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</si>
  <si>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</si>
  <si>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</si>
  <si>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</si>
  <si>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</si>
  <si>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</si>
  <si>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</si>
  <si>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</si>
  <si>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</si>
  <si>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</si>
  <si>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</si>
  <si>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</si>
  <si>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</si>
  <si>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</si>
  <si>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</si>
  <si>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</si>
  <si>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</si>
  <si>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</si>
  <si>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</si>
  <si>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</si>
  <si>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</si>
  <si>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</si>
  <si>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</si>
  <si>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</si>
  <si>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</si>
  <si>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</si>
  <si>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</si>
  <si>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</si>
  <si>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</si>
  <si>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</si>
  <si>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</si>
  <si>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</si>
  <si>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</si>
  <si>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</si>
  <si>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</si>
  <si>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</si>
  <si>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</si>
  <si>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</si>
  <si>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</si>
  <si>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</si>
  <si>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</si>
  <si>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</si>
  <si>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</si>
  <si>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</si>
  <si>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</si>
  <si>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</si>
  <si>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</si>
  <si>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</si>
  <si>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</si>
  <si>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</si>
  <si>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</si>
  <si>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</si>
  <si>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</si>
  <si>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</si>
  <si>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</si>
  <si>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</si>
  <si>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</si>
  <si>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</si>
  <si>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</si>
  <si>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</si>
  <si>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</si>
  <si>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</si>
  <si>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</si>
  <si>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</si>
  <si>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</si>
  <si>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</si>
  <si>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</si>
  <si>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</si>
  <si>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</si>
  <si>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</si>
  <si>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</si>
  <si>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</si>
  <si>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</si>
  <si>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</si>
  <si>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</si>
  <si>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</si>
  <si>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</si>
  <si>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</si>
  <si>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</si>
  <si>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</si>
  <si>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</si>
  <si>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</si>
  <si>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</si>
  <si>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</si>
  <si>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</si>
  <si>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</si>
  <si>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</si>
  <si>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</si>
  <si>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</si>
  <si>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</si>
  <si>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</si>
  <si>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</si>
  <si>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</si>
  <si>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</si>
  <si>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</si>
  <si>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</si>
  <si>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</si>
  <si>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</si>
  <si>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</si>
  <si>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</si>
  <si>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</si>
  <si>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</si>
  <si>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</si>
  <si>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</si>
  <si>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</si>
  <si>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</si>
  <si>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</si>
  <si>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</si>
  <si>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</si>
  <si>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</si>
  <si>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</si>
  <si>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</si>
  <si>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</si>
  <si>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</si>
  <si>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</si>
  <si>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</si>
  <si>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</si>
  <si>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</si>
  <si>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</si>
  <si>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</si>
  <si>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</si>
  <si>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</si>
  <si>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</si>
  <si>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</si>
  <si>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</si>
  <si>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</si>
  <si>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</si>
  <si>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</si>
  <si>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</si>
  <si>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</si>
  <si>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</si>
  <si>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</si>
  <si>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</si>
  <si>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</si>
  <si>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</si>
  <si>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</si>
  <si>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</si>
  <si>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</si>
  <si>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</si>
  <si>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</si>
  <si>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</si>
  <si>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</si>
  <si>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</si>
  <si>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</si>
  <si>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</si>
  <si>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</si>
  <si>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</si>
  <si>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</si>
  <si>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</si>
  <si>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</si>
  <si>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</si>
  <si>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</si>
  <si>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</si>
  <si>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</si>
  <si>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</si>
  <si>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</si>
  <si>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</si>
  <si>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</si>
  <si>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</si>
  <si>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</si>
  <si>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</si>
  <si>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</si>
  <si>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</si>
  <si>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</si>
  <si>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</si>
  <si>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</si>
  <si>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</si>
  <si>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</si>
  <si>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</si>
  <si>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</si>
  <si>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</si>
  <si>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</si>
  <si>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</si>
  <si>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</si>
  <si>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</si>
  <si>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</si>
  <si>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</si>
  <si>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</si>
  <si>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</si>
  <si>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</si>
  <si>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</si>
  <si>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</si>
  <si>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</si>
  <si>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</si>
  <si>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</si>
  <si>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</si>
  <si>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</si>
  <si>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</si>
  <si>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</si>
  <si>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</si>
  <si>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</si>
  <si>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</si>
  <si>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</si>
  <si>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</si>
  <si>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</si>
  <si>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</si>
  <si>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</si>
  <si>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</si>
  <si>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</si>
  <si>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</si>
  <si>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</si>
  <si>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</si>
  <si>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</si>
  <si>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</si>
  <si>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</si>
  <si>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</si>
  <si>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</si>
  <si>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</si>
  <si>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</si>
  <si>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</si>
  <si>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</si>
  <si>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</si>
  <si>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</si>
  <si>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</si>
  <si>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</si>
  <si>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</si>
  <si>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</si>
  <si>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</si>
  <si>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</si>
  <si>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</si>
  <si>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</si>
  <si>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</si>
  <si>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</si>
  <si>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</si>
  <si>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</si>
  <si>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</si>
  <si>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</si>
  <si>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</si>
  <si>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</si>
  <si>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</si>
  <si>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</si>
  <si>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</si>
  <si>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</si>
  <si>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</si>
  <si>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</si>
  <si>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</si>
  <si>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</si>
  <si>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</si>
  <si>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</si>
  <si>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</si>
  <si>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</si>
  <si>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</si>
  <si>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</si>
  <si>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</si>
  <si>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</si>
  <si>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</si>
  <si>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</si>
  <si>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</si>
  <si>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</si>
  <si>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</si>
  <si>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</si>
  <si>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</si>
  <si>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</si>
  <si>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</si>
  <si>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</si>
  <si>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</si>
  <si>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</si>
  <si>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</si>
  <si>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</si>
  <si>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</si>
  <si>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</si>
  <si>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</si>
  <si>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</si>
  <si>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</si>
  <si>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</si>
  <si>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</si>
  <si>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</si>
  <si>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</si>
  <si>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</si>
  <si>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</si>
  <si>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</si>
  <si>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</si>
  <si>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</si>
  <si>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</si>
  <si>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</si>
  <si>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</si>
  <si>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</si>
  <si>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</si>
  <si>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</si>
  <si>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</si>
  <si>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</si>
  <si>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</si>
  <si>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</si>
  <si>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</si>
  <si>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</si>
  <si>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</si>
  <si>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</si>
  <si>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</si>
  <si>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</si>
  <si>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</si>
  <si>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</si>
  <si>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</si>
  <si>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</si>
  <si>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</si>
  <si>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</si>
  <si>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</si>
  <si>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</si>
  <si>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</si>
  <si>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</si>
  <si>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</si>
  <si>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</si>
  <si>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</si>
  <si>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</si>
  <si>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</si>
  <si>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</si>
  <si>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</si>
  <si>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</si>
  <si>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</si>
  <si>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</si>
  <si>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</si>
  <si>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</si>
  <si>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</si>
  <si>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</si>
  <si>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</si>
  <si>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</si>
  <si>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</si>
  <si>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</si>
  <si>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</si>
  <si>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</si>
  <si>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</si>
  <si>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</si>
  <si>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</si>
  <si>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</si>
  <si>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</si>
  <si>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</si>
  <si>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</si>
  <si>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</si>
  <si>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</si>
  <si>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</si>
  <si>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</si>
  <si>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</si>
  <si>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</si>
  <si>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</si>
  <si>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</si>
  <si>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</si>
  <si>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</si>
  <si>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</si>
  <si>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</si>
  <si>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</si>
  <si>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</si>
  <si>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</si>
  <si>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</si>
  <si>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</si>
  <si>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</si>
  <si>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</si>
  <si>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</si>
  <si>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</si>
  <si>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</si>
  <si>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</si>
  <si>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</si>
  <si>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</si>
  <si>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</si>
  <si>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</si>
  <si>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</si>
  <si>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</si>
  <si>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</si>
  <si>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</si>
  <si>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</si>
  <si>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</si>
  <si>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</si>
  <si>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</si>
  <si>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</si>
  <si>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</si>
  <si>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</si>
  <si>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</si>
  <si>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</si>
  <si>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</si>
  <si>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</si>
  <si>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</si>
  <si>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</si>
  <si>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</si>
  <si>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</si>
  <si>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</si>
  <si>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</si>
  <si>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</si>
  <si>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</si>
  <si>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</si>
  <si>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</si>
  <si>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</si>
  <si>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</si>
  <si>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</si>
  <si>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</si>
  <si>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</si>
  <si>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</si>
  <si>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</si>
  <si>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</si>
  <si>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</si>
  <si>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</si>
  <si>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</si>
  <si>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</si>
  <si>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</si>
  <si>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</si>
  <si>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</si>
  <si>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</si>
  <si>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</si>
  <si>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</si>
  <si>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</si>
  <si>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</si>
  <si>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</si>
  <si>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</si>
  <si>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</si>
  <si>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</si>
  <si>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</si>
  <si>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</si>
  <si>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</si>
  <si>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</si>
  <si>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</si>
  <si>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</si>
  <si>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</si>
  <si>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</si>
  <si>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</si>
  <si>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</si>
  <si>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</si>
  <si>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</si>
  <si>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</si>
  <si>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</si>
  <si>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</si>
  <si>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</si>
  <si>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</si>
  <si>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</si>
  <si>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</si>
  <si>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</si>
  <si>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</si>
  <si>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</si>
  <si>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</si>
  <si>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</si>
  <si>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</si>
  <si>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</si>
  <si>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</si>
  <si>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</si>
  <si>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</si>
  <si>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</si>
  <si>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</si>
  <si>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</si>
  <si>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</si>
  <si>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</si>
  <si>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</si>
  <si>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</si>
  <si>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</si>
  <si>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</si>
  <si>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</si>
  <si>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</si>
  <si>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</si>
  <si>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</si>
  <si>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</si>
  <si>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</si>
  <si>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</si>
  <si>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</si>
  <si>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</si>
  <si>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</si>
  <si>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</si>
  <si>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</si>
  <si>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</si>
  <si>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</si>
  <si>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</si>
  <si>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</si>
  <si>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</si>
  <si>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</si>
  <si>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</si>
  <si>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</si>
  <si>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</si>
  <si>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</si>
  <si>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</si>
  <si>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</si>
  <si>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</si>
  <si>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</si>
  <si>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</si>
  <si>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</si>
  <si>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</si>
  <si>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</si>
  <si>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</si>
  <si>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</si>
  <si>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</si>
  <si>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</si>
  <si>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</si>
  <si>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</si>
  <si>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</si>
  <si>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</si>
  <si>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</si>
  <si>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</si>
  <si>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</si>
  <si>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</si>
  <si>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</si>
  <si>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</si>
  <si>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</si>
  <si>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</si>
  <si>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</si>
  <si>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</si>
  <si>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</si>
  <si>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</si>
  <si>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</si>
  <si>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</si>
  <si>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</si>
  <si>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</si>
  <si>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</si>
  <si>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</si>
  <si>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</si>
  <si>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</si>
  <si>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</si>
  <si>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</si>
  <si>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</si>
  <si>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</si>
  <si>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</si>
  <si>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</si>
  <si>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</si>
  <si>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</si>
  <si>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</si>
  <si>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</si>
  <si>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</si>
  <si>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</si>
  <si>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</si>
  <si>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</si>
  <si>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</si>
  <si>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</si>
  <si>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</si>
  <si>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</si>
  <si>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</si>
  <si>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</si>
  <si>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</si>
  <si>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</si>
  <si>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</si>
  <si>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</si>
  <si>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</si>
  <si>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</si>
  <si>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</si>
  <si>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</si>
  <si>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</si>
  <si>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</si>
  <si>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</si>
  <si>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</si>
  <si>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</si>
  <si>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</si>
  <si>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</si>
  <si>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</si>
  <si>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</si>
  <si>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</si>
  <si>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</si>
  <si>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</si>
  <si>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</si>
  <si>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</si>
  <si>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</si>
  <si>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</si>
  <si>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</si>
  <si>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</si>
  <si>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</si>
  <si>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</si>
  <si>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</si>
  <si>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</si>
  <si>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</si>
  <si>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</si>
  <si>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</si>
  <si>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</si>
  <si>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</si>
  <si>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</si>
  <si>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</si>
  <si>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</si>
  <si>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</si>
  <si>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</si>
  <si>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</si>
  <si>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</si>
  <si>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</si>
  <si>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</si>
  <si>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</si>
  <si>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</si>
  <si>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</si>
  <si>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</si>
  <si>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</si>
  <si>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</si>
  <si>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</si>
  <si>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</si>
  <si>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</si>
  <si>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</si>
  <si>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</si>
  <si>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</si>
  <si>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</si>
  <si>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</si>
  <si>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</si>
  <si>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</si>
  <si>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</si>
  <si>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</si>
  <si>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</si>
  <si>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</si>
  <si>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</si>
  <si>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</si>
  <si>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</si>
  <si>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</si>
  <si>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</si>
  <si>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</si>
  <si>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</si>
  <si>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</si>
  <si>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</si>
  <si>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</si>
  <si>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</si>
  <si>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</si>
  <si>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</si>
  <si>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</si>
  <si>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</si>
  <si>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</si>
  <si>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</si>
  <si>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</si>
  <si>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</si>
  <si>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</si>
  <si>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</si>
  <si>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</si>
  <si>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</si>
  <si>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</si>
  <si>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</si>
  <si>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</si>
  <si>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</si>
  <si>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</si>
  <si>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</si>
  <si>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</si>
  <si>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</si>
  <si>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</si>
  <si>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</si>
  <si>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</si>
  <si>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</si>
  <si>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</si>
  <si>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</si>
  <si>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</si>
  <si>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</si>
  <si>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</si>
  <si>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</si>
  <si>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</si>
  <si>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</si>
  <si>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</si>
  <si>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</si>
  <si>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</si>
  <si>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</si>
  <si>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</si>
  <si>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</si>
  <si>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</si>
  <si>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</si>
  <si>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</si>
  <si>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</si>
  <si>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</si>
  <si>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</si>
  <si>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</si>
  <si>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</si>
  <si>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</si>
  <si>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</si>
  <si>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</si>
  <si>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</si>
  <si>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</si>
  <si>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</si>
  <si>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</si>
  <si>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</si>
  <si>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</si>
  <si>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</si>
  <si>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</si>
  <si>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</si>
  <si>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</si>
  <si>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</si>
  <si>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</si>
  <si>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</si>
  <si>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</si>
  <si>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</si>
  <si>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</si>
  <si>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</si>
  <si>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</si>
  <si>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</si>
  <si>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</si>
  <si>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</si>
  <si>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</si>
  <si>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</si>
  <si>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</si>
  <si>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</si>
  <si>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</si>
  <si>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</si>
  <si>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</si>
  <si>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</si>
  <si>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</si>
  <si>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</si>
  <si>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</si>
  <si>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</si>
  <si>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</si>
  <si>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</si>
  <si>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</si>
  <si>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</si>
  <si>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</si>
  <si>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</si>
  <si>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</si>
  <si>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</si>
  <si>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</si>
  <si>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</si>
  <si>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</si>
  <si>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</si>
  <si>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</si>
  <si>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</si>
  <si>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</si>
  <si>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</si>
  <si>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</si>
  <si>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</si>
  <si>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</si>
  <si>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</si>
  <si>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</si>
  <si>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</si>
  <si>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</si>
  <si>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</si>
  <si>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</si>
  <si>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</si>
  <si>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</si>
  <si>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</si>
  <si>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</si>
  <si>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</si>
  <si>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</si>
  <si>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</si>
  <si>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</si>
  <si>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</si>
  <si>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</si>
  <si>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</si>
  <si>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</si>
  <si>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</si>
  <si>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</si>
  <si>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</si>
  <si>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</si>
  <si>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</si>
  <si>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</si>
  <si>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</si>
  <si>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</si>
  <si>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</si>
  <si>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</si>
  <si>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</si>
  <si>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</si>
  <si>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</si>
  <si>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</si>
  <si>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</si>
  <si>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</si>
  <si>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</si>
  <si>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</si>
  <si>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</si>
  <si>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</si>
  <si>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</si>
  <si>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</si>
  <si>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</si>
  <si>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</si>
  <si>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</si>
  <si>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</si>
  <si>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</si>
  <si>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</si>
  <si>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</si>
  <si>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</si>
  <si>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</si>
  <si>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</si>
  <si>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</si>
  <si>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</si>
  <si>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</si>
  <si>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</si>
  <si>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</si>
  <si>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</si>
  <si>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</si>
  <si>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</si>
  <si>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</si>
  <si>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</si>
  <si>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</si>
  <si>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</si>
  <si>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</si>
  <si>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</si>
  <si>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</si>
  <si>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</si>
  <si>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</si>
  <si>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</si>
  <si>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</si>
  <si>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</si>
  <si>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</si>
  <si>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</si>
  <si>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</si>
  <si>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</si>
  <si>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</si>
  <si>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</si>
  <si>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</si>
  <si>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</si>
  <si>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</si>
  <si>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</si>
  <si>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</si>
  <si>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</si>
  <si>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</si>
  <si>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</si>
  <si>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</si>
  <si>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</si>
  <si>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</si>
  <si>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</si>
  <si>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</si>
  <si>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</si>
  <si>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</si>
  <si>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</si>
  <si>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</si>
  <si>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</si>
  <si>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</si>
  <si>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</si>
  <si>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</si>
  <si>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</si>
  <si>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</si>
  <si>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</si>
  <si>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</si>
  <si>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</si>
  <si>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</si>
  <si>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</si>
  <si>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</si>
  <si>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</si>
  <si>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</si>
  <si>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</si>
  <si>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</si>
  <si>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</si>
  <si>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</si>
  <si>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</si>
  <si>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</si>
  <si>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</si>
  <si>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</si>
  <si>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</si>
  <si>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</si>
  <si>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</si>
  <si>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</si>
  <si>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</si>
  <si>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</si>
  <si>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</si>
  <si>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</si>
  <si>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</si>
  <si>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</si>
  <si>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</si>
  <si>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</si>
  <si>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</si>
  <si>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</si>
  <si>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</si>
  <si>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</si>
  <si>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</si>
  <si>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</si>
  <si>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</si>
  <si>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</si>
  <si>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</si>
  <si>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</si>
  <si>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</si>
  <si>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</si>
  <si>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</si>
  <si>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</si>
  <si>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</si>
  <si>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</si>
  <si>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</si>
  <si>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</si>
  <si>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</si>
  <si>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</si>
  <si>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</si>
  <si>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</si>
  <si>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</si>
  <si>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</si>
  <si>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</si>
  <si>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</si>
  <si>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</si>
  <si>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</si>
  <si>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</si>
  <si>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</si>
  <si>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</si>
  <si>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</si>
  <si>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</si>
  <si>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</si>
  <si>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</si>
  <si>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</si>
  <si>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</si>
  <si>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</si>
  <si>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</si>
  <si>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</si>
  <si>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</si>
  <si>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</si>
  <si>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</si>
  <si>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</si>
  <si>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</si>
  <si>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</si>
  <si>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</si>
  <si>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</si>
  <si>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</si>
  <si>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</si>
  <si>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</si>
  <si>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</si>
  <si>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</si>
  <si>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</si>
  <si>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</si>
  <si>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</si>
  <si>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</si>
  <si>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</si>
  <si>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</si>
  <si>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</si>
  <si>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</si>
  <si>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</si>
  <si>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</si>
  <si>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</si>
  <si>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</si>
  <si>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</si>
  <si>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</si>
  <si>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</si>
  <si>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</si>
  <si>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</si>
  <si>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</si>
  <si>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</si>
  <si>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</si>
  <si>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</si>
  <si>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</si>
  <si>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</si>
  <si>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</si>
  <si>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</si>
  <si>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</si>
  <si>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</si>
  <si>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</si>
  <si>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</si>
  <si>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</si>
  <si>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</si>
  <si>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</si>
  <si>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</si>
  <si>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</si>
  <si>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</si>
  <si>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</si>
  <si>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</si>
  <si>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</si>
  <si>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</si>
  <si>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</si>
  <si>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</si>
  <si>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</si>
  <si>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</si>
  <si>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</si>
  <si>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</si>
  <si>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</si>
  <si>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</si>
  <si>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</si>
  <si>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</si>
  <si>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</si>
  <si>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</si>
  <si>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</si>
  <si>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</si>
  <si>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</si>
  <si>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</si>
  <si>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</si>
  <si>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</si>
  <si>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</si>
  <si>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</si>
  <si>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</si>
  <si>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</si>
  <si>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</si>
  <si>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</si>
  <si>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</si>
  <si>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</si>
  <si>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</si>
  <si>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</si>
  <si>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</si>
  <si>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</si>
  <si>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</si>
  <si>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</si>
  <si>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</si>
  <si>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</si>
  <si>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</si>
  <si>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</si>
  <si>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</si>
  <si>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</si>
  <si>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</si>
  <si>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</si>
  <si>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</si>
  <si>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</si>
  <si>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</si>
  <si>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</si>
  <si>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</si>
  <si>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</si>
  <si>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</si>
  <si>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</si>
  <si>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</si>
  <si>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</si>
  <si>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</si>
  <si>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</si>
  <si>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</si>
  <si>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</si>
  <si>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</si>
  <si>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</si>
  <si>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</si>
  <si>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</si>
  <si>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</si>
  <si>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</si>
  <si>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</si>
  <si>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</si>
  <si>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</si>
  <si>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</si>
  <si>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</si>
  <si>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</si>
  <si>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</si>
  <si>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</si>
  <si>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</si>
  <si>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</si>
  <si>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</si>
  <si>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</si>
  <si>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</si>
  <si>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</si>
  <si>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</si>
  <si>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</si>
  <si>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</si>
  <si>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</si>
  <si>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</si>
  <si>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</si>
  <si>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</si>
  <si>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</si>
  <si>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</si>
  <si>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</si>
  <si>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</si>
  <si>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</si>
  <si>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</si>
  <si>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</si>
  <si>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</si>
  <si>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</si>
  <si>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</si>
  <si>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</si>
  <si>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</si>
  <si>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</si>
  <si>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</si>
  <si>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</si>
  <si>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</si>
  <si>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</si>
  <si>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</si>
  <si>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</si>
  <si>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</si>
  <si>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</si>
  <si>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</si>
  <si>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</si>
  <si>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</si>
  <si>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</si>
  <si>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</si>
  <si>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</si>
  <si>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</si>
  <si>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</si>
  <si>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</si>
  <si>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</si>
  <si>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</si>
  <si>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</si>
  <si>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</si>
  <si>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</si>
  <si>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</si>
  <si>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</si>
  <si>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</si>
  <si>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</si>
  <si>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</si>
  <si>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</si>
  <si>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</si>
  <si>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</si>
  <si>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</si>
  <si>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</si>
  <si>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</si>
  <si>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</si>
  <si>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</si>
  <si>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</si>
  <si>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</si>
  <si>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</si>
  <si>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</si>
  <si>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</si>
  <si>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</si>
  <si>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</si>
  <si>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</si>
  <si>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</si>
  <si>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</si>
  <si>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</si>
  <si>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</si>
  <si>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</si>
  <si>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</si>
  <si>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</si>
  <si>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</si>
  <si>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</si>
  <si>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</si>
  <si>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</si>
  <si>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</si>
  <si>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</si>
  <si>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</si>
  <si>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</si>
  <si>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</si>
  <si>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</si>
  <si>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</si>
  <si>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</si>
  <si>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</si>
  <si>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</si>
  <si>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</si>
  <si>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</si>
  <si>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</si>
  <si>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</si>
  <si>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</si>
  <si>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</si>
  <si>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</si>
  <si>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</si>
  <si>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</si>
  <si>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</si>
  <si>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</si>
  <si>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</si>
  <si>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</si>
  <si>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</si>
  <si>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</si>
  <si>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</si>
  <si>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</si>
  <si>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</si>
  <si>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</si>
  <si>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</si>
  <si>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</si>
  <si>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</si>
  <si>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</si>
  <si>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</si>
  <si>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</si>
  <si>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</si>
  <si>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</si>
  <si>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</si>
  <si>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</si>
  <si>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</si>
  <si>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</si>
  <si>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</si>
  <si>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</si>
  <si>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</si>
  <si>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</si>
  <si>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</si>
  <si>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</si>
  <si>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</si>
  <si>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</si>
  <si>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</si>
  <si>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</si>
  <si>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</si>
  <si>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</si>
  <si>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</si>
  <si>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</si>
  <si>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</si>
  <si>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</si>
  <si>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</si>
  <si>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</si>
  <si>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</si>
  <si>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</si>
  <si>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</si>
  <si>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</si>
  <si>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</si>
  <si>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</si>
  <si>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</si>
  <si>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</si>
  <si>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</si>
  <si>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</si>
  <si>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</si>
  <si>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</si>
  <si>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</si>
  <si>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</si>
  <si>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</si>
  <si>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</si>
  <si>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</si>
  <si>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</si>
  <si>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</si>
  <si>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</si>
  <si>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</si>
  <si>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</si>
  <si>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</si>
  <si>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</si>
  <si>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</si>
  <si>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</si>
  <si>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</si>
  <si>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</si>
  <si>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</si>
  <si>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</si>
  <si>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</si>
  <si>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</si>
  <si>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</si>
  <si>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</si>
  <si>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</si>
  <si>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</si>
  <si>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</si>
  <si>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</si>
  <si>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</si>
  <si>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</si>
  <si>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</si>
  <si>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</si>
  <si>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</si>
  <si>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</si>
  <si>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</si>
  <si>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</si>
  <si>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</si>
  <si>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</si>
  <si>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</si>
  <si>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</si>
  <si>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</si>
  <si>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</si>
  <si>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</si>
  <si>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</si>
  <si>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</si>
  <si>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</si>
  <si>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</si>
  <si>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</si>
  <si>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</si>
  <si>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</si>
  <si>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</si>
  <si>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</si>
  <si>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</si>
  <si>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</si>
  <si>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</si>
  <si>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</si>
  <si>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</si>
  <si>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</si>
  <si>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</si>
  <si>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</si>
  <si>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</si>
  <si>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</si>
  <si>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</si>
  <si>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</si>
  <si>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</si>
  <si>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</si>
  <si>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</si>
  <si>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</si>
  <si>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</si>
  <si>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</si>
  <si>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</si>
  <si>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</si>
  <si>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</si>
  <si>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</si>
  <si>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</si>
  <si>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</si>
  <si>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</si>
  <si>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</si>
  <si>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</si>
  <si>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</si>
  <si>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</si>
  <si>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</si>
  <si>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</si>
  <si>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</si>
  <si>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</si>
  <si>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</si>
  <si>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</si>
  <si>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</si>
  <si>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</si>
  <si>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</si>
  <si>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</si>
  <si>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</si>
  <si>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</si>
  <si>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</si>
  <si>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</si>
  <si>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</si>
  <si>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</si>
  <si>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</si>
  <si>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</si>
  <si>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</si>
  <si>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</si>
  <si>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</si>
  <si>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</si>
  <si>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</si>
  <si>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</si>
  <si>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</si>
  <si>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</si>
  <si>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</si>
  <si>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</si>
  <si>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</si>
  <si>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</si>
  <si>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</si>
  <si>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</si>
  <si>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</si>
  <si>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</si>
  <si>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</si>
  <si>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</si>
  <si>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</si>
  <si>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</si>
  <si>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</si>
  <si>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</si>
  <si>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</si>
  <si>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</si>
  <si>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</si>
  <si>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</si>
  <si>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</si>
  <si>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</si>
  <si>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</si>
  <si>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</si>
  <si>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</si>
  <si>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</si>
  <si>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</si>
  <si>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</si>
  <si>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</si>
  <si>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</si>
  <si>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</si>
  <si>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</si>
  <si>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</si>
  <si>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</si>
  <si>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</si>
  <si>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</si>
  <si>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</si>
  <si>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</si>
  <si>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</si>
  <si>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</si>
  <si>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</si>
  <si>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</si>
  <si>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</si>
  <si>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</si>
  <si>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</si>
  <si>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</si>
  <si>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</si>
  <si>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</si>
  <si>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</si>
  <si>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</si>
  <si>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</si>
  <si>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</si>
  <si>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</si>
  <si>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</si>
  <si>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</si>
  <si>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</si>
  <si>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</si>
  <si>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</si>
  <si>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</si>
  <si>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</si>
  <si>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</si>
  <si>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</si>
  <si>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</si>
  <si>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</si>
  <si>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</si>
  <si>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</si>
  <si>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</si>
  <si>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</si>
  <si>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</si>
  <si>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</si>
  <si>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</si>
  <si>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</si>
  <si>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</si>
  <si>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</si>
  <si>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</si>
  <si>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</si>
  <si>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</si>
  <si>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</si>
  <si>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</si>
  <si>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</si>
  <si>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</si>
  <si>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</si>
  <si>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</si>
  <si>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</si>
  <si>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</si>
  <si>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</si>
  <si>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</si>
  <si>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</si>
  <si>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</si>
  <si>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</si>
  <si>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</si>
  <si>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</si>
  <si>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</si>
  <si>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</si>
  <si>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</si>
  <si>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</si>
  <si>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</si>
  <si>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</si>
  <si>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</si>
  <si>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</si>
  <si>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</si>
  <si>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</si>
  <si>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</si>
  <si>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</si>
  <si>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</si>
  <si>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</si>
  <si>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</si>
  <si>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</si>
  <si>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</si>
  <si>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</si>
  <si>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</si>
  <si>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</si>
  <si>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</si>
  <si>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</si>
  <si>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</si>
  <si>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</si>
  <si>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</si>
  <si>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</si>
  <si>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</si>
  <si>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</si>
  <si>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</si>
  <si>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</si>
  <si>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</si>
  <si>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</si>
  <si>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</si>
  <si>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</si>
  <si>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</si>
  <si>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</si>
  <si>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</si>
  <si>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</si>
  <si>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</si>
  <si>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</si>
  <si>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</si>
  <si>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</si>
  <si>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</si>
  <si>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</si>
  <si>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</si>
  <si>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</si>
  <si>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</si>
  <si>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</si>
  <si>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</si>
  <si>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</si>
  <si>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</si>
  <si>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</si>
  <si>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</si>
  <si>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</si>
  <si>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</si>
  <si>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</si>
  <si>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</si>
  <si>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</si>
  <si>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</si>
  <si>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</si>
  <si>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</si>
  <si>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</si>
  <si>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</si>
  <si>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</si>
  <si>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</si>
  <si>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</si>
  <si>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</si>
  <si>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</si>
  <si>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</si>
  <si>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</si>
  <si>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</si>
  <si>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</si>
  <si>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</si>
  <si>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</si>
  <si>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</si>
  <si>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</si>
  <si>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</si>
  <si>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</si>
  <si>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</si>
  <si>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</si>
  <si>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</si>
  <si>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</si>
  <si>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</si>
  <si>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</si>
  <si>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</si>
  <si>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</si>
  <si>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</si>
  <si>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</si>
  <si>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</si>
  <si>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</si>
  <si>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</si>
  <si>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</si>
  <si>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</si>
  <si>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</si>
  <si>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</si>
  <si>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</si>
  <si>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</si>
  <si>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</si>
  <si>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</si>
  <si>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</si>
  <si>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</si>
  <si>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</si>
  <si>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</si>
  <si>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</si>
  <si>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</si>
  <si>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</si>
  <si>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</si>
  <si>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</si>
  <si>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</si>
  <si>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</si>
  <si>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</si>
  <si>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</si>
  <si>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</si>
  <si>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</si>
  <si>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</si>
  <si>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</si>
  <si>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</si>
  <si>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</si>
  <si>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</si>
  <si>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</si>
  <si>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</si>
  <si>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</si>
  <si>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</si>
  <si>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</si>
  <si>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</si>
  <si>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</si>
  <si>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</si>
  <si>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</si>
  <si>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</si>
  <si>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</si>
  <si>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</si>
  <si>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</si>
  <si>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</si>
  <si>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</si>
  <si>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</si>
  <si>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</si>
  <si>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</si>
  <si>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</si>
  <si>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</si>
  <si>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</si>
  <si>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</si>
  <si>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</si>
  <si>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</si>
  <si>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</si>
  <si>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</si>
  <si>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</si>
  <si>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</si>
  <si>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</si>
  <si>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</si>
  <si>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</si>
  <si>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</si>
  <si>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</si>
  <si>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</si>
  <si>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</si>
  <si>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</si>
  <si>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</si>
  <si>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</si>
  <si>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</si>
  <si>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</si>
  <si>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</si>
  <si>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</si>
  <si>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</si>
  <si>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</si>
  <si>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</si>
  <si>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</si>
  <si>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</si>
  <si>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</si>
  <si>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</si>
  <si>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</si>
  <si>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</si>
  <si>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</si>
  <si>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</si>
  <si>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</si>
  <si>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</si>
  <si>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</si>
  <si>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</si>
  <si>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</si>
  <si>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</si>
  <si>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</si>
  <si>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</si>
  <si>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</si>
  <si>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</si>
  <si>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</si>
  <si>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</si>
  <si>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</si>
  <si>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</si>
  <si>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</si>
  <si>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</si>
  <si>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</si>
  <si>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</si>
  <si>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</si>
  <si>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</si>
  <si>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</si>
  <si>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</si>
  <si>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</si>
  <si>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</si>
  <si>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</si>
  <si>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</si>
  <si>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</si>
  <si>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</si>
  <si>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</si>
  <si>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</si>
  <si>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</si>
  <si>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</si>
  <si>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</si>
  <si>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</si>
  <si>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</si>
  <si>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</si>
  <si>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</si>
  <si>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</si>
  <si>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</si>
  <si>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</si>
  <si>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</si>
  <si>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</si>
  <si>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</si>
  <si>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</si>
  <si>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</si>
  <si>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</si>
  <si>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</si>
  <si>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</si>
  <si>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</si>
  <si>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</si>
  <si>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</si>
  <si>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</si>
  <si>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</si>
  <si>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</si>
  <si>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</si>
  <si>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</si>
  <si>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</si>
  <si>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</si>
  <si>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</si>
  <si>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</si>
  <si>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</si>
  <si>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</si>
  <si>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</si>
  <si>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</si>
  <si>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</si>
  <si>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</si>
  <si>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</si>
  <si>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</si>
  <si>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</si>
  <si>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</si>
  <si>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</si>
  <si>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</si>
  <si>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</si>
  <si>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</si>
  <si>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</si>
  <si>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</si>
  <si>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</si>
  <si>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</si>
  <si>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</si>
  <si>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</si>
  <si>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</si>
  <si>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</si>
  <si>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</si>
  <si>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</si>
  <si>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</si>
  <si>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</si>
  <si>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</si>
  <si>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</si>
  <si>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</si>
  <si>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</si>
  <si>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</si>
  <si>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</si>
  <si>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</si>
  <si>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</si>
  <si>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</si>
  <si>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</si>
  <si>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</si>
  <si>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</si>
  <si>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</si>
  <si>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</si>
  <si>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</si>
  <si>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</si>
  <si>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</si>
  <si>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</si>
  <si>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</si>
  <si>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</si>
  <si>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</si>
  <si>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</si>
  <si>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</si>
  <si>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</si>
  <si>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</si>
  <si>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</si>
  <si>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</si>
  <si>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</si>
  <si>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</si>
  <si>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</si>
  <si>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</si>
  <si>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</si>
  <si>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</si>
  <si>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</si>
  <si>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</si>
  <si>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</si>
  <si>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</si>
  <si>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</si>
  <si>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</si>
  <si>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</si>
  <si>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</si>
  <si>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</si>
  <si>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</si>
  <si>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</si>
  <si>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</si>
  <si>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</si>
  <si>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</si>
  <si>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</si>
  <si>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</si>
  <si>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</si>
  <si>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</si>
  <si>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</si>
  <si>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</si>
  <si>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</si>
  <si>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</si>
  <si>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</si>
  <si>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</si>
  <si>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</si>
  <si>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</si>
  <si>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</si>
  <si>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</si>
  <si>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</si>
  <si>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</si>
  <si>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</si>
  <si>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</si>
  <si>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</si>
  <si>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</si>
  <si>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</si>
  <si>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</si>
  <si>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</si>
  <si>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</si>
  <si>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</si>
  <si>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</si>
  <si>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</si>
  <si>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</si>
  <si>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</si>
  <si>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</si>
  <si>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</si>
  <si>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</si>
  <si>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</si>
  <si>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</si>
  <si>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</si>
  <si>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</si>
  <si>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</si>
  <si>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</si>
  <si>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</si>
  <si>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</si>
  <si>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</si>
  <si>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</si>
  <si>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</si>
  <si>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</si>
  <si>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</si>
  <si>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</si>
  <si>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</si>
  <si>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</si>
  <si>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</si>
  <si>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</si>
  <si>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</si>
  <si>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</si>
  <si>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</si>
  <si>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</si>
  <si>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</si>
  <si>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</si>
  <si>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</si>
  <si>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</si>
  <si>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</si>
  <si>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</si>
  <si>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</si>
  <si>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</si>
  <si>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</si>
  <si>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</si>
  <si>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</si>
  <si>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</si>
  <si>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</si>
  <si>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</si>
  <si>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</si>
  <si>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</si>
  <si>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</si>
  <si>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</si>
  <si>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</si>
  <si>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</si>
  <si>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</si>
  <si>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</si>
  <si>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</si>
  <si>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</si>
  <si>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</si>
  <si>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</si>
  <si>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</si>
  <si>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</si>
  <si>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</si>
  <si>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</si>
  <si>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</si>
  <si>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</si>
  <si>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</si>
  <si>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</si>
  <si>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</si>
  <si>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</si>
  <si>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</si>
  <si>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</si>
  <si>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</si>
  <si>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</si>
  <si>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</si>
  <si>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</si>
  <si>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</si>
  <si>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</si>
  <si>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</si>
  <si>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</si>
  <si>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</si>
  <si>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</si>
  <si>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</si>
  <si>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</si>
  <si>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</si>
  <si>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</si>
  <si>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</si>
  <si>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</si>
  <si>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</si>
  <si>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</si>
  <si>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</si>
  <si>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</si>
  <si>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</si>
  <si>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</si>
  <si>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</si>
  <si>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</si>
  <si>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</si>
  <si>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</si>
  <si>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</si>
  <si>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</si>
  <si>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</si>
  <si>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</si>
  <si>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</si>
  <si>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</si>
  <si>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</si>
  <si>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</si>
  <si>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</si>
  <si>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</si>
  <si>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</si>
  <si>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</si>
  <si>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</si>
  <si>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</si>
  <si>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</si>
  <si>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</si>
  <si>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</si>
  <si>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</si>
  <si>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</si>
  <si>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</si>
  <si>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</si>
  <si>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</si>
  <si>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</si>
  <si>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</si>
  <si>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</si>
  <si>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</si>
  <si>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</si>
  <si>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</si>
  <si>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</si>
  <si>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</si>
  <si>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</si>
  <si>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</si>
  <si>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</si>
  <si>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</si>
  <si>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</si>
  <si>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</si>
  <si>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</si>
  <si>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</si>
  <si>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</si>
  <si>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</si>
  <si>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</si>
  <si>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</si>
  <si>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</si>
  <si>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</si>
  <si>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</si>
  <si>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</si>
  <si>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</si>
  <si>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</si>
  <si>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</si>
  <si>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</si>
  <si>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</si>
  <si>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</si>
  <si>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</si>
  <si>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</si>
  <si>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</si>
  <si>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</si>
  <si>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</si>
  <si>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</si>
  <si>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</si>
  <si>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</si>
  <si>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</si>
  <si>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</si>
  <si>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</si>
  <si>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</si>
  <si>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</si>
  <si>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</si>
  <si>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</si>
  <si>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</si>
  <si>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</si>
  <si>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</si>
  <si>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</si>
  <si>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</si>
  <si>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</si>
  <si>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</si>
  <si>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</si>
  <si>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</si>
  <si>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</si>
  <si>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</si>
  <si>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</si>
  <si>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</si>
  <si>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</si>
  <si>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</si>
  <si>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</si>
  <si>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</si>
  <si>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</si>
  <si>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</si>
  <si>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</si>
  <si>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</si>
  <si>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</si>
  <si>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</si>
  <si>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</si>
  <si>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</si>
  <si>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</si>
  <si>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</si>
  <si>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</si>
  <si>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</si>
  <si>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</si>
  <si>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</si>
  <si>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</si>
  <si>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</si>
  <si>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</si>
  <si>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</si>
  <si>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</si>
  <si>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</si>
  <si>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</si>
  <si>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</si>
  <si>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</si>
  <si>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</si>
  <si>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</si>
  <si>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</si>
  <si>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</si>
  <si>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</si>
  <si>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</si>
  <si>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</si>
  <si>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</si>
  <si>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</si>
  <si>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</si>
  <si>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</si>
  <si>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</si>
  <si>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</si>
  <si>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</si>
  <si>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</si>
  <si>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</si>
  <si>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</si>
  <si>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</si>
  <si>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</si>
  <si>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</si>
  <si>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</si>
  <si>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</si>
  <si>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</si>
  <si>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</si>
  <si>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</si>
  <si>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</si>
  <si>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</si>
  <si>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</si>
  <si>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</si>
  <si>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</si>
  <si>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</si>
  <si>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</si>
  <si>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</si>
  <si>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</si>
  <si>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</si>
  <si>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</si>
  <si>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</si>
  <si>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</si>
  <si>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</si>
  <si>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</si>
  <si>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</si>
  <si>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</si>
  <si>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</si>
  <si>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</si>
  <si>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</si>
  <si>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</si>
  <si>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</si>
  <si>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</si>
  <si>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</si>
  <si>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</si>
  <si>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</si>
  <si>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</si>
  <si>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</si>
  <si>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</si>
  <si>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</si>
  <si>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</si>
  <si>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</si>
  <si>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</si>
  <si>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</si>
  <si>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</si>
  <si>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</si>
  <si>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</si>
  <si>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</si>
  <si>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</si>
  <si>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</si>
  <si>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</si>
  <si>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</si>
  <si>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</si>
  <si>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</si>
  <si>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</si>
  <si>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</si>
  <si>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</si>
  <si>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</si>
  <si>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</si>
  <si>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</si>
  <si>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</si>
  <si>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</si>
  <si>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</si>
  <si>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</si>
  <si>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</si>
  <si>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</si>
  <si>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</si>
  <si>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</si>
  <si>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</si>
  <si>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</si>
  <si>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</si>
  <si>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</si>
  <si>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</si>
  <si>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</si>
  <si>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</si>
  <si>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</si>
  <si>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</si>
  <si>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</si>
  <si>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</si>
  <si>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</si>
  <si>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</si>
  <si>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</si>
  <si>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</si>
  <si>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</si>
  <si>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</si>
  <si>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</si>
  <si>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</si>
  <si>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</si>
  <si>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</si>
  <si>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</si>
  <si>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</si>
  <si>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</si>
  <si>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</si>
  <si>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</si>
  <si>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</si>
  <si>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</si>
  <si>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</si>
  <si>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</si>
  <si>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</si>
  <si>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</si>
  <si>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</si>
  <si>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</si>
  <si>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</si>
  <si>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</si>
  <si>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</si>
  <si>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</si>
  <si>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</si>
  <si>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</si>
  <si>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</si>
  <si>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</si>
  <si>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</si>
  <si>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</si>
  <si>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</si>
  <si>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</si>
  <si>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</si>
  <si>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</si>
  <si>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</si>
  <si>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</si>
  <si>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</si>
  <si>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</si>
  <si>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</si>
  <si>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</si>
  <si>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</si>
  <si>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</si>
  <si>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</si>
  <si>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</si>
  <si>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</si>
  <si>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</si>
  <si>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</si>
  <si>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</si>
  <si>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</si>
  <si>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</si>
  <si>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</si>
  <si>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</si>
  <si>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</si>
  <si>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</si>
  <si>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</si>
  <si>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</si>
  <si>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</si>
  <si>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</si>
  <si>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</si>
  <si>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</si>
  <si>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</si>
  <si>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</si>
  <si>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</si>
  <si>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</si>
  <si>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</si>
  <si>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</si>
  <si>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</si>
  <si>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</si>
  <si>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</si>
  <si>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</si>
  <si>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</si>
  <si>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</si>
  <si>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</si>
  <si>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</si>
  <si>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</si>
  <si>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</si>
  <si>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</si>
  <si>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</si>
  <si>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</si>
  <si>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</si>
  <si>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</si>
  <si>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</si>
  <si>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</si>
  <si>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</si>
  <si>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</si>
  <si>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</si>
  <si>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</si>
  <si>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</si>
  <si>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</si>
  <si>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</si>
  <si>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</si>
  <si>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</si>
  <si>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</si>
  <si>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</si>
  <si>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</si>
  <si>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</si>
  <si>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</si>
  <si>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</si>
  <si>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</si>
  <si>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</si>
  <si>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</si>
  <si>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</si>
  <si>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</si>
  <si>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</si>
  <si>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</si>
  <si>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</si>
  <si>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</si>
  <si>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</si>
  <si>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</si>
  <si>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</si>
  <si>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</si>
  <si>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</si>
  <si>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</si>
  <si>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</si>
  <si>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</si>
  <si>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</si>
  <si>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</si>
  <si>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</si>
  <si>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</si>
  <si>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</si>
  <si>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</si>
  <si>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</si>
  <si>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</si>
  <si>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</si>
  <si>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</si>
  <si>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</si>
  <si>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</si>
  <si>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</si>
  <si>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</si>
  <si>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</si>
  <si>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</si>
  <si>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</si>
  <si>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</si>
  <si>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</si>
  <si>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</si>
  <si>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</si>
  <si>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</si>
  <si>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</si>
  <si>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</si>
  <si>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</si>
  <si>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</si>
  <si>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</si>
  <si>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</si>
  <si>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</si>
  <si>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</si>
  <si>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</si>
  <si>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</si>
  <si>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</si>
  <si>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</si>
  <si>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</si>
  <si>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</si>
  <si>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</si>
  <si>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</si>
  <si>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</si>
  <si>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</si>
  <si>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</si>
  <si>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</si>
  <si>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</si>
  <si>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</si>
  <si>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</si>
  <si>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</si>
  <si>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</si>
  <si>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</si>
  <si>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</si>
  <si>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</si>
  <si>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</si>
  <si>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</si>
  <si>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</si>
  <si>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</si>
  <si>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</si>
  <si>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</si>
  <si>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</si>
  <si>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</si>
  <si>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</si>
  <si>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</si>
  <si>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</si>
  <si>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</si>
  <si>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</si>
  <si>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</si>
  <si>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</si>
  <si>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</si>
  <si>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</si>
  <si>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</si>
  <si>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</si>
  <si>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</si>
  <si>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</si>
  <si>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</si>
  <si>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</si>
  <si>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</si>
  <si>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</si>
  <si>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</si>
  <si>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</si>
  <si>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</si>
  <si>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</si>
  <si>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</si>
  <si>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</si>
  <si>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</si>
  <si>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</si>
  <si>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</si>
  <si>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</si>
  <si>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</si>
  <si>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</si>
  <si>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</si>
  <si>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</si>
  <si>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</si>
  <si>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</si>
  <si>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</si>
  <si>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</si>
  <si>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</si>
  <si>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</si>
  <si>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</si>
  <si>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</si>
  <si>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</si>
  <si>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</si>
  <si>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</si>
  <si>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</si>
  <si>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</si>
  <si>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</si>
  <si>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</si>
  <si>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</si>
  <si>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</si>
  <si>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</si>
  <si>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</si>
  <si>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</si>
  <si>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</si>
  <si>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</si>
  <si>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</si>
  <si>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</si>
  <si>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</si>
  <si>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</si>
  <si>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</si>
  <si>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</si>
  <si>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</si>
  <si>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</si>
  <si>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</si>
  <si>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</si>
  <si>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</si>
  <si>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</si>
  <si>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</si>
  <si>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</si>
  <si>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</si>
  <si>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</si>
  <si>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</si>
  <si>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</si>
  <si>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</si>
  <si>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</si>
  <si>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</si>
  <si>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</si>
  <si>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</si>
  <si>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</si>
  <si>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</si>
  <si>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</si>
  <si>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</si>
  <si>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</si>
  <si>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</si>
  <si>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</si>
  <si>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</si>
  <si>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</si>
  <si>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</si>
  <si>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</si>
  <si>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</si>
  <si>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</si>
  <si>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</si>
  <si>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</si>
  <si>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</si>
  <si>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</si>
  <si>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</si>
  <si>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</si>
  <si>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</si>
  <si>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</si>
  <si>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</si>
  <si>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</si>
  <si>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</si>
  <si>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</si>
  <si>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</si>
  <si>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</si>
  <si>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</si>
  <si>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</si>
  <si>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</si>
  <si>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</si>
  <si>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</si>
  <si>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</si>
  <si>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</si>
  <si>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</si>
  <si>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</si>
  <si>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</si>
  <si>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</si>
  <si>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</si>
  <si>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</si>
  <si>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</si>
  <si>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</si>
  <si>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</si>
  <si>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</si>
  <si>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</si>
  <si>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</si>
  <si>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</si>
  <si>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</si>
  <si>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</si>
  <si>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</si>
  <si>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</si>
  <si>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</si>
  <si>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</si>
  <si>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</si>
  <si>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</si>
  <si>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</si>
  <si>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</si>
  <si>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</si>
  <si>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</si>
  <si>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</si>
  <si>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</si>
  <si>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</si>
  <si>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</si>
  <si>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</si>
  <si>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</si>
  <si>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</si>
  <si>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</si>
  <si>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</si>
  <si>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</si>
  <si>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</si>
  <si>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</si>
  <si>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</si>
  <si>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</si>
  <si>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</si>
  <si>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</si>
  <si>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</si>
  <si>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</si>
  <si>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</si>
  <si>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</si>
  <si>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</si>
  <si>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</si>
  <si>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</si>
  <si>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</si>
  <si>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</si>
  <si>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</si>
  <si>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</si>
  <si>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</si>
  <si>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</si>
  <si>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</si>
  <si>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</si>
  <si>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</si>
  <si>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</si>
  <si>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</si>
  <si>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</si>
  <si>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</si>
  <si>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</si>
  <si>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</si>
  <si>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</si>
  <si>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</si>
  <si>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</si>
  <si>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</si>
  <si>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</si>
  <si>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</si>
  <si>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</si>
  <si>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</si>
  <si>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</si>
  <si>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</si>
  <si>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</si>
  <si>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</si>
  <si>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</si>
  <si>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</si>
  <si>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</si>
  <si>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</si>
  <si>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</si>
  <si>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</si>
  <si>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</si>
  <si>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</si>
  <si>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</si>
  <si>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</si>
  <si>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</si>
  <si>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</si>
  <si>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</si>
  <si>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</si>
  <si>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</si>
  <si>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</si>
  <si>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</si>
  <si>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</si>
  <si>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</si>
  <si>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</si>
  <si>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</si>
  <si>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</si>
  <si>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</si>
  <si>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</si>
  <si>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</si>
  <si>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</si>
  <si>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</si>
  <si>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</si>
  <si>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</si>
  <si>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</si>
  <si>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</si>
  <si>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</si>
  <si>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</si>
  <si>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</si>
  <si>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</si>
  <si>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</si>
  <si>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</si>
  <si>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</si>
  <si>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</si>
  <si>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</si>
  <si>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</si>
  <si>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</si>
  <si>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</si>
  <si>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</si>
  <si>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</si>
  <si>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</si>
  <si>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</si>
  <si>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</si>
  <si>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</si>
  <si>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</si>
  <si>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</si>
  <si>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</si>
  <si>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</si>
  <si>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</si>
  <si>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</si>
  <si>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</si>
  <si>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</si>
  <si>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</si>
  <si>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</si>
  <si>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</si>
  <si>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</si>
  <si>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</si>
  <si>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</si>
  <si>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</si>
  <si>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</si>
  <si>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</si>
  <si>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</si>
  <si>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</si>
  <si>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</si>
  <si>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</si>
  <si>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</si>
  <si>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</si>
  <si>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</si>
  <si>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</si>
  <si>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</si>
  <si>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</si>
  <si>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</si>
  <si>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</si>
  <si>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</si>
  <si>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</si>
  <si>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</si>
  <si>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</si>
  <si>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</si>
  <si>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</si>
  <si>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</si>
  <si>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</si>
  <si>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</si>
  <si>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</si>
  <si>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</si>
  <si>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</si>
  <si>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</si>
  <si>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</si>
  <si>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</si>
  <si>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</si>
  <si>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</si>
  <si>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</si>
  <si>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</si>
  <si>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</si>
  <si>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</si>
  <si>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</si>
  <si>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</si>
  <si>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</si>
  <si>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</si>
  <si>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</si>
  <si>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</si>
  <si>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</si>
  <si>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</si>
  <si>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</si>
  <si>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</si>
  <si>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</si>
  <si>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</si>
  <si>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</si>
  <si>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</si>
  <si>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</si>
  <si>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</si>
  <si>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</si>
  <si>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</si>
  <si>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</si>
  <si>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</si>
  <si>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</si>
  <si>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</si>
  <si>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</si>
  <si>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</si>
  <si>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</si>
  <si>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</si>
  <si>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</si>
  <si>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</si>
  <si>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</si>
  <si>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</si>
  <si>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</si>
  <si>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</si>
  <si>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</si>
  <si>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</si>
  <si>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</si>
  <si>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</si>
  <si>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</si>
  <si>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</si>
  <si>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</si>
  <si>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</si>
  <si>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</si>
  <si>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</si>
  <si>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</si>
  <si>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</si>
  <si>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</si>
  <si>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</si>
  <si>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</si>
  <si>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</si>
  <si>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</si>
  <si>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</si>
  <si>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</si>
  <si>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</si>
  <si>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</si>
  <si>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</si>
  <si>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</si>
  <si>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</si>
  <si>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</si>
  <si>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</si>
  <si>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</si>
  <si>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</si>
  <si>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</si>
  <si>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</si>
  <si>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</si>
  <si>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</si>
  <si>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</si>
  <si>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</si>
  <si>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</si>
  <si>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</si>
  <si>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</si>
  <si>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</si>
  <si>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</si>
  <si>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</si>
  <si>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</si>
  <si>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</si>
  <si>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</si>
  <si>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</si>
  <si>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</si>
  <si>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</si>
  <si>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</si>
  <si>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</si>
  <si>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</si>
  <si>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</si>
  <si>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</si>
  <si>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</si>
  <si>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</si>
  <si>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</si>
  <si>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</si>
  <si>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</si>
  <si>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</si>
  <si>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</si>
  <si>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</si>
  <si>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</si>
  <si>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</si>
  <si>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</si>
  <si>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</si>
  <si>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</si>
  <si>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</si>
  <si>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</si>
  <si>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</si>
  <si>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</si>
  <si>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</si>
  <si>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</si>
  <si>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</si>
  <si>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</si>
  <si>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</si>
  <si>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</si>
  <si>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</si>
  <si>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</si>
  <si>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</si>
  <si>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</si>
  <si>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</si>
  <si>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</si>
  <si>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</si>
  <si>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</si>
  <si>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</si>
  <si>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</si>
  <si>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</si>
  <si>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</si>
  <si>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</si>
  <si>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</si>
  <si>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</si>
  <si>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</si>
  <si>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</si>
  <si>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</si>
  <si>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</si>
  <si>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</si>
  <si>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</si>
  <si>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</si>
  <si>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</si>
  <si>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</si>
  <si>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</si>
  <si>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</si>
  <si>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</si>
  <si>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</si>
  <si>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</si>
  <si>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</si>
  <si>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</si>
  <si>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</si>
  <si>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</si>
  <si>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</si>
  <si>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</si>
  <si>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</si>
  <si>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</si>
  <si>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</si>
  <si>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</si>
  <si>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</si>
  <si>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</si>
  <si>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</si>
  <si>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</si>
  <si>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</si>
  <si>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</si>
  <si>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</si>
  <si>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</si>
  <si>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</si>
  <si>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</si>
  <si>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</si>
  <si>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</si>
  <si>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</si>
  <si>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</si>
  <si>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</si>
  <si>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</si>
  <si>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</si>
  <si>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</si>
  <si>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</si>
  <si>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</si>
  <si>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</si>
  <si>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</si>
  <si>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</si>
  <si>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</si>
  <si>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</si>
  <si>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</si>
  <si>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</si>
  <si>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</si>
  <si>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</si>
  <si>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</si>
  <si>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</si>
  <si>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</si>
  <si>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</si>
  <si>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</si>
  <si>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</si>
  <si>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</si>
  <si>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</si>
  <si>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</si>
  <si>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</si>
  <si>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</si>
  <si>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</si>
  <si>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</si>
  <si>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</si>
  <si>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</si>
  <si>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</si>
  <si>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</si>
  <si>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</si>
  <si>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</si>
  <si>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</si>
  <si>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</si>
  <si>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</si>
  <si>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</si>
  <si>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</si>
  <si>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</si>
  <si>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</si>
  <si>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</si>
  <si>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</si>
  <si>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</si>
  <si>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</si>
  <si>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</si>
  <si>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</si>
  <si>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</si>
  <si>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</si>
  <si>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</si>
  <si>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</si>
  <si>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</si>
  <si>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</si>
  <si>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</si>
  <si>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</si>
  <si>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</si>
  <si>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</si>
  <si>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</si>
  <si>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</si>
  <si>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</si>
  <si>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</si>
  <si>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</si>
  <si>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</si>
  <si>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</si>
  <si>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</si>
  <si>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</si>
  <si>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</si>
  <si>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</si>
  <si>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</si>
  <si>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</si>
  <si>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</si>
  <si>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</si>
  <si>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</si>
  <si>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</si>
  <si>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</si>
  <si>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</si>
  <si>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</si>
  <si>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</si>
  <si>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</si>
  <si>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</si>
  <si>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</si>
  <si>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</si>
  <si>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</si>
  <si>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</si>
  <si>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</si>
  <si>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</si>
  <si>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</si>
  <si>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</si>
  <si>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</si>
  <si>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</si>
  <si>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</si>
  <si>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</si>
  <si>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</si>
  <si>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</si>
  <si>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</si>
  <si>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</si>
  <si>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</si>
  <si>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</si>
  <si>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</si>
  <si>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</si>
  <si>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</si>
  <si>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</si>
  <si>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</si>
  <si>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</si>
  <si>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</si>
  <si>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</si>
  <si>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</si>
  <si>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</si>
  <si>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</si>
  <si>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</si>
  <si>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</si>
  <si>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</si>
  <si>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</si>
  <si>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</si>
  <si>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</si>
  <si>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</si>
  <si>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</si>
  <si>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</si>
  <si>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</si>
  <si>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</si>
  <si>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</si>
  <si>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</si>
  <si>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</si>
  <si>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</si>
  <si>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</si>
  <si>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</si>
  <si>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</si>
  <si>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</si>
  <si>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</si>
  <si>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</si>
  <si>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</si>
  <si>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</si>
  <si>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</si>
  <si>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</si>
  <si>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</si>
  <si>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</si>
  <si>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</si>
  <si>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</si>
  <si>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</si>
  <si>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</si>
  <si>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</si>
  <si>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</si>
  <si>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</si>
  <si>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</si>
  <si>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</si>
  <si>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</si>
  <si>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</si>
  <si>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</si>
  <si>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</si>
  <si>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</si>
  <si>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</si>
  <si>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</si>
  <si>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</si>
  <si>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</si>
  <si>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</si>
  <si>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</si>
  <si>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</si>
  <si>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</si>
  <si>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</si>
  <si>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</si>
  <si>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</si>
  <si>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</si>
  <si>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</si>
  <si>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</si>
  <si>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</si>
  <si>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</si>
  <si>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</si>
  <si>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</si>
  <si>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</si>
  <si>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</si>
  <si>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</si>
  <si>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</si>
  <si>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</si>
  <si>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</si>
  <si>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</si>
  <si>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</si>
  <si>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</si>
  <si>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</si>
  <si>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</si>
  <si>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</si>
  <si>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</si>
  <si>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</si>
  <si>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</si>
  <si>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</si>
  <si>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</si>
  <si>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</si>
  <si>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</si>
  <si>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</si>
  <si>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</si>
  <si>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</si>
  <si>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</si>
  <si>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</si>
  <si>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</si>
  <si>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</si>
  <si>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</si>
  <si>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</si>
  <si>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</si>
  <si>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</si>
  <si>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</si>
  <si>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</si>
  <si>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</si>
  <si>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</si>
  <si>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</si>
  <si>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</si>
  <si>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</si>
  <si>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</si>
  <si>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</si>
  <si>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</si>
  <si>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</si>
  <si>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</si>
  <si>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</si>
  <si>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</si>
  <si>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</si>
  <si>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</si>
  <si>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</si>
  <si>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</si>
  <si>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</si>
  <si>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</si>
  <si>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</si>
  <si>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</si>
  <si>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</si>
  <si>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</si>
  <si>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</si>
  <si>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</si>
  <si>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</si>
  <si>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</si>
  <si>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</si>
  <si>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</si>
  <si>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</si>
  <si>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</si>
  <si>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</si>
  <si>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</si>
  <si>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</si>
  <si>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</si>
  <si>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</si>
  <si>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</si>
  <si>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</si>
  <si>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</si>
  <si>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</si>
  <si>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</si>
  <si>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</si>
  <si>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</si>
  <si>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</si>
  <si>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</si>
  <si>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</si>
  <si>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</si>
  <si>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</si>
  <si>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</si>
  <si>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</si>
  <si>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</si>
  <si>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</si>
  <si>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</si>
  <si>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</si>
  <si>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</si>
  <si>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</si>
  <si>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</si>
  <si>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</si>
  <si>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</si>
  <si>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</si>
  <si>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</si>
  <si>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</si>
  <si>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</si>
  <si>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</si>
  <si>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</si>
  <si>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</si>
  <si>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</si>
  <si>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</si>
  <si>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</si>
  <si>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</si>
  <si>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</si>
  <si>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</si>
  <si>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</si>
  <si>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</si>
  <si>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</si>
  <si>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</si>
  <si>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</si>
  <si>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</si>
  <si>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</si>
  <si>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</si>
  <si>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</si>
  <si>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</si>
  <si>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</si>
  <si>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</si>
  <si>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</si>
  <si>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</si>
  <si>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</si>
  <si>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</si>
  <si>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</si>
  <si>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</si>
  <si>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</si>
  <si>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</si>
  <si>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</si>
  <si>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</si>
  <si>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</si>
  <si>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</si>
  <si>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</si>
  <si>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</si>
  <si>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</si>
  <si>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</si>
  <si>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</si>
  <si>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</si>
  <si>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</si>
  <si>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</si>
  <si>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</si>
  <si>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</si>
  <si>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</si>
  <si>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</si>
  <si>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</si>
  <si>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</si>
  <si>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</si>
  <si>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</si>
  <si>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</si>
  <si>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</si>
  <si>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</si>
  <si>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</si>
  <si>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</si>
  <si>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</si>
  <si>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</si>
  <si>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</si>
  <si>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</si>
  <si>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</si>
  <si>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</si>
  <si>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</si>
  <si>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</si>
  <si>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</si>
  <si>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</si>
  <si>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</si>
  <si>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</si>
  <si>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</si>
  <si>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</si>
  <si>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</si>
  <si>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</si>
  <si>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</si>
  <si>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</si>
  <si>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</si>
  <si>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</si>
  <si>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</si>
  <si>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</si>
  <si>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</si>
  <si>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</si>
  <si>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</si>
  <si>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</si>
  <si>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</si>
  <si>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</si>
  <si>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</si>
  <si>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</si>
  <si>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</si>
  <si>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</si>
  <si>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</si>
  <si>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</si>
  <si>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</si>
  <si>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</si>
  <si>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</si>
  <si>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</si>
  <si>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</si>
  <si>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</si>
  <si>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</si>
  <si>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</si>
  <si>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</si>
  <si>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</si>
  <si>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</si>
  <si>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</si>
  <si>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</si>
  <si>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</si>
  <si>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</si>
  <si>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</si>
  <si>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</si>
  <si>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</si>
  <si>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</si>
  <si>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</si>
  <si>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</si>
  <si>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</si>
  <si>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</si>
  <si>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</si>
  <si>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</si>
  <si>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</si>
  <si>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</si>
  <si>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</si>
  <si>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</si>
  <si>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</si>
  <si>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</si>
  <si>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</si>
  <si>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</si>
  <si>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</si>
  <si>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</si>
  <si>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</si>
  <si>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</si>
  <si>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</si>
  <si>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</si>
  <si>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</si>
  <si>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</si>
  <si>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</si>
  <si>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</si>
  <si>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</si>
  <si>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</si>
  <si>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</si>
  <si>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</si>
  <si>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</si>
  <si>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</si>
  <si>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</si>
  <si>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</si>
  <si>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</si>
  <si>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</si>
  <si>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</si>
  <si>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</si>
  <si>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</si>
  <si>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</si>
  <si>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</si>
  <si>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</si>
  <si>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</si>
  <si>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</si>
  <si>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</si>
  <si>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</si>
  <si>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</si>
  <si>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</si>
  <si>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</si>
  <si>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</si>
  <si>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</si>
  <si>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</si>
  <si>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</si>
  <si>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</si>
  <si>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</si>
  <si>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</si>
  <si>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</si>
  <si>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</si>
  <si>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</si>
  <si>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</si>
  <si>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</si>
  <si>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</si>
  <si>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</si>
  <si>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</si>
  <si>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</si>
  <si>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</si>
  <si>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</si>
  <si>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</si>
  <si>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</si>
  <si>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</si>
  <si>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</si>
  <si>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</si>
  <si>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</si>
  <si>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</si>
  <si>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</si>
  <si>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</si>
  <si>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</si>
  <si>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</si>
  <si>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</si>
  <si>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</si>
  <si>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</si>
  <si>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</si>
  <si>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</si>
  <si>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</si>
  <si>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</si>
  <si>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</si>
  <si>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</si>
  <si>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</si>
  <si>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</si>
  <si>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</si>
  <si>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</si>
  <si>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</si>
  <si>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</si>
  <si>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</si>
  <si>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</si>
  <si>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</si>
  <si>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</si>
  <si>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</si>
  <si>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</si>
  <si>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</si>
  <si>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</si>
  <si>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</si>
  <si>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</si>
  <si>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</si>
  <si>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</si>
  <si>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</si>
  <si>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</si>
  <si>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</si>
  <si>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</si>
  <si>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</si>
  <si>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</si>
  <si>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</si>
  <si>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</si>
  <si>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</si>
  <si>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</si>
  <si>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</si>
  <si>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</si>
  <si>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</si>
  <si>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</si>
  <si>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</si>
  <si>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</si>
  <si>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</si>
  <si>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</si>
  <si>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</si>
  <si>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</si>
  <si>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</si>
  <si>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</si>
  <si>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</si>
  <si>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</si>
  <si>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</si>
  <si>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</si>
  <si>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</si>
  <si>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</si>
  <si>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</si>
  <si>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</si>
  <si>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</si>
  <si>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</si>
  <si>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</si>
  <si>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</si>
  <si>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</si>
  <si>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</si>
  <si>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</si>
  <si>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</si>
  <si>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</si>
  <si>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</si>
  <si>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</si>
  <si>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</si>
  <si>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</si>
  <si>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</si>
  <si>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</si>
  <si>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</si>
  <si>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</si>
  <si>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</si>
  <si>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</si>
  <si>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</si>
  <si>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</si>
  <si>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</si>
  <si>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</si>
  <si>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</si>
  <si>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</si>
  <si>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</si>
  <si>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</si>
  <si>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</si>
  <si>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</si>
  <si>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</si>
  <si>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</si>
  <si>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</si>
  <si>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</si>
  <si>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</si>
  <si>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</si>
  <si>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</si>
  <si>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</si>
  <si>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</si>
  <si>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</si>
  <si>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</si>
  <si>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</si>
  <si>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</si>
  <si>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</si>
  <si>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</si>
  <si>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</si>
  <si>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</si>
  <si>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</si>
  <si>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</si>
  <si>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</si>
  <si>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</si>
  <si>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</si>
  <si>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</si>
  <si>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</si>
  <si>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</si>
  <si>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</si>
  <si>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</si>
  <si>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</si>
  <si>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</si>
  <si>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</si>
  <si>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</si>
  <si>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</si>
  <si>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</si>
  <si>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</si>
  <si>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</si>
  <si>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</si>
  <si>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</si>
  <si>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</si>
  <si>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</si>
  <si>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</si>
  <si>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</si>
  <si>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</si>
  <si>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</si>
  <si>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</si>
  <si>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</si>
  <si>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</si>
  <si>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</si>
  <si>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</si>
  <si>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</si>
  <si>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</si>
  <si>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</si>
  <si>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</si>
  <si>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</si>
  <si>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</si>
  <si>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</si>
  <si>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</si>
  <si>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</si>
  <si>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</si>
  <si>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</si>
  <si>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</si>
  <si>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</si>
  <si>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</si>
  <si>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</si>
  <si>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</si>
  <si>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</si>
  <si>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</si>
  <si>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</si>
  <si>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</si>
  <si>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</si>
  <si>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</si>
  <si>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</si>
  <si>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</si>
  <si>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</si>
  <si>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</si>
  <si>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</si>
  <si>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</si>
  <si>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</si>
  <si>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</si>
  <si>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</si>
  <si>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</si>
  <si>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</si>
  <si>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</si>
  <si>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</si>
  <si>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</si>
  <si>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</si>
  <si>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</si>
  <si>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</si>
  <si>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</si>
  <si>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</si>
  <si>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</si>
  <si>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</si>
  <si>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</si>
  <si>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</si>
  <si>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</si>
  <si>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</si>
  <si>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</si>
  <si>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</si>
  <si>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</si>
  <si>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</si>
  <si>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</si>
  <si>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</si>
  <si>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</si>
  <si>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</si>
  <si>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</si>
  <si>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</si>
  <si>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</si>
  <si>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</si>
  <si>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</si>
  <si>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</si>
  <si>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</si>
  <si>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</si>
  <si>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</si>
  <si>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</si>
  <si>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</si>
  <si>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</si>
  <si>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</si>
  <si>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</si>
  <si>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</si>
  <si>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</si>
  <si>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</si>
  <si>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</si>
  <si>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</si>
  <si>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</si>
  <si>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</si>
  <si>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</si>
  <si>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</si>
  <si>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</si>
  <si>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</si>
  <si>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</si>
  <si>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</si>
  <si>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</si>
  <si>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</si>
  <si>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</si>
  <si>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</si>
  <si>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</si>
  <si>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</si>
  <si>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</si>
  <si>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</si>
  <si>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</si>
  <si>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</si>
  <si>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</si>
  <si>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</si>
  <si>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</si>
  <si>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</si>
  <si>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</si>
  <si>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</si>
  <si>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</si>
  <si>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</si>
  <si>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</si>
  <si>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</si>
  <si>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</si>
  <si>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</si>
  <si>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</si>
  <si>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</si>
  <si>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</si>
  <si>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</si>
  <si>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</si>
  <si>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</si>
  <si>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</si>
  <si>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</si>
  <si>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</si>
  <si>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</si>
  <si>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</si>
  <si>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</si>
  <si>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</si>
  <si>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</si>
  <si>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</si>
  <si>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</si>
  <si>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</si>
  <si>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</si>
  <si>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</si>
  <si>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</si>
  <si>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</si>
  <si>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</si>
  <si>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</si>
  <si>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</si>
  <si>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</si>
  <si>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</si>
  <si>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</si>
  <si>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</si>
  <si>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</si>
  <si>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</si>
  <si>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</si>
  <si>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</si>
  <si>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</si>
  <si>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</si>
  <si>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</si>
  <si>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</si>
  <si>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</si>
  <si>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</si>
  <si>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</si>
  <si>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</si>
  <si>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</si>
  <si>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</si>
  <si>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</si>
  <si>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</si>
  <si>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</si>
  <si>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</si>
  <si>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</si>
  <si>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</si>
  <si>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</si>
  <si>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</si>
  <si>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</si>
  <si>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</si>
  <si>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</si>
  <si>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</si>
  <si>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</si>
  <si>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</si>
  <si>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</si>
  <si>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</si>
  <si>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</si>
  <si>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</si>
  <si>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</si>
  <si>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</si>
  <si>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</si>
  <si>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</si>
  <si>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</si>
  <si>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</si>
  <si>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</si>
  <si>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</si>
  <si>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</si>
  <si>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</si>
  <si>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</si>
  <si>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</si>
  <si>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</si>
  <si>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</si>
  <si>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</si>
  <si>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</si>
  <si>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</si>
  <si>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</si>
  <si>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</si>
  <si>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</si>
  <si>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</si>
  <si>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</si>
  <si>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</si>
  <si>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</si>
  <si>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</si>
  <si>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</si>
  <si>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</si>
  <si>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</si>
  <si>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</si>
  <si>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</si>
  <si>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</si>
  <si>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</si>
  <si>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</si>
  <si>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</si>
  <si>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</si>
  <si>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</si>
  <si>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</si>
  <si>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</si>
  <si>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</si>
  <si>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</si>
  <si>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</si>
  <si>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</si>
  <si>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</si>
  <si>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</si>
  <si>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</si>
  <si>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</si>
  <si>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</si>
  <si>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</si>
  <si>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</si>
  <si>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</si>
  <si>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</si>
  <si>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</si>
  <si>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</si>
  <si>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</si>
  <si>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</si>
  <si>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</si>
  <si>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</si>
  <si>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</si>
  <si>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</si>
  <si>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</si>
  <si>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</si>
  <si>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</si>
  <si>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</si>
  <si>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</si>
  <si>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</si>
  <si>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</si>
  <si>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</si>
  <si>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</si>
  <si>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</si>
  <si>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</si>
  <si>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</si>
  <si>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</si>
  <si>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</si>
  <si>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</si>
  <si>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</si>
  <si>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</si>
  <si>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</si>
  <si>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</si>
  <si>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</si>
  <si>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</si>
  <si>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</si>
  <si>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</si>
  <si>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</si>
  <si>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</si>
  <si>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</si>
  <si>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</si>
  <si>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</si>
  <si>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</si>
  <si>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</si>
  <si>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</si>
  <si>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>Sub-Category</t>
  </si>
  <si>
    <t>Row Labels</t>
  </si>
  <si>
    <t>(blank)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</si>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</sst>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ont="1" applyAlignment="1"/>
    <xf numFmtId="14" fontId="3" fillId="0" borderId="0" xfId="0" applyNumberFormat="1" applyFont="1" applyAlignment="1"/>
    <xf numFmtId="14" fontId="1" fillId="0" borderId="0" xfId="0" applyNumberFormat="1" applyFont="1" applyAlignment="1">
      <alignment horizontal="center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Chart_val thomas.xlsx]category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'category chart'!$B$5:$B$41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B8-44EC-A671-8857A9E5BFAC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'category chart'!$C$5:$C$41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A9-43D9-AFA3-535F94C0176A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chart'!$A$5:$A$41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'category chart'!$D$5:$D$41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A9-43D9-AFA3-535F94C0176A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chart'!$A$5:$A$41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'category chart'!$E$5:$E$41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A9-43D9-AFA3-535F94C01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794424"/>
        <c:axId val="422796024"/>
      </c:barChart>
      <c:catAx>
        <c:axId val="422794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96024"/>
        <c:crosses val="autoZero"/>
        <c:auto val="1"/>
        <c:lblAlgn val="ctr"/>
        <c:lblOffset val="100"/>
        <c:noMultiLvlLbl val="0"/>
      </c:catAx>
      <c:valAx>
        <c:axId val="42279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</a:t>
                </a:r>
                <a:r>
                  <a:rPr lang="en-CA" baseline="0"/>
                  <a:t> of Campaigns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9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Chart_val thomas.xlsx]sub-category 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 chart'!$B$6:$B$14</c:f>
              <c:numCache>
                <c:formatCode>General</c:formatCode>
                <c:ptCount val="8"/>
                <c:pt idx="4">
                  <c:v>40</c:v>
                </c:pt>
                <c:pt idx="7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F-400B-91DB-946F590A624B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 chart'!$C$6:$C$14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  <c:pt idx="7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FF-400B-91DB-946F590A624B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 chart'!$D$6:$D$14</c:f>
              <c:numCache>
                <c:formatCode>General</c:formatCode>
                <c:ptCount val="8"/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FF-400B-91DB-946F590A624B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chart'!$A$6:$A$14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 chart'!$E$6:$E$14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FF-400B-91DB-946F590A6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791224"/>
        <c:axId val="422791864"/>
      </c:barChart>
      <c:catAx>
        <c:axId val="422791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91864"/>
        <c:crossesAt val="0"/>
        <c:auto val="1"/>
        <c:lblAlgn val="ctr"/>
        <c:lblOffset val="100"/>
        <c:noMultiLvlLbl val="0"/>
      </c:catAx>
      <c:valAx>
        <c:axId val="42279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9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Chart_val thomas.xlsx]line chart!PivotTable8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status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3-469C-A933-5B9577531977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A3-469C-A933-5B9577531977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A3-469C-A933-5B9577531977}"/>
            </c:ext>
          </c:extLst>
        </c:ser>
        <c:ser>
          <c:idx val="3"/>
          <c:order val="3"/>
          <c:tx>
            <c:strRef>
              <c:f>'line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A3-469C-A933-5B957753197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0192888"/>
        <c:axId val="90193208"/>
      </c:lineChart>
      <c:catAx>
        <c:axId val="90192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3208"/>
        <c:crosses val="autoZero"/>
        <c:auto val="1"/>
        <c:lblAlgn val="ctr"/>
        <c:lblOffset val="100"/>
        <c:noMultiLvlLbl val="0"/>
      </c:catAx>
      <c:valAx>
        <c:axId val="9019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61-4688-A138-141071846F7E}"/>
            </c:ext>
          </c:extLst>
        </c:ser>
        <c:ser>
          <c:idx val="1"/>
          <c:order val="1"/>
          <c:tx>
            <c:strRef>
              <c:f>Bonus!$H$3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Bonus!$H$4:$H$15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61-4688-A138-141071846F7E}"/>
            </c:ext>
          </c:extLst>
        </c:ser>
        <c:ser>
          <c:idx val="2"/>
          <c:order val="2"/>
          <c:tx>
            <c:strRef>
              <c:f>Bonus!$I$3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Bonus!$I$4:$I$15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61-4688-A138-141071846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560568"/>
        <c:axId val="724563768"/>
      </c:lineChart>
      <c:catAx>
        <c:axId val="724560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63768"/>
        <c:crosses val="autoZero"/>
        <c:auto val="1"/>
        <c:lblAlgn val="ctr"/>
        <c:lblOffset val="100"/>
        <c:noMultiLvlLbl val="0"/>
      </c:catAx>
      <c:valAx>
        <c:axId val="72456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6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184620</xdr:colOff>
      <xdr:row>2</xdr:row>
      <xdr:rowOff>178742</xdr:rowOff>
    </xdr:from>
    <xdr:to>
      <xdr:col>17</xdr:col>
      <xdr:colOff>315149</xdr:colOff>
      <xdr:row>27</xdr:row>
      <xdr:rowOff>103481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010DDB-40AC-429B-B37E-CDD811610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112183</xdr:colOff>
      <xdr:row>1</xdr:row>
      <xdr:rowOff>0</xdr:rowOff>
    </xdr:from>
    <xdr:to>
      <xdr:col>16</xdr:col>
      <xdr:colOff>105834</xdr:colOff>
      <xdr:row>27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8989E-4E4E-43FD-B7EE-BFA4050E2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357714</xdr:colOff>
      <xdr:row>3</xdr:row>
      <xdr:rowOff>110067</xdr:rowOff>
    </xdr:from>
    <xdr:to>
      <xdr:col>15</xdr:col>
      <xdr:colOff>279398</xdr:colOff>
      <xdr:row>21</xdr:row>
      <xdr:rowOff>78317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C7D51-A85D-4C1D-A078-DF8324304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16</xdr:row>
      <xdr:rowOff>141816</xdr:rowOff>
    </xdr:from>
    <xdr:to>
      <xdr:col>7</xdr:col>
      <xdr:colOff>469900</xdr:colOff>
      <xdr:row>36</xdr:row>
      <xdr:rowOff>173566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A770E-BADC-4F2F-98D3-8F47E1636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Gawrys" refreshedDate="43481.847342824076" createdVersion="6" refreshedVersion="6" minRefreshableVersion="3" recordCount="4114" xr:uid="{CC3D98F3-0F64-4106-B740-907CD2CF4D99}">
  <cacheSource type="worksheet">
    <worksheetSource ref="A1:T4115" sheet="Sheet1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-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Gawrys" refreshedDate="43481.898573495368" createdVersion="6" refreshedVersion="6" minRefreshableVersion="3" recordCount="4115" xr:uid="{E2ECD887-3947-4379-A2E1-16FC4749C6B8}">
  <cacheSource type="worksheet">
    <worksheetSource ref="A1:T1048576" sheet="Sheet1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43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37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6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6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3"/>
    <x v="6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3"/>
    <x v="6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6"/>
    <x v="6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6"/>
    <x v="6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6"/>
    <x v="6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7"/>
    <x v="6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8"/>
    <x v="6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8"/>
    <x v="6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3"/>
    <x v="6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3"/>
    <x v="6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11"/>
    <x v="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11"/>
    <x v="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11"/>
    <x v="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12"/>
    <x v="6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12"/>
    <x v="6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13"/>
    <x v="6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13"/>
    <x v="6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14"/>
    <x v="6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6"/>
    <x v="6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6"/>
    <x v="6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6"/>
    <x v="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6"/>
    <x v="6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17"/>
    <x v="6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18"/>
    <x v="7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18"/>
    <x v="7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5"/>
    <x v="6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20"/>
    <x v="6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21"/>
    <x v="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23"/>
    <x v="6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23"/>
    <x v="6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15"/>
    <x v="6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6"/>
    <x v="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6"/>
    <x v="6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9"/>
    <x v="6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26"/>
    <x v="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9"/>
    <x v="6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12"/>
    <x v="6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12"/>
    <x v="6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12"/>
    <x v="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14"/>
    <x v="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14"/>
    <x v="6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14"/>
    <x v="6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29"/>
    <x v="6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30"/>
    <x v="6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30"/>
    <x v="6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14"/>
    <x v="6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31"/>
    <x v="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31"/>
    <x v="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32"/>
    <x v="6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4"/>
    <x v="6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33"/>
    <x v="6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33"/>
    <x v="6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33"/>
    <x v="6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33"/>
    <x v="6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33"/>
    <x v="6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33"/>
    <x v="6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35"/>
    <x v="6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35"/>
    <x v="6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b v="0"/>
    <n v="182"/>
    <b v="1"/>
    <s v="film &amp; video/television"/>
    <n v="136.85882352941178"/>
    <x v="0"/>
    <x v="0"/>
    <s v=" video/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b v="0"/>
    <n v="79"/>
    <b v="1"/>
    <s v="film &amp; video/television"/>
    <n v="142.60827250608273"/>
    <x v="1"/>
    <x v="0"/>
    <s v=" video/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b v="0"/>
    <n v="35"/>
    <b v="1"/>
    <s v="film &amp; video/television"/>
    <n v="105"/>
    <x v="2"/>
    <x v="0"/>
    <s v=" video/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b v="0"/>
    <n v="150"/>
    <b v="1"/>
    <s v="film &amp; video/television"/>
    <n v="103.89999999999999"/>
    <x v="3"/>
    <x v="0"/>
    <s v="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b v="0"/>
    <n v="284"/>
    <b v="1"/>
    <s v="film &amp; video/television"/>
    <n v="122.99154545454545"/>
    <x v="4"/>
    <x v="0"/>
    <s v="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b v="0"/>
    <n v="47"/>
    <b v="1"/>
    <s v="film &amp; video/television"/>
    <n v="109.77744436109028"/>
    <x v="5"/>
    <x v="0"/>
    <s v="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b v="0"/>
    <n v="58"/>
    <b v="1"/>
    <s v="film &amp; video/television"/>
    <n v="106.4875"/>
    <x v="6"/>
    <x v="0"/>
    <s v="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b v="0"/>
    <n v="57"/>
    <b v="1"/>
    <s v="film &amp; video/television"/>
    <n v="101.22222222222221"/>
    <x v="7"/>
    <x v="0"/>
    <s v=" video/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b v="0"/>
    <n v="12"/>
    <b v="1"/>
    <s v="film &amp; video/television"/>
    <n v="100.04342857142856"/>
    <x v="8"/>
    <x v="0"/>
    <s v="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b v="0"/>
    <n v="20"/>
    <b v="1"/>
    <s v="film &amp; video/television"/>
    <n v="125.998"/>
    <x v="9"/>
    <x v="0"/>
    <s v="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b v="0"/>
    <n v="19"/>
    <b v="1"/>
    <s v="film &amp; video/television"/>
    <n v="100.49999999999999"/>
    <x v="10"/>
    <x v="0"/>
    <s v="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b v="0"/>
    <n v="75"/>
    <b v="1"/>
    <s v="film &amp; video/television"/>
    <n v="120.5"/>
    <x v="11"/>
    <x v="0"/>
    <s v="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b v="0"/>
    <n v="827"/>
    <b v="1"/>
    <s v="film &amp; video/television"/>
    <n v="165.29333333333335"/>
    <x v="12"/>
    <x v="0"/>
    <s v=" video/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b v="0"/>
    <n v="51"/>
    <b v="1"/>
    <s v="film &amp; video/television"/>
    <n v="159.97142857142856"/>
    <x v="13"/>
    <x v="0"/>
    <s v=" video/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b v="0"/>
    <n v="41"/>
    <b v="1"/>
    <s v="film &amp; video/television"/>
    <n v="100.93333333333334"/>
    <x v="14"/>
    <x v="0"/>
    <s v=" video/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b v="0"/>
    <n v="98"/>
    <b v="1"/>
    <s v="film &amp; video/television"/>
    <n v="106.60000000000001"/>
    <x v="15"/>
    <x v="0"/>
    <s v="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b v="0"/>
    <n v="70"/>
    <b v="1"/>
    <s v="film &amp; video/television"/>
    <n v="100.24166666666667"/>
    <x v="16"/>
    <x v="0"/>
    <s v=" video/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b v="0"/>
    <n v="36"/>
    <b v="1"/>
    <s v="film &amp; video/television"/>
    <n v="100.66666666666666"/>
    <x v="17"/>
    <x v="0"/>
    <s v=" video/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b v="0"/>
    <n v="342"/>
    <b v="1"/>
    <s v="film &amp; video/television"/>
    <n v="106.32110000000002"/>
    <x v="18"/>
    <x v="0"/>
    <s v="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b v="0"/>
    <n v="22"/>
    <b v="1"/>
    <s v="film &amp; video/television"/>
    <n v="145.29411764705881"/>
    <x v="19"/>
    <x v="0"/>
    <s v=" video/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b v="0"/>
    <n v="25"/>
    <b v="1"/>
    <s v="film &amp; video/television"/>
    <n v="100.2"/>
    <x v="20"/>
    <x v="0"/>
    <s v="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b v="0"/>
    <n v="101"/>
    <b v="1"/>
    <s v="film &amp; video/television"/>
    <n v="109.13513513513513"/>
    <x v="21"/>
    <x v="0"/>
    <s v=" video/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b v="0"/>
    <n v="8"/>
    <b v="1"/>
    <s v="film &amp; video/television"/>
    <n v="117.14285714285715"/>
    <x v="22"/>
    <x v="0"/>
    <s v="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b v="0"/>
    <n v="23"/>
    <b v="1"/>
    <s v="film &amp; video/television"/>
    <n v="118.5"/>
    <x v="23"/>
    <x v="0"/>
    <s v=" video/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b v="0"/>
    <n v="574"/>
    <b v="1"/>
    <s v="film &amp; video/television"/>
    <n v="108.80768571428572"/>
    <x v="24"/>
    <x v="0"/>
    <s v="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b v="0"/>
    <n v="14"/>
    <b v="1"/>
    <s v="film &amp; video/television"/>
    <n v="133.33333333333331"/>
    <x v="25"/>
    <x v="0"/>
    <s v=" video/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b v="0"/>
    <n v="19"/>
    <b v="1"/>
    <s v="film &amp; video/television"/>
    <n v="155.20000000000002"/>
    <x v="26"/>
    <x v="0"/>
    <s v=" video/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b v="0"/>
    <n v="150"/>
    <b v="1"/>
    <s v="film &amp; video/television"/>
    <n v="111.72500000000001"/>
    <x v="27"/>
    <x v="0"/>
    <s v=" video/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b v="0"/>
    <n v="71"/>
    <b v="1"/>
    <s v="film &amp; video/television"/>
    <n v="100.35000000000001"/>
    <x v="28"/>
    <x v="0"/>
    <s v="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b v="0"/>
    <n v="117"/>
    <b v="1"/>
    <s v="film &amp; video/television"/>
    <n v="123.33333333333334"/>
    <x v="29"/>
    <x v="0"/>
    <s v=" video/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b v="0"/>
    <n v="53"/>
    <b v="1"/>
    <s v="film &amp; video/television"/>
    <n v="101.29975"/>
    <x v="30"/>
    <x v="0"/>
    <s v=" video/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b v="0"/>
    <n v="1"/>
    <b v="1"/>
    <s v="film &amp; video/television"/>
    <n v="100"/>
    <x v="31"/>
    <x v="0"/>
    <s v="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b v="0"/>
    <n v="89"/>
    <b v="1"/>
    <s v="film &amp; video/television"/>
    <n v="100.24604569420035"/>
    <x v="32"/>
    <x v="0"/>
    <s v="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b v="0"/>
    <n v="64"/>
    <b v="1"/>
    <s v="film &amp; video/television"/>
    <n v="102.0952380952381"/>
    <x v="33"/>
    <x v="0"/>
    <s v="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b v="0"/>
    <n v="68"/>
    <b v="1"/>
    <s v="film &amp; video/television"/>
    <n v="130.46153846153845"/>
    <x v="34"/>
    <x v="0"/>
    <s v="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b v="0"/>
    <n v="28"/>
    <b v="1"/>
    <s v="film &amp; video/television"/>
    <n v="166.5"/>
    <x v="35"/>
    <x v="0"/>
    <s v=" video/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b v="0"/>
    <n v="44"/>
    <b v="1"/>
    <s v="film &amp; video/television"/>
    <n v="142.15"/>
    <x v="36"/>
    <x v="0"/>
    <s v="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b v="0"/>
    <n v="253"/>
    <b v="1"/>
    <s v="film &amp; video/television"/>
    <n v="183.44090909090909"/>
    <x v="37"/>
    <x v="0"/>
    <s v=" video/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b v="0"/>
    <n v="66"/>
    <b v="1"/>
    <s v="film &amp; video/television"/>
    <n v="110.04"/>
    <x v="38"/>
    <x v="0"/>
    <s v="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b v="0"/>
    <n v="217"/>
    <b v="1"/>
    <s v="film &amp; video/television"/>
    <n v="130.98000000000002"/>
    <x v="39"/>
    <x v="0"/>
    <s v="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b v="0"/>
    <n v="16"/>
    <b v="1"/>
    <s v="film &amp; video/television"/>
    <n v="101.35000000000001"/>
    <x v="40"/>
    <x v="0"/>
    <s v="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b v="0"/>
    <n v="19"/>
    <b v="1"/>
    <s v="film &amp; video/television"/>
    <n v="100"/>
    <x v="41"/>
    <x v="0"/>
    <s v="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b v="0"/>
    <n v="169"/>
    <b v="1"/>
    <s v="film &amp; video/television"/>
    <n v="141.85714285714286"/>
    <x v="42"/>
    <x v="0"/>
    <s v="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b v="0"/>
    <n v="263"/>
    <b v="1"/>
    <s v="film &amp; video/television"/>
    <n v="308.65999999999997"/>
    <x v="43"/>
    <x v="0"/>
    <s v="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b v="0"/>
    <n v="15"/>
    <b v="1"/>
    <s v="film &amp; video/television"/>
    <n v="100"/>
    <x v="44"/>
    <x v="0"/>
    <s v="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b v="0"/>
    <n v="61"/>
    <b v="1"/>
    <s v="film &amp; video/television"/>
    <n v="120"/>
    <x v="45"/>
    <x v="0"/>
    <s v=" video/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b v="0"/>
    <n v="45"/>
    <b v="1"/>
    <s v="film &amp; video/television"/>
    <n v="104.16666666666667"/>
    <x v="46"/>
    <x v="0"/>
    <s v="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b v="0"/>
    <n v="70"/>
    <b v="1"/>
    <s v="film &amp; video/television"/>
    <n v="107.61100000000002"/>
    <x v="47"/>
    <x v="0"/>
    <s v="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b v="0"/>
    <n v="38"/>
    <b v="1"/>
    <s v="film &amp; video/television"/>
    <n v="107.94999999999999"/>
    <x v="48"/>
    <x v="0"/>
    <s v=" video/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b v="0"/>
    <n v="87"/>
    <b v="1"/>
    <s v="film &amp; video/television"/>
    <n v="100"/>
    <x v="49"/>
    <x v="0"/>
    <s v=" video/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b v="0"/>
    <n v="22"/>
    <b v="1"/>
    <s v="film &amp; video/television"/>
    <n v="100"/>
    <x v="50"/>
    <x v="0"/>
    <s v="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b v="0"/>
    <n v="119"/>
    <b v="1"/>
    <s v="film &amp; video/television"/>
    <n v="128.0181818181818"/>
    <x v="51"/>
    <x v="0"/>
    <s v="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b v="0"/>
    <n v="52"/>
    <b v="1"/>
    <s v="film &amp; video/television"/>
    <n v="116.21"/>
    <x v="52"/>
    <x v="0"/>
    <s v=" video/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b v="0"/>
    <n v="117"/>
    <b v="1"/>
    <s v="film &amp; video/television"/>
    <n v="109.63333333333334"/>
    <x v="53"/>
    <x v="0"/>
    <s v="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b v="0"/>
    <n v="52"/>
    <b v="1"/>
    <s v="film &amp; video/television"/>
    <n v="101"/>
    <x v="54"/>
    <x v="0"/>
    <s v="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b v="0"/>
    <n v="86"/>
    <b v="1"/>
    <s v="film &amp; video/television"/>
    <n v="128.95348837209301"/>
    <x v="55"/>
    <x v="0"/>
    <s v=" video/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b v="0"/>
    <n v="174"/>
    <b v="1"/>
    <s v="film &amp; video/television"/>
    <n v="107.26249999999999"/>
    <x v="56"/>
    <x v="0"/>
    <s v="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b v="0"/>
    <n v="69"/>
    <b v="1"/>
    <s v="film &amp; video/television"/>
    <n v="101.89999999999999"/>
    <x v="57"/>
    <x v="0"/>
    <s v=" video/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b v="0"/>
    <n v="75"/>
    <b v="1"/>
    <s v="film &amp; video/television"/>
    <n v="102.91"/>
    <x v="58"/>
    <x v="0"/>
    <s v="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b v="0"/>
    <n v="33"/>
    <b v="1"/>
    <s v="film &amp; video/television"/>
    <n v="100.12570000000001"/>
    <x v="59"/>
    <x v="0"/>
    <s v=" video/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b v="0"/>
    <n v="108"/>
    <b v="1"/>
    <s v="film &amp; video/shorts"/>
    <n v="103.29622222222221"/>
    <x v="60"/>
    <x v="0"/>
    <s v="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b v="0"/>
    <n v="23"/>
    <b v="1"/>
    <s v="film &amp; video/shorts"/>
    <n v="148.30000000000001"/>
    <x v="61"/>
    <x v="0"/>
    <s v="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b v="0"/>
    <n v="48"/>
    <b v="1"/>
    <s v="film &amp; video/shorts"/>
    <n v="154.73333333333332"/>
    <x v="62"/>
    <x v="0"/>
    <s v=" video/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b v="0"/>
    <n v="64"/>
    <b v="1"/>
    <s v="film &amp; video/shorts"/>
    <n v="113.51849999999999"/>
    <x v="63"/>
    <x v="0"/>
    <s v="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b v="0"/>
    <n v="24"/>
    <b v="1"/>
    <s v="film &amp; video/shorts"/>
    <n v="173.33333333333334"/>
    <x v="64"/>
    <x v="0"/>
    <s v=" video/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b v="0"/>
    <n v="57"/>
    <b v="1"/>
    <s v="film &amp; video/shorts"/>
    <n v="107.52857142857141"/>
    <x v="65"/>
    <x v="0"/>
    <s v=" video/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b v="0"/>
    <n v="26"/>
    <b v="1"/>
    <s v="film &amp; video/shorts"/>
    <n v="118.6"/>
    <x v="66"/>
    <x v="0"/>
    <s v="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b v="0"/>
    <n v="20"/>
    <b v="1"/>
    <s v="film &amp; video/shorts"/>
    <n v="116.25000000000001"/>
    <x v="67"/>
    <x v="0"/>
    <s v="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b v="0"/>
    <n v="36"/>
    <b v="1"/>
    <s v="film &amp; video/shorts"/>
    <n v="127.16666666666667"/>
    <x v="68"/>
    <x v="0"/>
    <s v="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b v="0"/>
    <n v="178"/>
    <b v="1"/>
    <s v="film &amp; video/shorts"/>
    <n v="110.9423"/>
    <x v="69"/>
    <x v="0"/>
    <s v=" video/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b v="0"/>
    <n v="17"/>
    <b v="1"/>
    <s v="film &amp; video/shorts"/>
    <n v="127.2"/>
    <x v="70"/>
    <x v="0"/>
    <s v="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b v="0"/>
    <n v="32"/>
    <b v="1"/>
    <s v="film &amp; video/shorts"/>
    <n v="123.94444444444443"/>
    <x v="71"/>
    <x v="0"/>
    <s v=" video/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b v="0"/>
    <n v="41"/>
    <b v="1"/>
    <s v="film &amp; video/shorts"/>
    <n v="108.40909090909091"/>
    <x v="72"/>
    <x v="0"/>
    <s v="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b v="0"/>
    <n v="18"/>
    <b v="1"/>
    <s v="film &amp; video/shorts"/>
    <n v="100"/>
    <x v="73"/>
    <x v="0"/>
    <s v="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b v="0"/>
    <n v="29"/>
    <b v="1"/>
    <s v="film &amp; video/shorts"/>
    <n v="112.93199999999999"/>
    <x v="74"/>
    <x v="0"/>
    <s v=" video/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b v="0"/>
    <n v="47"/>
    <b v="1"/>
    <s v="film &amp; video/shorts"/>
    <n v="115.42857142857143"/>
    <x v="75"/>
    <x v="0"/>
    <s v=" video/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b v="0"/>
    <n v="15"/>
    <b v="1"/>
    <s v="film &amp; video/shorts"/>
    <n v="153.33333333333334"/>
    <x v="76"/>
    <x v="0"/>
    <s v=" video/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b v="0"/>
    <n v="26"/>
    <b v="1"/>
    <s v="film &amp; video/shorts"/>
    <n v="392.5"/>
    <x v="77"/>
    <x v="0"/>
    <s v="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b v="0"/>
    <n v="35"/>
    <b v="1"/>
    <s v="film &amp; video/shorts"/>
    <n v="2702"/>
    <x v="78"/>
    <x v="0"/>
    <s v="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b v="0"/>
    <n v="41"/>
    <b v="1"/>
    <s v="film &amp; video/shorts"/>
    <n v="127"/>
    <x v="79"/>
    <x v="0"/>
    <s v=" video/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b v="0"/>
    <n v="47"/>
    <b v="1"/>
    <s v="film &amp; video/shorts"/>
    <n v="107.25"/>
    <x v="80"/>
    <x v="0"/>
    <s v="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b v="0"/>
    <n v="28"/>
    <b v="1"/>
    <s v="film &amp; video/shorts"/>
    <n v="198"/>
    <x v="81"/>
    <x v="0"/>
    <s v="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b v="0"/>
    <n v="100"/>
    <b v="1"/>
    <s v="film &amp; video/shorts"/>
    <n v="100.01249999999999"/>
    <x v="82"/>
    <x v="0"/>
    <s v="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b v="0"/>
    <n v="13"/>
    <b v="1"/>
    <s v="film &amp; video/shorts"/>
    <n v="102.49999999999999"/>
    <x v="83"/>
    <x v="0"/>
    <s v=" video/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b v="0"/>
    <n v="7"/>
    <b v="1"/>
    <s v="film &amp; video/shorts"/>
    <n v="100"/>
    <x v="84"/>
    <x v="0"/>
    <s v="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b v="0"/>
    <n v="21"/>
    <b v="1"/>
    <s v="film &amp; video/shorts"/>
    <n v="125.49999999999999"/>
    <x v="85"/>
    <x v="0"/>
    <s v="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b v="0"/>
    <n v="17"/>
    <b v="1"/>
    <s v="film &amp; video/shorts"/>
    <n v="106.46666666666667"/>
    <x v="86"/>
    <x v="0"/>
    <s v="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b v="0"/>
    <n v="25"/>
    <b v="1"/>
    <s v="film &amp; video/shorts"/>
    <n v="104.60000000000001"/>
    <x v="87"/>
    <x v="0"/>
    <s v="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b v="0"/>
    <n v="60"/>
    <b v="1"/>
    <s v="film &amp; video/shorts"/>
    <n v="102.85714285714285"/>
    <x v="88"/>
    <x v="0"/>
    <s v=" video/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b v="0"/>
    <n v="56"/>
    <b v="1"/>
    <s v="film &amp; video/shorts"/>
    <n v="115.06666666666668"/>
    <x v="89"/>
    <x v="0"/>
    <s v=" video/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b v="0"/>
    <n v="16"/>
    <b v="1"/>
    <s v="film &amp; video/shorts"/>
    <n v="100.4"/>
    <x v="90"/>
    <x v="0"/>
    <s v="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b v="0"/>
    <n v="46"/>
    <b v="1"/>
    <s v="film &amp; video/shorts"/>
    <n v="120"/>
    <x v="91"/>
    <x v="0"/>
    <s v=" video/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b v="0"/>
    <n v="43"/>
    <b v="1"/>
    <s v="film &amp; video/shorts"/>
    <n v="105.2"/>
    <x v="92"/>
    <x v="0"/>
    <s v="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b v="0"/>
    <n v="15"/>
    <b v="1"/>
    <s v="film &amp; video/shorts"/>
    <n v="110.60000000000001"/>
    <x v="93"/>
    <x v="0"/>
    <s v="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b v="0"/>
    <n v="12"/>
    <b v="1"/>
    <s v="film &amp; video/shorts"/>
    <n v="104"/>
    <x v="94"/>
    <x v="0"/>
    <s v="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b v="0"/>
    <n v="21"/>
    <b v="1"/>
    <s v="film &amp; video/shorts"/>
    <n v="131.42857142857142"/>
    <x v="95"/>
    <x v="0"/>
    <s v="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b v="0"/>
    <n v="34"/>
    <b v="1"/>
    <s v="film &amp; video/shorts"/>
    <n v="114.66666666666667"/>
    <x v="96"/>
    <x v="0"/>
    <s v="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b v="0"/>
    <n v="8"/>
    <b v="1"/>
    <s v="film &amp; video/shorts"/>
    <n v="106.25"/>
    <x v="97"/>
    <x v="0"/>
    <s v=" video/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b v="0"/>
    <n v="60"/>
    <b v="1"/>
    <s v="film &amp; video/shorts"/>
    <n v="106.25"/>
    <x v="98"/>
    <x v="0"/>
    <s v=" video/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b v="0"/>
    <n v="39"/>
    <b v="1"/>
    <s v="film &amp; video/shorts"/>
    <n v="106.01933333333334"/>
    <x v="99"/>
    <x v="0"/>
    <s v=" video/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b v="0"/>
    <n v="26"/>
    <b v="1"/>
    <s v="film &amp; video/shorts"/>
    <n v="100"/>
    <x v="100"/>
    <x v="0"/>
    <s v="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b v="0"/>
    <n v="35"/>
    <b v="1"/>
    <s v="film &amp; video/shorts"/>
    <n v="100"/>
    <x v="101"/>
    <x v="0"/>
    <s v=" video/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b v="0"/>
    <n v="65"/>
    <b v="1"/>
    <s v="film &amp; video/shorts"/>
    <n v="127.75000000000001"/>
    <x v="102"/>
    <x v="0"/>
    <s v=" video/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b v="0"/>
    <n v="49"/>
    <b v="1"/>
    <s v="film &amp; video/shorts"/>
    <n v="105.15384615384616"/>
    <x v="103"/>
    <x v="0"/>
    <s v=" video/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b v="0"/>
    <n v="10"/>
    <b v="1"/>
    <s v="film &amp; video/shorts"/>
    <n v="120"/>
    <x v="88"/>
    <x v="0"/>
    <s v="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b v="0"/>
    <n v="60"/>
    <b v="1"/>
    <s v="film &amp; video/shorts"/>
    <n v="107.40909090909089"/>
    <x v="104"/>
    <x v="0"/>
    <s v=" video/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b v="0"/>
    <n v="27"/>
    <b v="1"/>
    <s v="film &amp; video/shorts"/>
    <n v="100.49999999999999"/>
    <x v="105"/>
    <x v="0"/>
    <s v="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b v="0"/>
    <n v="69"/>
    <b v="1"/>
    <s v="film &amp; video/shorts"/>
    <n v="102.46666666666667"/>
    <x v="106"/>
    <x v="0"/>
    <s v=" video/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b v="0"/>
    <n v="47"/>
    <b v="1"/>
    <s v="film &amp; video/shorts"/>
    <n v="246.66666666666669"/>
    <x v="107"/>
    <x v="0"/>
    <s v="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b v="0"/>
    <n v="47"/>
    <b v="1"/>
    <s v="film &amp; video/shorts"/>
    <n v="219.49999999999997"/>
    <x v="108"/>
    <x v="0"/>
    <s v=" video/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b v="0"/>
    <n v="26"/>
    <b v="1"/>
    <s v="film &amp; video/shorts"/>
    <n v="130.76923076923077"/>
    <x v="109"/>
    <x v="0"/>
    <s v=" video/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b v="0"/>
    <n v="53"/>
    <b v="1"/>
    <s v="film &amp; video/shorts"/>
    <n v="154.57142857142858"/>
    <x v="110"/>
    <x v="0"/>
    <s v="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b v="0"/>
    <n v="81"/>
    <b v="1"/>
    <s v="film &amp; video/shorts"/>
    <n v="104"/>
    <x v="111"/>
    <x v="0"/>
    <s v=" video/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b v="0"/>
    <n v="78"/>
    <b v="1"/>
    <s v="film &amp; video/shorts"/>
    <n v="141"/>
    <x v="112"/>
    <x v="0"/>
    <s v="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b v="0"/>
    <n v="35"/>
    <b v="1"/>
    <s v="film &amp; video/shorts"/>
    <n v="103.33333333333334"/>
    <x v="113"/>
    <x v="0"/>
    <s v=" video/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b v="0"/>
    <n v="22"/>
    <b v="1"/>
    <s v="film &amp; video/shorts"/>
    <n v="140.44444444444443"/>
    <x v="114"/>
    <x v="0"/>
    <s v=" video/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b v="0"/>
    <n v="57"/>
    <b v="1"/>
    <s v="film &amp; video/shorts"/>
    <n v="113.65714285714286"/>
    <x v="115"/>
    <x v="0"/>
    <s v="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b v="0"/>
    <n v="27"/>
    <b v="1"/>
    <s v="film &amp; video/shorts"/>
    <n v="100.49377777777779"/>
    <x v="116"/>
    <x v="0"/>
    <s v=" video/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b v="0"/>
    <n v="39"/>
    <b v="1"/>
    <s v="film &amp; video/shorts"/>
    <n v="113.03159999999998"/>
    <x v="117"/>
    <x v="0"/>
    <s v="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b v="0"/>
    <n v="37"/>
    <b v="1"/>
    <s v="film &amp; video/shorts"/>
    <n v="104.55692307692308"/>
    <x v="118"/>
    <x v="0"/>
    <s v="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b v="0"/>
    <n v="1"/>
    <b v="0"/>
    <s v="film &amp; video/science fiction"/>
    <n v="1.4285714285714287E-2"/>
    <x v="119"/>
    <x v="0"/>
    <s v="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b v="0"/>
    <n v="1"/>
    <b v="0"/>
    <s v="film &amp; video/science fiction"/>
    <n v="3.3333333333333333E-2"/>
    <x v="120"/>
    <x v="0"/>
    <s v=" video/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b v="0"/>
    <n v="0"/>
    <b v="0"/>
    <s v="film &amp; video/science fiction"/>
    <n v="0"/>
    <x v="121"/>
    <x v="0"/>
    <s v="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b v="0"/>
    <n v="6"/>
    <b v="0"/>
    <s v="film &amp; video/science fiction"/>
    <n v="0.27454545454545454"/>
    <x v="122"/>
    <x v="0"/>
    <s v="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b v="0"/>
    <n v="0"/>
    <b v="0"/>
    <s v="film &amp; video/science fiction"/>
    <n v="0"/>
    <x v="121"/>
    <x v="0"/>
    <s v="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b v="0"/>
    <n v="6"/>
    <b v="0"/>
    <s v="film &amp; video/science fiction"/>
    <n v="14.000000000000002"/>
    <x v="123"/>
    <x v="0"/>
    <s v="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b v="0"/>
    <n v="13"/>
    <b v="0"/>
    <s v="film &amp; video/science fiction"/>
    <n v="5.548"/>
    <x v="124"/>
    <x v="0"/>
    <s v="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b v="0"/>
    <n v="4"/>
    <b v="0"/>
    <s v="film &amp; video/science fiction"/>
    <n v="2.375"/>
    <x v="125"/>
    <x v="0"/>
    <s v=" video/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b v="0"/>
    <n v="6"/>
    <b v="0"/>
    <s v="film &amp; video/science fiction"/>
    <n v="1.867"/>
    <x v="126"/>
    <x v="0"/>
    <s v="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b v="0"/>
    <n v="0"/>
    <b v="0"/>
    <s v="film &amp; video/science fiction"/>
    <n v="0"/>
    <x v="121"/>
    <x v="0"/>
    <s v="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b v="0"/>
    <n v="0"/>
    <b v="0"/>
    <s v="film &amp; video/science fiction"/>
    <n v="0"/>
    <x v="121"/>
    <x v="0"/>
    <s v=" video/science fiction"/>
  </r>
  <r>
    <n v="131"/>
    <s v="I (Canceled)"/>
    <s v="I"/>
    <n v="1200"/>
    <n v="0"/>
    <x v="1"/>
    <s v="US"/>
    <s v="USD"/>
    <n v="1467763200"/>
    <d v="2016-07-05T19:00:00"/>
    <n v="1466453161"/>
    <x v="131"/>
    <b v="0"/>
    <n v="0"/>
    <b v="0"/>
    <s v="film &amp; video/science fiction"/>
    <n v="0"/>
    <x v="121"/>
    <x v="0"/>
    <s v="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b v="0"/>
    <n v="81"/>
    <b v="0"/>
    <s v="film &amp; video/science fiction"/>
    <n v="9.5687499999999996"/>
    <x v="127"/>
    <x v="0"/>
    <s v=" video/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b v="0"/>
    <n v="0"/>
    <b v="0"/>
    <s v="film &amp; video/science fiction"/>
    <n v="0"/>
    <x v="121"/>
    <x v="0"/>
    <s v=" video/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b v="0"/>
    <n v="0"/>
    <b v="0"/>
    <s v="film &amp; video/science fiction"/>
    <n v="0"/>
    <x v="121"/>
    <x v="0"/>
    <s v="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b v="0"/>
    <n v="5"/>
    <b v="0"/>
    <s v="film &amp; video/science fiction"/>
    <n v="13.433333333333334"/>
    <x v="128"/>
    <x v="0"/>
    <s v="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b v="0"/>
    <n v="0"/>
    <b v="0"/>
    <s v="film &amp; video/science fiction"/>
    <n v="0"/>
    <x v="121"/>
    <x v="0"/>
    <s v="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b v="0"/>
    <n v="0"/>
    <b v="0"/>
    <s v="film &amp; video/science fiction"/>
    <n v="0"/>
    <x v="121"/>
    <x v="0"/>
    <s v="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b v="0"/>
    <n v="58"/>
    <b v="0"/>
    <s v="film &amp; video/science fiction"/>
    <n v="3.1413333333333333"/>
    <x v="129"/>
    <x v="0"/>
    <s v=" video/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b v="0"/>
    <n v="1"/>
    <b v="0"/>
    <s v="film &amp; video/science fiction"/>
    <n v="100"/>
    <x v="130"/>
    <x v="0"/>
    <s v="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b v="0"/>
    <n v="0"/>
    <b v="0"/>
    <s v="film &amp; video/science fiction"/>
    <n v="0"/>
    <x v="121"/>
    <x v="0"/>
    <s v="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b v="0"/>
    <n v="28"/>
    <b v="0"/>
    <s v="film &amp; video/science fiction"/>
    <n v="10.775"/>
    <x v="131"/>
    <x v="0"/>
    <s v="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b v="0"/>
    <n v="1"/>
    <b v="0"/>
    <s v="film &amp; video/science fiction"/>
    <n v="0.33333333333333337"/>
    <x v="119"/>
    <x v="0"/>
    <s v="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b v="0"/>
    <n v="0"/>
    <b v="0"/>
    <s v="film &amp; video/science fiction"/>
    <n v="0"/>
    <x v="121"/>
    <x v="0"/>
    <s v="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b v="0"/>
    <n v="37"/>
    <b v="0"/>
    <s v="film &amp; video/science fiction"/>
    <n v="27.6"/>
    <x v="132"/>
    <x v="0"/>
    <s v="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b v="0"/>
    <n v="9"/>
    <b v="0"/>
    <s v="film &amp; video/science fiction"/>
    <n v="7.5111111111111111"/>
    <x v="133"/>
    <x v="0"/>
    <s v="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b v="0"/>
    <n v="3"/>
    <b v="0"/>
    <s v="film &amp; video/science fiction"/>
    <n v="0.57499999999999996"/>
    <x v="134"/>
    <x v="0"/>
    <s v=" video/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b v="0"/>
    <n v="0"/>
    <b v="0"/>
    <s v="film &amp; video/science fiction"/>
    <n v="0"/>
    <x v="121"/>
    <x v="0"/>
    <s v="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b v="0"/>
    <n v="2"/>
    <b v="0"/>
    <s v="film &amp; video/science fiction"/>
    <n v="0.08"/>
    <x v="135"/>
    <x v="0"/>
    <s v="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b v="0"/>
    <n v="6"/>
    <b v="0"/>
    <s v="film &amp; video/science fiction"/>
    <n v="0.91999999999999993"/>
    <x v="136"/>
    <x v="0"/>
    <s v="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b v="0"/>
    <n v="67"/>
    <b v="0"/>
    <s v="film &amp; video/science fiction"/>
    <n v="23.163076923076922"/>
    <x v="137"/>
    <x v="0"/>
    <s v="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b v="0"/>
    <n v="5"/>
    <b v="0"/>
    <s v="film &amp; video/science fiction"/>
    <n v="5.5999999999999994E-2"/>
    <x v="138"/>
    <x v="0"/>
    <s v=" video/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b v="0"/>
    <n v="2"/>
    <b v="0"/>
    <s v="film &amp; video/science fiction"/>
    <n v="7.8947368421052634E-3"/>
    <x v="2"/>
    <x v="0"/>
    <s v=" video/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b v="0"/>
    <n v="10"/>
    <b v="0"/>
    <s v="film &amp; video/science fiction"/>
    <n v="0.71799999999999997"/>
    <x v="139"/>
    <x v="0"/>
    <s v="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b v="0"/>
    <n v="3"/>
    <b v="0"/>
    <s v="film &amp; video/science fiction"/>
    <n v="2.666666666666667"/>
    <x v="140"/>
    <x v="0"/>
    <s v="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b v="0"/>
    <n v="4"/>
    <b v="0"/>
    <s v="film &amp; video/science fiction"/>
    <n v="6.0000000000000001E-3"/>
    <x v="141"/>
    <x v="0"/>
    <s v="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b v="0"/>
    <n v="15"/>
    <b v="0"/>
    <s v="film &amp; video/science fiction"/>
    <n v="5.0999999999999996"/>
    <x v="142"/>
    <x v="0"/>
    <s v="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b v="0"/>
    <n v="2"/>
    <b v="0"/>
    <s v="film &amp; video/science fiction"/>
    <n v="0.26711185308848079"/>
    <x v="143"/>
    <x v="0"/>
    <s v="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b v="0"/>
    <n v="0"/>
    <b v="0"/>
    <s v="film &amp; video/science fiction"/>
    <n v="0"/>
    <x v="121"/>
    <x v="0"/>
    <s v="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b v="0"/>
    <n v="1"/>
    <b v="0"/>
    <s v="film &amp; video/science fiction"/>
    <n v="2E-3"/>
    <x v="119"/>
    <x v="0"/>
    <s v="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b v="0"/>
    <n v="0"/>
    <b v="0"/>
    <s v="film &amp; video/drama"/>
    <n v="0"/>
    <x v="121"/>
    <x v="0"/>
    <s v="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b v="0"/>
    <n v="1"/>
    <b v="0"/>
    <s v="film &amp; video/drama"/>
    <n v="0.01"/>
    <x v="144"/>
    <x v="0"/>
    <s v=" video/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b v="0"/>
    <n v="10"/>
    <b v="0"/>
    <s v="film &amp; video/drama"/>
    <n v="15.535714285714286"/>
    <x v="145"/>
    <x v="0"/>
    <s v="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b v="0"/>
    <n v="0"/>
    <b v="0"/>
    <s v="film &amp; video/drama"/>
    <n v="0"/>
    <x v="121"/>
    <x v="0"/>
    <s v=" video/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b v="0"/>
    <n v="7"/>
    <b v="0"/>
    <s v="film &amp; video/drama"/>
    <n v="0.53333333333333333"/>
    <x v="146"/>
    <x v="0"/>
    <s v=" video/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b v="0"/>
    <n v="0"/>
    <b v="0"/>
    <s v="film &amp; video/drama"/>
    <n v="0"/>
    <x v="121"/>
    <x v="0"/>
    <s v=" video/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b v="0"/>
    <n v="1"/>
    <b v="0"/>
    <s v="film &amp; video/drama"/>
    <n v="60"/>
    <x v="147"/>
    <x v="0"/>
    <s v=" video/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b v="0"/>
    <n v="2"/>
    <b v="0"/>
    <s v="film &amp; video/drama"/>
    <n v="0.01"/>
    <x v="148"/>
    <x v="0"/>
    <s v=" video/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b v="0"/>
    <n v="3"/>
    <b v="0"/>
    <s v="film &amp; video/drama"/>
    <n v="4.0625"/>
    <x v="149"/>
    <x v="0"/>
    <s v=" video/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b v="0"/>
    <n v="10"/>
    <b v="0"/>
    <s v="film &amp; video/drama"/>
    <n v="22.400000000000002"/>
    <x v="150"/>
    <x v="0"/>
    <s v="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b v="0"/>
    <n v="10"/>
    <b v="0"/>
    <s v="film &amp; video/drama"/>
    <n v="3.25"/>
    <x v="151"/>
    <x v="0"/>
    <s v=" video/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b v="0"/>
    <n v="1"/>
    <b v="0"/>
    <s v="film &amp; video/drama"/>
    <n v="2E-3"/>
    <x v="120"/>
    <x v="0"/>
    <s v=" video/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b v="0"/>
    <n v="0"/>
    <b v="0"/>
    <s v="film &amp; video/drama"/>
    <n v="0"/>
    <x v="121"/>
    <x v="0"/>
    <s v=" video/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b v="0"/>
    <n v="0"/>
    <b v="0"/>
    <s v="film &amp; video/drama"/>
    <n v="0"/>
    <x v="121"/>
    <x v="0"/>
    <s v=" video/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b v="0"/>
    <n v="0"/>
    <b v="0"/>
    <s v="film &amp; video/drama"/>
    <n v="0"/>
    <x v="121"/>
    <x v="0"/>
    <s v="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b v="0"/>
    <n v="26"/>
    <b v="0"/>
    <s v="film &amp; video/drama"/>
    <n v="6.4850000000000003"/>
    <x v="152"/>
    <x v="0"/>
    <s v=" video/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b v="0"/>
    <n v="0"/>
    <b v="0"/>
    <s v="film &amp; video/drama"/>
    <n v="0"/>
    <x v="121"/>
    <x v="0"/>
    <s v=" video/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b v="0"/>
    <n v="7"/>
    <b v="0"/>
    <s v="film &amp; video/drama"/>
    <n v="40"/>
    <x v="153"/>
    <x v="0"/>
    <s v=" video/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b v="0"/>
    <n v="0"/>
    <b v="0"/>
    <s v="film &amp; video/drama"/>
    <n v="0"/>
    <x v="121"/>
    <x v="0"/>
    <s v=" video/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b v="0"/>
    <n v="2"/>
    <b v="0"/>
    <s v="film &amp; video/drama"/>
    <n v="20"/>
    <x v="101"/>
    <x v="0"/>
    <s v="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b v="0"/>
    <n v="13"/>
    <b v="0"/>
    <s v="film &amp; video/drama"/>
    <n v="33.416666666666664"/>
    <x v="154"/>
    <x v="0"/>
    <s v=" video/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b v="0"/>
    <n v="4"/>
    <b v="0"/>
    <s v="film &amp; video/drama"/>
    <n v="21.092608822670172"/>
    <x v="155"/>
    <x v="0"/>
    <s v="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b v="0"/>
    <n v="0"/>
    <b v="0"/>
    <s v="film &amp; video/drama"/>
    <n v="0"/>
    <x v="121"/>
    <x v="0"/>
    <s v=" video/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b v="0"/>
    <n v="12"/>
    <b v="0"/>
    <s v="film &amp; video/drama"/>
    <n v="35.856000000000002"/>
    <x v="156"/>
    <x v="0"/>
    <s v="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b v="0"/>
    <n v="2"/>
    <b v="0"/>
    <s v="film &amp; video/drama"/>
    <n v="3.4000000000000004"/>
    <x v="157"/>
    <x v="0"/>
    <s v=" video/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b v="0"/>
    <n v="10"/>
    <b v="0"/>
    <s v="film &amp; video/drama"/>
    <n v="5.5"/>
    <x v="158"/>
    <x v="0"/>
    <s v=" video/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b v="0"/>
    <n v="0"/>
    <b v="0"/>
    <s v="film &amp; video/drama"/>
    <n v="0"/>
    <x v="121"/>
    <x v="0"/>
    <s v=" video/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b v="0"/>
    <n v="5"/>
    <b v="0"/>
    <s v="film &amp; video/drama"/>
    <n v="16"/>
    <x v="159"/>
    <x v="0"/>
    <s v="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b v="0"/>
    <n v="0"/>
    <b v="0"/>
    <s v="film &amp; video/drama"/>
    <n v="0"/>
    <x v="121"/>
    <x v="0"/>
    <s v="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b v="0"/>
    <n v="5"/>
    <b v="0"/>
    <s v="film &amp; video/drama"/>
    <n v="6.8999999999999992E-2"/>
    <x v="160"/>
    <x v="0"/>
    <s v=" video/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b v="0"/>
    <n v="1"/>
    <b v="0"/>
    <s v="film &amp; video/drama"/>
    <n v="0.41666666666666669"/>
    <x v="73"/>
    <x v="0"/>
    <s v=" video/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b v="0"/>
    <n v="3"/>
    <b v="0"/>
    <s v="film &amp; video/drama"/>
    <n v="5"/>
    <x v="161"/>
    <x v="0"/>
    <s v="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b v="0"/>
    <n v="3"/>
    <b v="0"/>
    <s v="film &amp; video/drama"/>
    <n v="1.6999999999999999E-3"/>
    <x v="162"/>
    <x v="0"/>
    <s v="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b v="0"/>
    <n v="0"/>
    <b v="0"/>
    <s v="film &amp; video/drama"/>
    <n v="0"/>
    <x v="121"/>
    <x v="0"/>
    <s v=" video/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b v="0"/>
    <n v="3"/>
    <b v="0"/>
    <s v="film &amp; video/drama"/>
    <n v="0.12"/>
    <x v="120"/>
    <x v="0"/>
    <s v="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b v="0"/>
    <n v="0"/>
    <b v="0"/>
    <s v="film &amp; video/drama"/>
    <n v="0"/>
    <x v="121"/>
    <x v="0"/>
    <s v=" video/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b v="0"/>
    <n v="19"/>
    <b v="0"/>
    <s v="film &amp; video/drama"/>
    <n v="41.857142857142861"/>
    <x v="163"/>
    <x v="0"/>
    <s v="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b v="0"/>
    <n v="8"/>
    <b v="0"/>
    <s v="film &amp; video/drama"/>
    <n v="10.48"/>
    <x v="164"/>
    <x v="0"/>
    <s v=" video/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b v="0"/>
    <n v="6"/>
    <b v="0"/>
    <s v="film &amp; video/drama"/>
    <n v="1.1159999999999999"/>
    <x v="165"/>
    <x v="0"/>
    <s v="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b v="0"/>
    <n v="0"/>
    <b v="0"/>
    <s v="film &amp; video/drama"/>
    <n v="0"/>
    <x v="121"/>
    <x v="0"/>
    <s v=" video/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b v="0"/>
    <n v="18"/>
    <b v="0"/>
    <s v="film &amp; video/drama"/>
    <n v="26.192500000000003"/>
    <x v="166"/>
    <x v="0"/>
    <s v=" video/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b v="0"/>
    <n v="7"/>
    <b v="0"/>
    <s v="film &amp; video/drama"/>
    <n v="58.461538461538467"/>
    <x v="167"/>
    <x v="0"/>
    <s v=" video/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b v="0"/>
    <n v="0"/>
    <b v="0"/>
    <s v="film &amp; video/drama"/>
    <n v="0"/>
    <x v="121"/>
    <x v="0"/>
    <s v=" video/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b v="0"/>
    <n v="8"/>
    <b v="0"/>
    <s v="film &amp; video/drama"/>
    <n v="29.84"/>
    <x v="168"/>
    <x v="0"/>
    <s v="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b v="0"/>
    <n v="1293"/>
    <b v="0"/>
    <s v="film &amp; video/drama"/>
    <n v="50.721666666666664"/>
    <x v="169"/>
    <x v="0"/>
    <s v="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b v="0"/>
    <n v="17"/>
    <b v="0"/>
    <s v="film &amp; video/drama"/>
    <n v="16.25"/>
    <x v="170"/>
    <x v="0"/>
    <s v=" video/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b v="0"/>
    <n v="0"/>
    <b v="0"/>
    <s v="film &amp; video/drama"/>
    <n v="0"/>
    <x v="121"/>
    <x v="0"/>
    <s v="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b v="0"/>
    <n v="13"/>
    <b v="0"/>
    <s v="film &amp; video/drama"/>
    <n v="15.214285714285714"/>
    <x v="171"/>
    <x v="0"/>
    <s v=" video/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b v="0"/>
    <n v="0"/>
    <b v="0"/>
    <s v="film &amp; video/drama"/>
    <n v="0"/>
    <x v="121"/>
    <x v="0"/>
    <s v="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b v="0"/>
    <n v="0"/>
    <b v="0"/>
    <s v="film &amp; video/drama"/>
    <n v="0"/>
    <x v="121"/>
    <x v="0"/>
    <s v="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b v="0"/>
    <n v="33"/>
    <b v="0"/>
    <s v="film &amp; video/drama"/>
    <n v="25.25"/>
    <x v="172"/>
    <x v="0"/>
    <s v="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b v="0"/>
    <n v="12"/>
    <b v="0"/>
    <s v="film &amp; video/drama"/>
    <n v="44.6"/>
    <x v="173"/>
    <x v="0"/>
    <s v=" video/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b v="0"/>
    <n v="1"/>
    <b v="0"/>
    <s v="film &amp; video/drama"/>
    <n v="1.5873015873015872E-2"/>
    <x v="120"/>
    <x v="0"/>
    <s v=" video/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b v="0"/>
    <n v="1"/>
    <b v="0"/>
    <s v="film &amp; video/drama"/>
    <n v="0.04"/>
    <x v="135"/>
    <x v="0"/>
    <s v="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b v="0"/>
    <n v="1"/>
    <b v="0"/>
    <s v="film &amp; video/drama"/>
    <n v="8.0000000000000002E-3"/>
    <x v="120"/>
    <x v="0"/>
    <s v=" video/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b v="0"/>
    <n v="1"/>
    <b v="0"/>
    <s v="film &amp; video/drama"/>
    <n v="0.22727272727272727"/>
    <x v="119"/>
    <x v="0"/>
    <s v="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b v="0"/>
    <n v="84"/>
    <b v="0"/>
    <s v="film &amp; video/drama"/>
    <n v="55.698440000000005"/>
    <x v="174"/>
    <x v="0"/>
    <s v=" video/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b v="0"/>
    <n v="38"/>
    <b v="0"/>
    <s v="film &amp; video/drama"/>
    <n v="11.943"/>
    <x v="175"/>
    <x v="0"/>
    <s v="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b v="0"/>
    <n v="1"/>
    <b v="0"/>
    <s v="film &amp; video/drama"/>
    <n v="2"/>
    <x v="101"/>
    <x v="0"/>
    <s v=" video/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b v="0"/>
    <n v="76"/>
    <b v="0"/>
    <s v="film &amp; video/drama"/>
    <n v="17.630000000000003"/>
    <x v="176"/>
    <x v="0"/>
    <s v=" video/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b v="0"/>
    <n v="3"/>
    <b v="0"/>
    <s v="film &amp; video/drama"/>
    <n v="0.72"/>
    <x v="177"/>
    <x v="0"/>
    <s v=" video/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b v="0"/>
    <n v="0"/>
    <b v="0"/>
    <s v="film &amp; video/drama"/>
    <n v="0"/>
    <x v="121"/>
    <x v="0"/>
    <s v="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b v="0"/>
    <n v="2"/>
    <b v="0"/>
    <s v="film &amp; video/drama"/>
    <n v="13"/>
    <x v="178"/>
    <x v="0"/>
    <s v=" video/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b v="0"/>
    <n v="0"/>
    <b v="0"/>
    <s v="film &amp; video/drama"/>
    <n v="0"/>
    <x v="121"/>
    <x v="0"/>
    <s v="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b v="0"/>
    <n v="0"/>
    <b v="0"/>
    <s v="film &amp; video/drama"/>
    <n v="0"/>
    <x v="121"/>
    <x v="0"/>
    <s v=" video/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b v="0"/>
    <n v="0"/>
    <b v="0"/>
    <s v="film &amp; video/drama"/>
    <n v="0"/>
    <x v="121"/>
    <x v="0"/>
    <s v=" video/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b v="0"/>
    <n v="2"/>
    <b v="0"/>
    <s v="film &amp; video/drama"/>
    <n v="0.86206896551724133"/>
    <x v="179"/>
    <x v="0"/>
    <s v="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b v="0"/>
    <n v="0"/>
    <b v="0"/>
    <s v="film &amp; video/drama"/>
    <n v="0"/>
    <x v="121"/>
    <x v="0"/>
    <s v=" video/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b v="0"/>
    <n v="0"/>
    <b v="0"/>
    <s v="film &amp; video/drama"/>
    <n v="0"/>
    <x v="121"/>
    <x v="0"/>
    <s v=" video/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b v="0"/>
    <n v="0"/>
    <b v="0"/>
    <s v="film &amp; video/drama"/>
    <n v="0"/>
    <x v="121"/>
    <x v="0"/>
    <s v="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b v="0"/>
    <n v="2"/>
    <b v="0"/>
    <s v="film &amp; video/drama"/>
    <n v="0.4"/>
    <x v="180"/>
    <x v="0"/>
    <s v="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b v="0"/>
    <n v="0"/>
    <b v="0"/>
    <s v="film &amp; video/drama"/>
    <n v="0"/>
    <x v="121"/>
    <x v="0"/>
    <s v=" video/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b v="0"/>
    <n v="7"/>
    <b v="0"/>
    <s v="film &amp; video/drama"/>
    <n v="2.75"/>
    <x v="181"/>
    <x v="0"/>
    <s v=" video/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b v="0"/>
    <n v="0"/>
    <b v="0"/>
    <s v="film &amp; video/drama"/>
    <n v="0"/>
    <x v="121"/>
    <x v="0"/>
    <s v="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b v="0"/>
    <n v="5"/>
    <b v="0"/>
    <s v="film &amp; video/drama"/>
    <n v="40.1"/>
    <x v="182"/>
    <x v="0"/>
    <s v="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b v="0"/>
    <n v="0"/>
    <b v="0"/>
    <s v="film &amp; video/drama"/>
    <n v="0"/>
    <x v="121"/>
    <x v="0"/>
    <s v="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b v="0"/>
    <n v="0"/>
    <b v="0"/>
    <s v="film &amp; video/drama"/>
    <n v="0"/>
    <x v="121"/>
    <x v="0"/>
    <s v=" video/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b v="0"/>
    <n v="1"/>
    <b v="0"/>
    <s v="film &amp; video/drama"/>
    <n v="0.33333333333333337"/>
    <x v="73"/>
    <x v="0"/>
    <s v="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b v="0"/>
    <n v="0"/>
    <b v="0"/>
    <s v="film &amp; video/drama"/>
    <n v="0"/>
    <x v="121"/>
    <x v="0"/>
    <s v=" video/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b v="0"/>
    <n v="5"/>
    <b v="0"/>
    <s v="film &amp; video/drama"/>
    <n v="25"/>
    <x v="73"/>
    <x v="0"/>
    <s v="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b v="1"/>
    <n v="137"/>
    <b v="1"/>
    <s v="film &amp; video/documentary"/>
    <n v="107.63413333333334"/>
    <x v="183"/>
    <x v="0"/>
    <s v="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b v="1"/>
    <n v="376"/>
    <b v="1"/>
    <s v="film &amp; video/documentary"/>
    <n v="112.63736263736264"/>
    <x v="184"/>
    <x v="0"/>
    <s v=" video/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b v="1"/>
    <n v="202"/>
    <b v="1"/>
    <s v="film &amp; video/documentary"/>
    <n v="113.46153846153845"/>
    <x v="185"/>
    <x v="0"/>
    <s v="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b v="1"/>
    <n v="328"/>
    <b v="1"/>
    <s v="film &amp; video/documentary"/>
    <n v="102.592"/>
    <x v="186"/>
    <x v="0"/>
    <s v="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b v="1"/>
    <n v="84"/>
    <b v="1"/>
    <s v="film &amp; video/documentary"/>
    <n v="113.75714285714287"/>
    <x v="187"/>
    <x v="0"/>
    <s v="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b v="1"/>
    <n v="96"/>
    <b v="1"/>
    <s v="film &amp; video/documentary"/>
    <n v="103.71999999999998"/>
    <x v="188"/>
    <x v="0"/>
    <s v=" video/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b v="1"/>
    <n v="223"/>
    <b v="1"/>
    <s v="film &amp; video/documentary"/>
    <n v="305.46000000000004"/>
    <x v="189"/>
    <x v="0"/>
    <s v="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b v="1"/>
    <n v="62"/>
    <b v="1"/>
    <s v="film &amp; video/documentary"/>
    <n v="134.1"/>
    <x v="190"/>
    <x v="0"/>
    <s v="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b v="1"/>
    <n v="146"/>
    <b v="1"/>
    <s v="film &amp; video/documentary"/>
    <n v="101.33294117647058"/>
    <x v="191"/>
    <x v="0"/>
    <s v="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b v="1"/>
    <n v="235"/>
    <b v="1"/>
    <s v="film &amp; video/documentary"/>
    <n v="112.92"/>
    <x v="192"/>
    <x v="0"/>
    <s v="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b v="1"/>
    <n v="437"/>
    <b v="1"/>
    <s v="film &amp; video/documentary"/>
    <n v="105.58333333333334"/>
    <x v="193"/>
    <x v="0"/>
    <s v="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b v="1"/>
    <n v="77"/>
    <b v="1"/>
    <s v="film &amp; video/documentary"/>
    <n v="125.57142857142858"/>
    <x v="194"/>
    <x v="0"/>
    <s v="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b v="1"/>
    <n v="108"/>
    <b v="1"/>
    <s v="film &amp; video/documentary"/>
    <n v="184.56"/>
    <x v="195"/>
    <x v="0"/>
    <s v="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b v="1"/>
    <n v="7"/>
    <b v="1"/>
    <s v="film &amp; video/documentary"/>
    <n v="100.73333333333335"/>
    <x v="196"/>
    <x v="0"/>
    <s v="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b v="1"/>
    <n v="314"/>
    <b v="1"/>
    <s v="film &amp; video/documentary"/>
    <n v="116.94725"/>
    <x v="197"/>
    <x v="0"/>
    <s v=" video/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b v="1"/>
    <n v="188"/>
    <b v="1"/>
    <s v="film &amp; video/documentary"/>
    <n v="106.73325"/>
    <x v="198"/>
    <x v="0"/>
    <s v="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b v="1"/>
    <n v="275"/>
    <b v="1"/>
    <s v="film &amp; video/documentary"/>
    <n v="139.1"/>
    <x v="199"/>
    <x v="0"/>
    <s v="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b v="1"/>
    <n v="560"/>
    <b v="1"/>
    <s v="film &amp; video/documentary"/>
    <n v="106.72648571428572"/>
    <x v="200"/>
    <x v="0"/>
    <s v="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b v="1"/>
    <n v="688"/>
    <b v="1"/>
    <s v="film &amp; video/documentary"/>
    <n v="191.14"/>
    <x v="201"/>
    <x v="0"/>
    <s v="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b v="1"/>
    <n v="942"/>
    <b v="1"/>
    <s v="film &amp; video/documentary"/>
    <n v="131.93789333333334"/>
    <x v="202"/>
    <x v="0"/>
    <s v="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b v="1"/>
    <n v="88"/>
    <b v="1"/>
    <s v="film &amp; video/documentary"/>
    <n v="106.4"/>
    <x v="203"/>
    <x v="0"/>
    <s v=" video/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b v="1"/>
    <n v="220"/>
    <b v="1"/>
    <s v="film &amp; video/documentary"/>
    <n v="107.4"/>
    <x v="204"/>
    <x v="0"/>
    <s v=" video/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b v="1"/>
    <n v="145"/>
    <b v="1"/>
    <s v="film &amp; video/documentary"/>
    <n v="240"/>
    <x v="205"/>
    <x v="0"/>
    <s v="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b v="1"/>
    <n v="963"/>
    <b v="1"/>
    <s v="film &amp; video/documentary"/>
    <n v="118.08108"/>
    <x v="206"/>
    <x v="0"/>
    <s v="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b v="1"/>
    <n v="91"/>
    <b v="1"/>
    <s v="film &amp; video/documentary"/>
    <n v="118.19999999999999"/>
    <x v="207"/>
    <x v="0"/>
    <s v="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b v="1"/>
    <n v="58"/>
    <b v="1"/>
    <s v="film &amp; video/documentary"/>
    <n v="111.1"/>
    <x v="208"/>
    <x v="0"/>
    <s v="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b v="1"/>
    <n v="36"/>
    <b v="1"/>
    <s v="film &amp; video/documentary"/>
    <n v="145.5"/>
    <x v="209"/>
    <x v="0"/>
    <s v=" video/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b v="1"/>
    <n v="165"/>
    <b v="1"/>
    <s v="film &amp; video/documentary"/>
    <n v="131.62883248730967"/>
    <x v="210"/>
    <x v="0"/>
    <s v="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b v="1"/>
    <n v="111"/>
    <b v="1"/>
    <s v="film &amp; video/documentary"/>
    <n v="111.4"/>
    <x v="211"/>
    <x v="0"/>
    <s v="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b v="1"/>
    <n v="1596"/>
    <b v="1"/>
    <s v="film &amp; video/documentary"/>
    <n v="147.23376999999999"/>
    <x v="212"/>
    <x v="0"/>
    <s v="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b v="1"/>
    <n v="61"/>
    <b v="1"/>
    <s v="film &amp; video/documentary"/>
    <n v="152.60869565217391"/>
    <x v="213"/>
    <x v="0"/>
    <s v="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b v="1"/>
    <n v="287"/>
    <b v="1"/>
    <s v="film &amp; video/documentary"/>
    <n v="104.67999999999999"/>
    <x v="214"/>
    <x v="0"/>
    <s v="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b v="1"/>
    <n v="65"/>
    <b v="1"/>
    <s v="film &amp; video/documentary"/>
    <n v="177.43366666666668"/>
    <x v="215"/>
    <x v="0"/>
    <s v="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b v="1"/>
    <n v="118"/>
    <b v="1"/>
    <s v="film &amp; video/documentary"/>
    <n v="107.7758"/>
    <x v="216"/>
    <x v="0"/>
    <s v="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b v="1"/>
    <n v="113"/>
    <b v="1"/>
    <s v="film &amp; video/documentary"/>
    <n v="156"/>
    <x v="217"/>
    <x v="0"/>
    <s v=" video/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b v="1"/>
    <n v="332"/>
    <b v="1"/>
    <s v="film &amp; video/documentary"/>
    <n v="108.395"/>
    <x v="218"/>
    <x v="0"/>
    <s v=" video/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b v="1"/>
    <n v="62"/>
    <b v="1"/>
    <s v="film &amp; video/documentary"/>
    <n v="147.6"/>
    <x v="219"/>
    <x v="0"/>
    <s v="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b v="1"/>
    <n v="951"/>
    <b v="1"/>
    <s v="film &amp; video/documentary"/>
    <n v="110.38153846153847"/>
    <x v="220"/>
    <x v="0"/>
    <s v=" video/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b v="1"/>
    <n v="415"/>
    <b v="1"/>
    <s v="film &amp; video/documentary"/>
    <n v="150.34814814814814"/>
    <x v="221"/>
    <x v="0"/>
    <s v="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b v="1"/>
    <n v="305"/>
    <b v="1"/>
    <s v="film &amp; video/documentary"/>
    <n v="157.31829411764707"/>
    <x v="222"/>
    <x v="0"/>
    <s v="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b v="1"/>
    <n v="2139"/>
    <b v="1"/>
    <s v="film &amp; video/documentary"/>
    <n v="156.14400000000001"/>
    <x v="223"/>
    <x v="0"/>
    <s v="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b v="1"/>
    <n v="79"/>
    <b v="1"/>
    <s v="film &amp; video/documentary"/>
    <n v="120.58763636363636"/>
    <x v="224"/>
    <x v="0"/>
    <s v="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b v="1"/>
    <n v="179"/>
    <b v="1"/>
    <s v="film &amp; video/documentary"/>
    <n v="101.18888888888888"/>
    <x v="225"/>
    <x v="0"/>
    <s v=" video/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b v="1"/>
    <n v="202"/>
    <b v="1"/>
    <s v="film &amp; video/documentary"/>
    <n v="114.27249999999999"/>
    <x v="226"/>
    <x v="0"/>
    <s v=" video/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b v="1"/>
    <n v="760"/>
    <b v="1"/>
    <s v="film &amp; video/documentary"/>
    <n v="104.62615"/>
    <x v="227"/>
    <x v="0"/>
    <s v="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b v="1"/>
    <n v="563"/>
    <b v="1"/>
    <s v="film &amp; video/documentary"/>
    <n v="228.82507142857142"/>
    <x v="228"/>
    <x v="0"/>
    <s v="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b v="1"/>
    <n v="135"/>
    <b v="1"/>
    <s v="film &amp; video/documentary"/>
    <n v="109.15333333333332"/>
    <x v="229"/>
    <x v="0"/>
    <s v=" video/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b v="1"/>
    <n v="290"/>
    <b v="1"/>
    <s v="film &amp; video/documentary"/>
    <n v="176.29999999999998"/>
    <x v="230"/>
    <x v="0"/>
    <s v="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b v="1"/>
    <n v="447"/>
    <b v="1"/>
    <s v="film &amp; video/documentary"/>
    <n v="103.21061999999999"/>
    <x v="231"/>
    <x v="0"/>
    <s v="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b v="1"/>
    <n v="232"/>
    <b v="1"/>
    <s v="film &amp; video/documentary"/>
    <n v="104.82000000000001"/>
    <x v="232"/>
    <x v="0"/>
    <s v="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b v="1"/>
    <n v="168"/>
    <b v="1"/>
    <s v="film &amp; video/documentary"/>
    <n v="106.68444444444445"/>
    <x v="233"/>
    <x v="0"/>
    <s v="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b v="1"/>
    <n v="128"/>
    <b v="1"/>
    <s v="film &amp; video/documentary"/>
    <n v="120.02"/>
    <x v="234"/>
    <x v="0"/>
    <s v="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b v="1"/>
    <n v="493"/>
    <b v="1"/>
    <s v="film &amp; video/documentary"/>
    <n v="101.50693333333334"/>
    <x v="235"/>
    <x v="0"/>
    <s v="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b v="1"/>
    <n v="131"/>
    <b v="1"/>
    <s v="film &amp; video/documentary"/>
    <n v="101.38461538461539"/>
    <x v="236"/>
    <x v="0"/>
    <s v="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b v="1"/>
    <n v="50"/>
    <b v="1"/>
    <s v="film &amp; video/documentary"/>
    <n v="100"/>
    <x v="101"/>
    <x v="0"/>
    <s v="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b v="1"/>
    <n v="665"/>
    <b v="1"/>
    <s v="film &amp; video/documentary"/>
    <n v="133.10911999999999"/>
    <x v="237"/>
    <x v="0"/>
    <s v=" video/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b v="1"/>
    <n v="129"/>
    <b v="1"/>
    <s v="film &amp; video/documentary"/>
    <n v="118.72620000000001"/>
    <x v="238"/>
    <x v="0"/>
    <s v=" video/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b v="1"/>
    <n v="142"/>
    <b v="1"/>
    <s v="film &amp; video/documentary"/>
    <n v="100.64"/>
    <x v="239"/>
    <x v="0"/>
    <s v=" video/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b v="1"/>
    <n v="2436"/>
    <b v="1"/>
    <s v="film &amp; video/documentary"/>
    <n v="108.93241269841269"/>
    <x v="240"/>
    <x v="0"/>
    <s v="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b v="1"/>
    <n v="244"/>
    <b v="1"/>
    <s v="film &amp; video/documentary"/>
    <n v="178.95250000000001"/>
    <x v="241"/>
    <x v="0"/>
    <s v="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b v="1"/>
    <n v="298"/>
    <b v="1"/>
    <s v="film &amp; video/documentary"/>
    <n v="101.72264"/>
    <x v="242"/>
    <x v="0"/>
    <s v=" video/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b v="1"/>
    <n v="251"/>
    <b v="1"/>
    <s v="film &amp; video/documentary"/>
    <n v="118.73499999999999"/>
    <x v="243"/>
    <x v="0"/>
    <s v="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b v="1"/>
    <n v="108"/>
    <b v="1"/>
    <s v="film &amp; video/documentary"/>
    <n v="100.46"/>
    <x v="244"/>
    <x v="0"/>
    <s v="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b v="1"/>
    <n v="82"/>
    <b v="1"/>
    <s v="film &amp; video/documentary"/>
    <n v="137.46666666666667"/>
    <x v="245"/>
    <x v="0"/>
    <s v=" video/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b v="1"/>
    <n v="74"/>
    <b v="1"/>
    <s v="film &amp; video/documentary"/>
    <n v="231.64705882352939"/>
    <x v="246"/>
    <x v="0"/>
    <s v=" video/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b v="1"/>
    <n v="189"/>
    <b v="1"/>
    <s v="film &amp; video/documentary"/>
    <n v="130.33333333333331"/>
    <x v="247"/>
    <x v="0"/>
    <s v=" video/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b v="1"/>
    <n v="80"/>
    <b v="1"/>
    <s v="film &amp; video/documentary"/>
    <n v="292.89999999999998"/>
    <x v="248"/>
    <x v="0"/>
    <s v=" video/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b v="1"/>
    <n v="576"/>
    <b v="1"/>
    <s v="film &amp; video/documentary"/>
    <n v="111.31818181818183"/>
    <x v="249"/>
    <x v="0"/>
    <s v="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b v="1"/>
    <n v="202"/>
    <b v="1"/>
    <s v="film &amp; video/documentary"/>
    <n v="105.56666666666668"/>
    <x v="250"/>
    <x v="0"/>
    <s v="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b v="1"/>
    <n v="238"/>
    <b v="1"/>
    <s v="film &amp; video/documentary"/>
    <n v="118.94444444444446"/>
    <x v="251"/>
    <x v="0"/>
    <s v="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b v="1"/>
    <n v="36"/>
    <b v="1"/>
    <s v="film &amp; video/documentary"/>
    <n v="104.129"/>
    <x v="252"/>
    <x v="0"/>
    <s v="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b v="1"/>
    <n v="150"/>
    <b v="1"/>
    <s v="film &amp; video/documentary"/>
    <n v="104.10165000000001"/>
    <x v="253"/>
    <x v="0"/>
    <s v="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b v="1"/>
    <n v="146"/>
    <b v="1"/>
    <s v="film &amp; video/documentary"/>
    <n v="111.87499999999999"/>
    <x v="254"/>
    <x v="0"/>
    <s v="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b v="1"/>
    <n v="222"/>
    <b v="1"/>
    <s v="film &amp; video/documentary"/>
    <n v="104.73529411764706"/>
    <x v="255"/>
    <x v="0"/>
    <s v="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b v="1"/>
    <n v="120"/>
    <b v="1"/>
    <s v="film &amp; video/documentary"/>
    <n v="385.15000000000003"/>
    <x v="256"/>
    <x v="0"/>
    <s v="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b v="1"/>
    <n v="126"/>
    <b v="1"/>
    <s v="film &amp; video/documentary"/>
    <n v="101.248"/>
    <x v="257"/>
    <x v="0"/>
    <s v=" video/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b v="1"/>
    <n v="158"/>
    <b v="1"/>
    <s v="film &amp; video/documentary"/>
    <n v="113.77333333333333"/>
    <x v="258"/>
    <x v="0"/>
    <s v=" video/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b v="1"/>
    <n v="316"/>
    <b v="1"/>
    <s v="film &amp; video/documentary"/>
    <n v="100.80333333333333"/>
    <x v="259"/>
    <x v="0"/>
    <s v="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b v="1"/>
    <n v="284"/>
    <b v="1"/>
    <s v="film &amp; video/documentary"/>
    <n v="283.32"/>
    <x v="260"/>
    <x v="0"/>
    <s v="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b v="1"/>
    <n v="51"/>
    <b v="1"/>
    <s v="film &amp; video/documentary"/>
    <n v="112.68"/>
    <x v="261"/>
    <x v="0"/>
    <s v="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b v="1"/>
    <n v="158"/>
    <b v="1"/>
    <s v="film &amp; video/documentary"/>
    <n v="106.58000000000001"/>
    <x v="262"/>
    <x v="0"/>
    <s v=" video/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b v="1"/>
    <n v="337"/>
    <b v="1"/>
    <s v="film &amp; video/documentary"/>
    <n v="102.66285714285715"/>
    <x v="263"/>
    <x v="0"/>
    <s v=" video/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b v="1"/>
    <n v="186"/>
    <b v="1"/>
    <s v="film &amp; video/documentary"/>
    <n v="107.91200000000001"/>
    <x v="264"/>
    <x v="0"/>
    <s v="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b v="1"/>
    <n v="58"/>
    <b v="1"/>
    <s v="film &amp; video/documentary"/>
    <n v="123.07407407407408"/>
    <x v="265"/>
    <x v="0"/>
    <s v="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b v="1"/>
    <n v="82"/>
    <b v="1"/>
    <s v="film &amp; video/documentary"/>
    <n v="101.6"/>
    <x v="266"/>
    <x v="0"/>
    <s v="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b v="1"/>
    <n v="736"/>
    <b v="1"/>
    <s v="film &amp; video/documentary"/>
    <n v="104.396"/>
    <x v="267"/>
    <x v="0"/>
    <s v="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b v="1"/>
    <n v="1151"/>
    <b v="1"/>
    <s v="film &amp; video/documentary"/>
    <n v="112.92973333333333"/>
    <x v="268"/>
    <x v="0"/>
    <s v="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b v="1"/>
    <n v="34"/>
    <b v="1"/>
    <s v="film &amp; video/documentary"/>
    <n v="136.4"/>
    <x v="269"/>
    <x v="0"/>
    <s v="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b v="1"/>
    <n v="498"/>
    <b v="1"/>
    <s v="film &amp; video/documentary"/>
    <n v="103.61439999999999"/>
    <x v="270"/>
    <x v="0"/>
    <s v="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b v="1"/>
    <n v="167"/>
    <b v="1"/>
    <s v="film &amp; video/documentary"/>
    <n v="105.5"/>
    <x v="271"/>
    <x v="0"/>
    <s v="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b v="1"/>
    <n v="340"/>
    <b v="1"/>
    <s v="film &amp; video/documentary"/>
    <n v="101.82857142857142"/>
    <x v="272"/>
    <x v="0"/>
    <s v="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b v="1"/>
    <n v="438"/>
    <b v="1"/>
    <s v="film &amp; video/documentary"/>
    <n v="106.60499999999999"/>
    <x v="273"/>
    <x v="0"/>
    <s v="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b v="1"/>
    <n v="555"/>
    <b v="1"/>
    <s v="film &amp; video/documentary"/>
    <n v="113.015"/>
    <x v="274"/>
    <x v="0"/>
    <s v="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b v="1"/>
    <n v="266"/>
    <b v="1"/>
    <s v="film &amp; video/documentary"/>
    <n v="125.22750000000001"/>
    <x v="275"/>
    <x v="0"/>
    <s v="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b v="1"/>
    <n v="69"/>
    <b v="1"/>
    <s v="film &amp; video/documentary"/>
    <n v="101.19"/>
    <x v="276"/>
    <x v="0"/>
    <s v="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b v="1"/>
    <n v="80"/>
    <b v="1"/>
    <s v="film &amp; video/documentary"/>
    <n v="102.76470588235294"/>
    <x v="277"/>
    <x v="0"/>
    <s v="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b v="1"/>
    <n v="493"/>
    <b v="1"/>
    <s v="film &amp; video/documentary"/>
    <n v="116.83911999999998"/>
    <x v="278"/>
    <x v="0"/>
    <s v="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b v="1"/>
    <n v="31"/>
    <b v="1"/>
    <s v="film &amp; video/documentary"/>
    <n v="101.16833333333335"/>
    <x v="279"/>
    <x v="0"/>
    <s v="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b v="1"/>
    <n v="236"/>
    <b v="1"/>
    <s v="film &amp; video/documentary"/>
    <n v="110.13360000000002"/>
    <x v="280"/>
    <x v="0"/>
    <s v="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b v="1"/>
    <n v="89"/>
    <b v="1"/>
    <s v="film &amp; video/documentary"/>
    <n v="108.08333333333333"/>
    <x v="281"/>
    <x v="0"/>
    <s v=" video/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b v="1"/>
    <n v="299"/>
    <b v="1"/>
    <s v="film &amp; video/documentary"/>
    <n v="125.02285714285715"/>
    <x v="282"/>
    <x v="0"/>
    <s v="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b v="1"/>
    <n v="55"/>
    <b v="1"/>
    <s v="film &amp; video/documentary"/>
    <n v="106.71428571428572"/>
    <x v="283"/>
    <x v="0"/>
    <s v=" video/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b v="1"/>
    <n v="325"/>
    <b v="1"/>
    <s v="film &amp; video/documentary"/>
    <n v="100.36639999999998"/>
    <x v="284"/>
    <x v="0"/>
    <s v="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b v="1"/>
    <n v="524"/>
    <b v="1"/>
    <s v="film &amp; video/documentary"/>
    <n v="102.02863333333335"/>
    <x v="285"/>
    <x v="0"/>
    <s v="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b v="1"/>
    <n v="285"/>
    <b v="1"/>
    <s v="film &amp; video/documentary"/>
    <n v="102.08358208955224"/>
    <x v="286"/>
    <x v="0"/>
    <s v="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b v="1"/>
    <n v="179"/>
    <b v="1"/>
    <s v="film &amp; video/documentary"/>
    <n v="123.27586206896552"/>
    <x v="287"/>
    <x v="0"/>
    <s v="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b v="1"/>
    <n v="188"/>
    <b v="1"/>
    <s v="film &amp; video/documentary"/>
    <n v="170.28880000000001"/>
    <x v="288"/>
    <x v="0"/>
    <s v="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b v="1"/>
    <n v="379"/>
    <b v="1"/>
    <s v="film &amp; video/documentary"/>
    <n v="111.59049999999999"/>
    <x v="289"/>
    <x v="0"/>
    <s v="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b v="1"/>
    <n v="119"/>
    <b v="1"/>
    <s v="film &amp; video/documentary"/>
    <n v="103"/>
    <x v="290"/>
    <x v="0"/>
    <s v=" video/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b v="1"/>
    <n v="167"/>
    <b v="1"/>
    <s v="film &amp; video/documentary"/>
    <n v="106.63570159857905"/>
    <x v="291"/>
    <x v="0"/>
    <s v="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b v="1"/>
    <n v="221"/>
    <b v="1"/>
    <s v="film &amp; video/documentary"/>
    <n v="114.75999999999999"/>
    <x v="292"/>
    <x v="0"/>
    <s v="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b v="1"/>
    <n v="964"/>
    <b v="1"/>
    <s v="film &amp; video/documentary"/>
    <n v="127.34117647058822"/>
    <x v="293"/>
    <x v="0"/>
    <s v="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b v="1"/>
    <n v="286"/>
    <b v="1"/>
    <s v="film &amp; video/documentary"/>
    <n v="116.56"/>
    <x v="294"/>
    <x v="0"/>
    <s v="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b v="1"/>
    <n v="613"/>
    <b v="1"/>
    <s v="film &amp; video/documentary"/>
    <n v="108.61819426615318"/>
    <x v="295"/>
    <x v="0"/>
    <s v="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b v="1"/>
    <n v="29"/>
    <b v="1"/>
    <s v="film &amp; video/documentary"/>
    <n v="103.94285714285714"/>
    <x v="296"/>
    <x v="0"/>
    <s v=" video/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b v="1"/>
    <n v="165"/>
    <b v="1"/>
    <s v="film &amp; video/documentary"/>
    <n v="116.25714285714285"/>
    <x v="297"/>
    <x v="0"/>
    <s v=" video/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b v="1"/>
    <n v="97"/>
    <b v="1"/>
    <s v="film &amp; video/documentary"/>
    <n v="102.69239999999999"/>
    <x v="298"/>
    <x v="0"/>
    <s v="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b v="1"/>
    <n v="303"/>
    <b v="1"/>
    <s v="film &amp; video/documentary"/>
    <n v="174"/>
    <x v="299"/>
    <x v="0"/>
    <s v="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b v="1"/>
    <n v="267"/>
    <b v="1"/>
    <s v="film &amp; video/documentary"/>
    <n v="103.08800000000001"/>
    <x v="300"/>
    <x v="0"/>
    <s v="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b v="1"/>
    <n v="302"/>
    <b v="1"/>
    <s v="film &amp; video/documentary"/>
    <n v="104.85537190082646"/>
    <x v="301"/>
    <x v="0"/>
    <s v="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b v="0"/>
    <n v="87"/>
    <b v="1"/>
    <s v="film &amp; video/documentary"/>
    <n v="101.375"/>
    <x v="302"/>
    <x v="0"/>
    <s v="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b v="0"/>
    <n v="354"/>
    <b v="1"/>
    <s v="film &amp; video/documentary"/>
    <n v="111.07699999999998"/>
    <x v="303"/>
    <x v="0"/>
    <s v="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b v="0"/>
    <n v="86"/>
    <b v="1"/>
    <s v="film &amp; video/documentary"/>
    <n v="124.15933781686496"/>
    <x v="304"/>
    <x v="0"/>
    <s v="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b v="0"/>
    <n v="26"/>
    <b v="1"/>
    <s v="film &amp; video/documentary"/>
    <n v="101.33333333333334"/>
    <x v="305"/>
    <x v="0"/>
    <s v="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b v="0"/>
    <n v="113"/>
    <b v="1"/>
    <s v="film &amp; video/documentary"/>
    <n v="110.16142857142856"/>
    <x v="306"/>
    <x v="0"/>
    <s v=" video/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b v="0"/>
    <n v="65"/>
    <b v="1"/>
    <s v="film &amp; video/documentary"/>
    <n v="103.97333333333334"/>
    <x v="307"/>
    <x v="0"/>
    <s v=" video/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b v="0"/>
    <n v="134"/>
    <b v="1"/>
    <s v="film &amp; video/documentary"/>
    <n v="101.31578947368421"/>
    <x v="308"/>
    <x v="0"/>
    <s v="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b v="0"/>
    <n v="119"/>
    <b v="1"/>
    <s v="film &amp; video/documentary"/>
    <n v="103.3501"/>
    <x v="309"/>
    <x v="0"/>
    <s v="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b v="0"/>
    <n v="159"/>
    <b v="1"/>
    <s v="film &amp; video/documentary"/>
    <n v="104.11200000000001"/>
    <x v="310"/>
    <x v="0"/>
    <s v=" video/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b v="0"/>
    <n v="167"/>
    <b v="1"/>
    <s v="film &amp; video/documentary"/>
    <n v="110.15569230769231"/>
    <x v="311"/>
    <x v="0"/>
    <s v="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b v="0"/>
    <n v="43"/>
    <b v="1"/>
    <s v="film &amp; video/documentary"/>
    <n v="122.02"/>
    <x v="312"/>
    <x v="0"/>
    <s v=" video/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b v="0"/>
    <n v="1062"/>
    <b v="1"/>
    <s v="film &amp; video/documentary"/>
    <n v="114.16866666666667"/>
    <x v="313"/>
    <x v="0"/>
    <s v=" video/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b v="0"/>
    <n v="9"/>
    <b v="1"/>
    <s v="film &amp; video/documentary"/>
    <n v="125.33333333333334"/>
    <x v="314"/>
    <x v="0"/>
    <s v="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b v="0"/>
    <n v="89"/>
    <b v="1"/>
    <s v="film &amp; video/documentary"/>
    <n v="106.66666666666667"/>
    <x v="315"/>
    <x v="0"/>
    <s v="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b v="0"/>
    <n v="174"/>
    <b v="1"/>
    <s v="film &amp; video/documentary"/>
    <n v="130.65"/>
    <x v="316"/>
    <x v="0"/>
    <s v="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b v="0"/>
    <n v="14"/>
    <b v="1"/>
    <s v="film &amp; video/documentary"/>
    <n v="120"/>
    <x v="317"/>
    <x v="0"/>
    <s v="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b v="0"/>
    <n v="48"/>
    <b v="1"/>
    <s v="film &amp; video/documentary"/>
    <n v="105.9591836734694"/>
    <x v="318"/>
    <x v="0"/>
    <s v="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b v="0"/>
    <n v="133"/>
    <b v="1"/>
    <s v="film &amp; video/documentary"/>
    <n v="114.39999999999999"/>
    <x v="319"/>
    <x v="0"/>
    <s v="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b v="0"/>
    <n v="83"/>
    <b v="1"/>
    <s v="film &amp; video/documentary"/>
    <n v="111.76666666666665"/>
    <x v="320"/>
    <x v="0"/>
    <s v=" video/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b v="0"/>
    <n v="149"/>
    <b v="1"/>
    <s v="film &amp; video/documentary"/>
    <n v="116.08000000000001"/>
    <x v="321"/>
    <x v="0"/>
    <s v="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b v="0"/>
    <n v="49"/>
    <b v="1"/>
    <s v="film &amp; video/documentary"/>
    <n v="141.5"/>
    <x v="322"/>
    <x v="0"/>
    <s v=" video/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b v="0"/>
    <n v="251"/>
    <b v="1"/>
    <s v="film &amp; video/documentary"/>
    <n v="104.72999999999999"/>
    <x v="323"/>
    <x v="0"/>
    <s v="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b v="0"/>
    <n v="22"/>
    <b v="1"/>
    <s v="film &amp; video/documentary"/>
    <n v="255.83333333333331"/>
    <x v="324"/>
    <x v="0"/>
    <s v="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b v="0"/>
    <n v="48"/>
    <b v="1"/>
    <s v="film &amp; video/documentary"/>
    <n v="206.70670670670671"/>
    <x v="325"/>
    <x v="0"/>
    <s v="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b v="0"/>
    <n v="383"/>
    <b v="1"/>
    <s v="film &amp; video/documentary"/>
    <n v="112.105"/>
    <x v="326"/>
    <x v="0"/>
    <s v="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b v="0"/>
    <n v="237"/>
    <b v="1"/>
    <s v="film &amp; video/documentary"/>
    <n v="105.982"/>
    <x v="327"/>
    <x v="0"/>
    <s v="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b v="0"/>
    <n v="13"/>
    <b v="1"/>
    <s v="film &amp; video/documentary"/>
    <n v="100.16666666666667"/>
    <x v="328"/>
    <x v="0"/>
    <s v="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b v="0"/>
    <n v="562"/>
    <b v="1"/>
    <s v="film &amp; video/documentary"/>
    <n v="213.98947368421051"/>
    <x v="329"/>
    <x v="0"/>
    <s v="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b v="0"/>
    <n v="71"/>
    <b v="1"/>
    <s v="film &amp; video/documentary"/>
    <n v="126.16000000000001"/>
    <x v="330"/>
    <x v="0"/>
    <s v="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b v="0"/>
    <n v="1510"/>
    <b v="1"/>
    <s v="film &amp; video/documentary"/>
    <n v="181.53547058823528"/>
    <x v="331"/>
    <x v="0"/>
    <s v="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b v="0"/>
    <n v="14"/>
    <b v="1"/>
    <s v="film &amp; video/documentary"/>
    <n v="100"/>
    <x v="84"/>
    <x v="0"/>
    <s v=" video/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b v="0"/>
    <n v="193"/>
    <b v="1"/>
    <s v="film &amp; video/documentary"/>
    <n v="100.61"/>
    <x v="332"/>
    <x v="0"/>
    <s v="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b v="0"/>
    <n v="206"/>
    <b v="1"/>
    <s v="film &amp; video/documentary"/>
    <n v="100.9027027027027"/>
    <x v="333"/>
    <x v="0"/>
    <s v="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b v="0"/>
    <n v="351"/>
    <b v="1"/>
    <s v="film &amp; video/documentary"/>
    <n v="110.446"/>
    <x v="334"/>
    <x v="0"/>
    <s v="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b v="0"/>
    <n v="50"/>
    <b v="1"/>
    <s v="film &amp; video/documentary"/>
    <n v="111.8936170212766"/>
    <x v="335"/>
    <x v="0"/>
    <s v="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b v="0"/>
    <n v="184"/>
    <b v="1"/>
    <s v="film &amp; video/documentary"/>
    <n v="108.04450000000001"/>
    <x v="336"/>
    <x v="0"/>
    <s v="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b v="0"/>
    <n v="196"/>
    <b v="1"/>
    <s v="film &amp; video/documentary"/>
    <n v="106.66666666666667"/>
    <x v="337"/>
    <x v="0"/>
    <s v="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b v="0"/>
    <n v="229"/>
    <b v="1"/>
    <s v="film &amp; video/documentary"/>
    <n v="103.90027322404372"/>
    <x v="338"/>
    <x v="0"/>
    <s v="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b v="0"/>
    <n v="67"/>
    <b v="1"/>
    <s v="film &amp; video/documentary"/>
    <n v="125.16000000000001"/>
    <x v="339"/>
    <x v="0"/>
    <s v="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b v="0"/>
    <n v="95"/>
    <b v="1"/>
    <s v="film &amp; video/documentary"/>
    <n v="106.80499999999999"/>
    <x v="340"/>
    <x v="0"/>
    <s v="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b v="0"/>
    <n v="62"/>
    <b v="1"/>
    <s v="film &amp; video/documentary"/>
    <n v="112.30249999999999"/>
    <x v="341"/>
    <x v="0"/>
    <s v="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b v="0"/>
    <n v="73"/>
    <b v="1"/>
    <s v="film &amp; video/documentary"/>
    <n v="103.812"/>
    <x v="342"/>
    <x v="0"/>
    <s v="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b v="0"/>
    <n v="43"/>
    <b v="1"/>
    <s v="film &amp; video/documentary"/>
    <n v="141.65"/>
    <x v="343"/>
    <x v="0"/>
    <s v=" video/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b v="0"/>
    <n v="70"/>
    <b v="1"/>
    <s v="film &amp; video/documentary"/>
    <n v="105.25999999999999"/>
    <x v="344"/>
    <x v="0"/>
    <s v="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b v="0"/>
    <n v="271"/>
    <b v="1"/>
    <s v="film &amp; video/documentary"/>
    <n v="103.09142857142857"/>
    <x v="345"/>
    <x v="0"/>
    <s v=" video/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b v="0"/>
    <n v="55"/>
    <b v="1"/>
    <s v="film &amp; video/documentary"/>
    <n v="107.65957446808511"/>
    <x v="346"/>
    <x v="0"/>
    <s v="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b v="0"/>
    <n v="35"/>
    <b v="1"/>
    <s v="film &amp; video/documentary"/>
    <n v="107.70464285714286"/>
    <x v="347"/>
    <x v="0"/>
    <s v=" video/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b v="0"/>
    <n v="22"/>
    <b v="1"/>
    <s v="film &amp; video/documentary"/>
    <n v="101.55000000000001"/>
    <x v="348"/>
    <x v="0"/>
    <s v="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b v="0"/>
    <n v="38"/>
    <b v="1"/>
    <s v="film &amp; video/documentary"/>
    <n v="101.43766666666667"/>
    <x v="349"/>
    <x v="0"/>
    <s v=" video/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b v="0"/>
    <n v="15"/>
    <b v="1"/>
    <s v="film &amp; video/documentary"/>
    <n v="136.80000000000001"/>
    <x v="350"/>
    <x v="0"/>
    <s v="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b v="0"/>
    <n v="7"/>
    <b v="1"/>
    <s v="film &amp; video/documentary"/>
    <n v="128.29999999999998"/>
    <x v="351"/>
    <x v="0"/>
    <s v="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b v="0"/>
    <n v="241"/>
    <b v="1"/>
    <s v="film &amp; video/documentary"/>
    <n v="101.05"/>
    <x v="352"/>
    <x v="0"/>
    <s v="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b v="0"/>
    <n v="55"/>
    <b v="1"/>
    <s v="film &amp; video/documentary"/>
    <n v="126.84"/>
    <x v="353"/>
    <x v="0"/>
    <s v="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b v="0"/>
    <n v="171"/>
    <b v="1"/>
    <s v="film &amp; video/documentary"/>
    <n v="105.0859375"/>
    <x v="354"/>
    <x v="0"/>
    <s v="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b v="0"/>
    <n v="208"/>
    <b v="1"/>
    <s v="film &amp; video/documentary"/>
    <n v="102.85405405405406"/>
    <x v="355"/>
    <x v="0"/>
    <s v="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b v="0"/>
    <n v="21"/>
    <b v="1"/>
    <s v="film &amp; video/documentary"/>
    <n v="102.14714285714285"/>
    <x v="356"/>
    <x v="0"/>
    <s v=" video/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b v="0"/>
    <n v="25"/>
    <b v="1"/>
    <s v="film &amp; video/documentary"/>
    <n v="120.21700000000001"/>
    <x v="357"/>
    <x v="0"/>
    <s v="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b v="0"/>
    <n v="52"/>
    <b v="1"/>
    <s v="film &amp; video/documentary"/>
    <n v="100.24761904761905"/>
    <x v="358"/>
    <x v="0"/>
    <s v="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b v="0"/>
    <n v="104"/>
    <b v="1"/>
    <s v="film &amp; video/documentary"/>
    <n v="100.63392857142857"/>
    <x v="359"/>
    <x v="0"/>
    <s v=" video/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b v="0"/>
    <n v="73"/>
    <b v="1"/>
    <s v="film &amp; video/documentary"/>
    <n v="100.4375"/>
    <x v="360"/>
    <x v="0"/>
    <s v="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b v="0"/>
    <n v="3"/>
    <b v="0"/>
    <s v="film &amp; video/animation"/>
    <n v="0.43939393939393934"/>
    <x v="361"/>
    <x v="0"/>
    <s v="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b v="0"/>
    <n v="6"/>
    <b v="0"/>
    <s v="film &amp; video/animation"/>
    <n v="2.0066666666666668"/>
    <x v="362"/>
    <x v="0"/>
    <s v="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b v="0"/>
    <n v="12"/>
    <b v="0"/>
    <s v="film &amp; video/animation"/>
    <n v="1.075"/>
    <x v="363"/>
    <x v="0"/>
    <s v="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b v="0"/>
    <n v="13"/>
    <b v="0"/>
    <s v="film &amp; video/animation"/>
    <n v="0.76500000000000001"/>
    <x v="364"/>
    <x v="0"/>
    <s v="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b v="0"/>
    <n v="5"/>
    <b v="0"/>
    <s v="film &amp; video/animation"/>
    <n v="6.7966666666666677"/>
    <x v="365"/>
    <x v="0"/>
    <s v="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b v="0"/>
    <n v="2"/>
    <b v="0"/>
    <s v="film &amp; video/animation"/>
    <n v="1.2E-2"/>
    <x v="366"/>
    <x v="0"/>
    <s v="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b v="0"/>
    <n v="8"/>
    <b v="0"/>
    <s v="film &amp; video/animation"/>
    <n v="1.3299999999999998"/>
    <x v="367"/>
    <x v="0"/>
    <s v="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b v="0"/>
    <n v="0"/>
    <b v="0"/>
    <s v="film &amp; video/animation"/>
    <n v="0"/>
    <x v="121"/>
    <x v="0"/>
    <s v=" video/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b v="0"/>
    <n v="13"/>
    <b v="0"/>
    <s v="film &amp; video/animation"/>
    <n v="5.6333333333333329"/>
    <x v="368"/>
    <x v="0"/>
    <s v="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b v="0"/>
    <n v="0"/>
    <b v="0"/>
    <s v="film &amp; video/animation"/>
    <n v="0"/>
    <x v="121"/>
    <x v="0"/>
    <s v="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b v="0"/>
    <n v="5"/>
    <b v="0"/>
    <s v="film &amp; video/animation"/>
    <n v="2.4"/>
    <x v="369"/>
    <x v="0"/>
    <s v="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b v="0"/>
    <n v="8"/>
    <b v="0"/>
    <s v="film &amp; video/animation"/>
    <n v="13.833333333333334"/>
    <x v="370"/>
    <x v="0"/>
    <s v="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b v="0"/>
    <n v="8"/>
    <b v="0"/>
    <s v="film &amp; video/animation"/>
    <n v="9.5"/>
    <x v="371"/>
    <x v="0"/>
    <s v="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b v="0"/>
    <n v="0"/>
    <b v="0"/>
    <s v="film &amp; video/animation"/>
    <n v="0"/>
    <x v="121"/>
    <x v="0"/>
    <s v="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b v="0"/>
    <n v="2"/>
    <b v="0"/>
    <s v="film &amp; video/animation"/>
    <n v="5"/>
    <x v="372"/>
    <x v="0"/>
    <s v="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b v="0"/>
    <n v="3"/>
    <b v="0"/>
    <s v="film &amp; video/animation"/>
    <n v="2.7272727272727275E-3"/>
    <x v="120"/>
    <x v="0"/>
    <s v=" video/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b v="0"/>
    <n v="0"/>
    <b v="0"/>
    <s v="film &amp; video/animation"/>
    <n v="0"/>
    <x v="121"/>
    <x v="0"/>
    <s v="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b v="0"/>
    <n v="0"/>
    <b v="0"/>
    <s v="film &amp; video/animation"/>
    <n v="0"/>
    <x v="121"/>
    <x v="0"/>
    <s v=" video/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b v="0"/>
    <n v="11"/>
    <b v="0"/>
    <s v="film &amp; video/animation"/>
    <n v="9.379999999999999"/>
    <x v="373"/>
    <x v="0"/>
    <s v="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b v="0"/>
    <n v="0"/>
    <b v="0"/>
    <s v="film &amp; video/animation"/>
    <n v="0"/>
    <x v="121"/>
    <x v="0"/>
    <s v=" video/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b v="0"/>
    <n v="1"/>
    <b v="0"/>
    <s v="film &amp; video/animation"/>
    <n v="0.1"/>
    <x v="144"/>
    <x v="0"/>
    <s v="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b v="0"/>
    <n v="0"/>
    <b v="0"/>
    <s v="film &amp; video/animation"/>
    <n v="0"/>
    <x v="121"/>
    <x v="0"/>
    <s v=" video/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b v="0"/>
    <n v="17"/>
    <b v="0"/>
    <s v="film &amp; video/animation"/>
    <n v="39.358823529411765"/>
    <x v="374"/>
    <x v="0"/>
    <s v=" video/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b v="0"/>
    <n v="2"/>
    <b v="0"/>
    <s v="film &amp; video/animation"/>
    <n v="0.1"/>
    <x v="144"/>
    <x v="0"/>
    <s v=" video/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b v="0"/>
    <n v="1"/>
    <b v="0"/>
    <s v="film &amp; video/animation"/>
    <n v="5"/>
    <x v="73"/>
    <x v="0"/>
    <s v="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b v="0"/>
    <n v="2"/>
    <b v="0"/>
    <s v="film &amp; video/animation"/>
    <n v="3.3333333333333335E-3"/>
    <x v="120"/>
    <x v="0"/>
    <s v=" video/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b v="0"/>
    <n v="16"/>
    <b v="0"/>
    <s v="film &amp; video/animation"/>
    <n v="7.2952380952380951"/>
    <x v="375"/>
    <x v="0"/>
    <s v="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b v="0"/>
    <n v="1"/>
    <b v="0"/>
    <s v="film &amp; video/animation"/>
    <n v="1.6666666666666666E-2"/>
    <x v="144"/>
    <x v="0"/>
    <s v="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b v="0"/>
    <n v="4"/>
    <b v="0"/>
    <s v="film &amp; video/animation"/>
    <n v="3.2804000000000002"/>
    <x v="376"/>
    <x v="0"/>
    <s v="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b v="0"/>
    <n v="5"/>
    <b v="0"/>
    <s v="film &amp; video/animation"/>
    <n v="2.25"/>
    <x v="377"/>
    <x v="0"/>
    <s v="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b v="0"/>
    <n v="7"/>
    <b v="0"/>
    <s v="film &amp; video/animation"/>
    <n v="0.79200000000000004"/>
    <x v="378"/>
    <x v="0"/>
    <s v="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b v="0"/>
    <n v="0"/>
    <b v="0"/>
    <s v="film &amp; video/animation"/>
    <n v="0"/>
    <x v="121"/>
    <x v="0"/>
    <s v=" video/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b v="0"/>
    <n v="12"/>
    <b v="0"/>
    <s v="film &amp; video/animation"/>
    <n v="64"/>
    <x v="379"/>
    <x v="0"/>
    <s v="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b v="0"/>
    <n v="2"/>
    <b v="0"/>
    <s v="film &amp; video/animation"/>
    <n v="2.7404479578392621E-2"/>
    <x v="31"/>
    <x v="0"/>
    <s v=" video/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b v="0"/>
    <n v="5"/>
    <b v="0"/>
    <s v="film &amp; video/animation"/>
    <n v="0.82000000000000006"/>
    <x v="380"/>
    <x v="0"/>
    <s v="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b v="0"/>
    <n v="2"/>
    <b v="0"/>
    <s v="film &amp; video/animation"/>
    <n v="6.9230769230769221E-2"/>
    <x v="381"/>
    <x v="0"/>
    <s v="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b v="0"/>
    <n v="3"/>
    <b v="0"/>
    <s v="film &amp; video/animation"/>
    <n v="0.68631863186318631"/>
    <x v="382"/>
    <x v="0"/>
    <s v="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b v="0"/>
    <n v="0"/>
    <b v="0"/>
    <s v="film &amp; video/animation"/>
    <n v="0"/>
    <x v="121"/>
    <x v="0"/>
    <s v=" video/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b v="0"/>
    <n v="49"/>
    <b v="0"/>
    <s v="film &amp; video/animation"/>
    <n v="8.2100000000000009"/>
    <x v="383"/>
    <x v="0"/>
    <s v="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b v="0"/>
    <n v="1"/>
    <b v="0"/>
    <s v="film &amp; video/animation"/>
    <n v="6.4102564102564097E-2"/>
    <x v="384"/>
    <x v="0"/>
    <s v=" video/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b v="0"/>
    <n v="2"/>
    <b v="0"/>
    <s v="film &amp; video/animation"/>
    <n v="0.29411764705882354"/>
    <x v="385"/>
    <x v="0"/>
    <s v="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b v="0"/>
    <n v="0"/>
    <b v="0"/>
    <s v="film &amp; video/animation"/>
    <n v="0"/>
    <x v="121"/>
    <x v="0"/>
    <s v="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b v="0"/>
    <n v="0"/>
    <b v="0"/>
    <s v="film &amp; video/animation"/>
    <n v="0"/>
    <x v="121"/>
    <x v="0"/>
    <s v=" video/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b v="0"/>
    <n v="11"/>
    <b v="0"/>
    <s v="film &amp; video/animation"/>
    <n v="2.2727272727272729"/>
    <x v="386"/>
    <x v="0"/>
    <s v=" video/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b v="0"/>
    <n v="1"/>
    <b v="0"/>
    <s v="film &amp; video/animation"/>
    <n v="9.9009900990099015E-2"/>
    <x v="120"/>
    <x v="0"/>
    <s v=" video/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b v="0"/>
    <n v="8"/>
    <b v="0"/>
    <s v="film &amp; video/animation"/>
    <n v="26.953125"/>
    <x v="387"/>
    <x v="0"/>
    <s v="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b v="0"/>
    <n v="5"/>
    <b v="0"/>
    <s v="film &amp; video/animation"/>
    <n v="0.76"/>
    <x v="388"/>
    <x v="0"/>
    <s v="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b v="0"/>
    <n v="39"/>
    <b v="0"/>
    <s v="film &amp; video/animation"/>
    <n v="21.574999999999999"/>
    <x v="389"/>
    <x v="0"/>
    <s v="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b v="0"/>
    <n v="0"/>
    <b v="0"/>
    <s v="film &amp; video/animation"/>
    <n v="0"/>
    <x v="121"/>
    <x v="0"/>
    <s v=" video/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b v="0"/>
    <n v="0"/>
    <b v="0"/>
    <s v="film &amp; video/animation"/>
    <n v="0"/>
    <x v="121"/>
    <x v="0"/>
    <s v="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b v="0"/>
    <n v="2"/>
    <b v="0"/>
    <s v="film &amp; video/animation"/>
    <n v="1.02"/>
    <x v="157"/>
    <x v="0"/>
    <s v="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b v="0"/>
    <n v="170"/>
    <b v="0"/>
    <s v="film &amp; video/animation"/>
    <n v="11.892727272727273"/>
    <x v="390"/>
    <x v="0"/>
    <s v="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b v="0"/>
    <n v="5"/>
    <b v="0"/>
    <s v="film &amp; video/animation"/>
    <n v="17.625"/>
    <x v="391"/>
    <x v="0"/>
    <s v="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b v="0"/>
    <n v="14"/>
    <b v="0"/>
    <s v="film &amp; video/animation"/>
    <n v="2.87"/>
    <x v="392"/>
    <x v="0"/>
    <s v=" video/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b v="0"/>
    <n v="1"/>
    <b v="0"/>
    <s v="film &amp; video/animation"/>
    <n v="3.0303030303030304E-2"/>
    <x v="120"/>
    <x v="0"/>
    <s v="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b v="0"/>
    <n v="0"/>
    <b v="0"/>
    <s v="film &amp; video/animation"/>
    <n v="0"/>
    <x v="121"/>
    <x v="0"/>
    <s v=" video/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b v="0"/>
    <n v="124"/>
    <b v="0"/>
    <s v="film &amp; video/animation"/>
    <n v="2.230268181818182"/>
    <x v="393"/>
    <x v="0"/>
    <s v=" video/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b v="0"/>
    <n v="0"/>
    <b v="0"/>
    <s v="film &amp; video/animation"/>
    <n v="0"/>
    <x v="121"/>
    <x v="0"/>
    <s v="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b v="0"/>
    <n v="0"/>
    <b v="0"/>
    <s v="film &amp; video/animation"/>
    <n v="0"/>
    <x v="121"/>
    <x v="0"/>
    <s v="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b v="0"/>
    <n v="55"/>
    <b v="0"/>
    <s v="film &amp; video/animation"/>
    <n v="32.56"/>
    <x v="394"/>
    <x v="0"/>
    <s v=" video/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b v="0"/>
    <n v="140"/>
    <b v="0"/>
    <s v="film &amp; video/animation"/>
    <n v="19.41"/>
    <x v="395"/>
    <x v="0"/>
    <s v=" video/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b v="0"/>
    <n v="21"/>
    <b v="0"/>
    <s v="film &amp; video/animation"/>
    <n v="6.1"/>
    <x v="396"/>
    <x v="0"/>
    <s v=" video/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b v="0"/>
    <n v="1"/>
    <b v="0"/>
    <s v="film &amp; video/animation"/>
    <n v="0.1"/>
    <x v="119"/>
    <x v="0"/>
    <s v="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b v="0"/>
    <n v="147"/>
    <b v="0"/>
    <s v="film &amp; video/animation"/>
    <n v="50.2"/>
    <x v="397"/>
    <x v="0"/>
    <s v="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b v="0"/>
    <n v="11"/>
    <b v="0"/>
    <s v="film &amp; video/animation"/>
    <n v="0.18625"/>
    <x v="398"/>
    <x v="0"/>
    <s v="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b v="0"/>
    <n v="125"/>
    <b v="0"/>
    <s v="film &amp; video/animation"/>
    <n v="21.906971229845084"/>
    <x v="399"/>
    <x v="0"/>
    <s v="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b v="0"/>
    <n v="1"/>
    <b v="0"/>
    <s v="film &amp; video/animation"/>
    <n v="9.0909090909090905E-3"/>
    <x v="73"/>
    <x v="0"/>
    <s v="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b v="0"/>
    <n v="0"/>
    <b v="0"/>
    <s v="film &amp; video/animation"/>
    <n v="0"/>
    <x v="121"/>
    <x v="0"/>
    <s v=" video/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b v="0"/>
    <n v="0"/>
    <b v="0"/>
    <s v="film &amp; video/animation"/>
    <n v="0"/>
    <x v="121"/>
    <x v="0"/>
    <s v=" video/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b v="0"/>
    <n v="3"/>
    <b v="0"/>
    <s v="film &amp; video/animation"/>
    <n v="0.28667813379201834"/>
    <x v="400"/>
    <x v="0"/>
    <s v=" video/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b v="0"/>
    <n v="0"/>
    <b v="0"/>
    <s v="film &amp; video/animation"/>
    <n v="0"/>
    <x v="121"/>
    <x v="0"/>
    <s v=" video/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b v="0"/>
    <n v="0"/>
    <b v="0"/>
    <s v="film &amp; video/animation"/>
    <n v="0"/>
    <x v="121"/>
    <x v="0"/>
    <s v="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b v="0"/>
    <n v="0"/>
    <b v="0"/>
    <s v="film &amp; video/animation"/>
    <n v="0"/>
    <x v="121"/>
    <x v="0"/>
    <s v="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b v="0"/>
    <n v="0"/>
    <b v="0"/>
    <s v="film &amp; video/animation"/>
    <n v="0"/>
    <x v="121"/>
    <x v="0"/>
    <s v="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b v="0"/>
    <n v="3"/>
    <b v="0"/>
    <s v="film &amp; video/animation"/>
    <n v="0.155"/>
    <x v="401"/>
    <x v="0"/>
    <s v=" video/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b v="0"/>
    <n v="0"/>
    <b v="0"/>
    <s v="film &amp; video/animation"/>
    <n v="0"/>
    <x v="121"/>
    <x v="0"/>
    <s v=" video/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b v="0"/>
    <n v="1"/>
    <b v="0"/>
    <s v="film &amp; video/animation"/>
    <n v="1.6666666666666668E-3"/>
    <x v="120"/>
    <x v="0"/>
    <s v=" video/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b v="0"/>
    <n v="3"/>
    <b v="0"/>
    <s v="film &amp; video/animation"/>
    <n v="0.6696428571428571"/>
    <x v="119"/>
    <x v="0"/>
    <s v="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b v="0"/>
    <n v="22"/>
    <b v="0"/>
    <s v="film &amp; video/animation"/>
    <n v="4.5985132395404564"/>
    <x v="402"/>
    <x v="0"/>
    <s v="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x v="499"/>
    <b v="0"/>
    <n v="26"/>
    <b v="0"/>
    <s v="film &amp; video/animation"/>
    <n v="9.5500000000000007"/>
    <x v="403"/>
    <x v="0"/>
    <s v="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b v="0"/>
    <n v="4"/>
    <b v="0"/>
    <s v="film &amp; video/animation"/>
    <n v="3.3076923076923079"/>
    <x v="404"/>
    <x v="0"/>
    <s v=" video/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b v="0"/>
    <n v="0"/>
    <b v="0"/>
    <s v="film &amp; video/animation"/>
    <n v="0"/>
    <x v="121"/>
    <x v="0"/>
    <s v="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b v="0"/>
    <n v="4"/>
    <b v="0"/>
    <s v="film &amp; video/animation"/>
    <n v="1.1499999999999999"/>
    <x v="405"/>
    <x v="0"/>
    <s v="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b v="0"/>
    <n v="9"/>
    <b v="0"/>
    <s v="film &amp; video/animation"/>
    <n v="1.7538461538461538"/>
    <x v="406"/>
    <x v="0"/>
    <s v="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b v="0"/>
    <n v="5"/>
    <b v="0"/>
    <s v="film &amp; video/animation"/>
    <n v="1.3673469387755102"/>
    <x v="407"/>
    <x v="0"/>
    <s v="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b v="0"/>
    <n v="14"/>
    <b v="0"/>
    <s v="film &amp; video/animation"/>
    <n v="0.43333333333333329"/>
    <x v="408"/>
    <x v="0"/>
    <s v=" video/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b v="0"/>
    <n v="1"/>
    <b v="0"/>
    <s v="film &amp; video/animation"/>
    <n v="0.125"/>
    <x v="409"/>
    <x v="0"/>
    <s v="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b v="0"/>
    <n v="10"/>
    <b v="0"/>
    <s v="film &amp; video/animation"/>
    <n v="3.2"/>
    <x v="410"/>
    <x v="0"/>
    <s v="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b v="0"/>
    <n v="3"/>
    <b v="0"/>
    <s v="film &amp; video/animation"/>
    <n v="0.8"/>
    <x v="44"/>
    <x v="0"/>
    <s v=" video/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b v="0"/>
    <n v="1"/>
    <b v="0"/>
    <s v="film &amp; video/animation"/>
    <n v="0.2"/>
    <x v="119"/>
    <x v="0"/>
    <s v=" video/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b v="0"/>
    <n v="0"/>
    <b v="0"/>
    <s v="film &amp; video/animation"/>
    <n v="0"/>
    <x v="121"/>
    <x v="0"/>
    <s v=" video/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b v="0"/>
    <n v="5"/>
    <b v="0"/>
    <s v="film &amp; video/animation"/>
    <n v="3"/>
    <x v="180"/>
    <x v="0"/>
    <s v="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b v="0"/>
    <n v="2"/>
    <b v="0"/>
    <s v="film &amp; video/animation"/>
    <n v="0.13749999999999998"/>
    <x v="148"/>
    <x v="0"/>
    <s v=" video/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b v="0"/>
    <n v="68"/>
    <b v="0"/>
    <s v="film &amp; video/animation"/>
    <n v="13.923999999999999"/>
    <x v="411"/>
    <x v="0"/>
    <s v=" video/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b v="0"/>
    <n v="3"/>
    <b v="0"/>
    <s v="film &amp; video/animation"/>
    <n v="3.3333333333333335"/>
    <x v="412"/>
    <x v="0"/>
    <s v=" video/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b v="0"/>
    <n v="34"/>
    <b v="0"/>
    <s v="film &amp; video/animation"/>
    <n v="25.41340206185567"/>
    <x v="413"/>
    <x v="0"/>
    <s v=" video/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b v="0"/>
    <n v="0"/>
    <b v="0"/>
    <s v="film &amp; video/animation"/>
    <n v="0"/>
    <x v="121"/>
    <x v="0"/>
    <s v="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b v="0"/>
    <n v="3"/>
    <b v="0"/>
    <s v="film &amp; video/animation"/>
    <n v="1.3666666666666667"/>
    <x v="414"/>
    <x v="0"/>
    <s v="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b v="0"/>
    <n v="0"/>
    <b v="0"/>
    <s v="film &amp; video/animation"/>
    <n v="0"/>
    <x v="121"/>
    <x v="0"/>
    <s v="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b v="0"/>
    <n v="70"/>
    <b v="0"/>
    <s v="film &amp; video/animation"/>
    <n v="22.881426547787683"/>
    <x v="415"/>
    <x v="0"/>
    <s v="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b v="0"/>
    <n v="34"/>
    <b v="1"/>
    <s v="theater/plays"/>
    <n v="102.1"/>
    <x v="416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b v="0"/>
    <n v="56"/>
    <b v="1"/>
    <s v="theater/plays"/>
    <n v="104.64"/>
    <x v="417"/>
    <x v="1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b v="0"/>
    <n v="31"/>
    <b v="1"/>
    <s v="theater/plays"/>
    <n v="114.66666666666667"/>
    <x v="418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b v="0"/>
    <n v="84"/>
    <b v="1"/>
    <s v="theater/plays"/>
    <n v="120.6"/>
    <x v="419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b v="0"/>
    <n v="130"/>
    <b v="1"/>
    <s v="theater/plays"/>
    <n v="108.67285714285715"/>
    <x v="420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b v="0"/>
    <n v="12"/>
    <b v="1"/>
    <s v="theater/plays"/>
    <n v="100"/>
    <x v="421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b v="0"/>
    <n v="23"/>
    <b v="1"/>
    <s v="theater/plays"/>
    <n v="113.99999999999999"/>
    <x v="422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b v="0"/>
    <n v="158"/>
    <b v="1"/>
    <s v="theater/plays"/>
    <n v="100.85"/>
    <x v="423"/>
    <x v="1"/>
    <m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b v="0"/>
    <n v="30"/>
    <b v="1"/>
    <s v="theater/plays"/>
    <n v="115.65217391304347"/>
    <x v="424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b v="0"/>
    <n v="18"/>
    <b v="1"/>
    <s v="theater/plays"/>
    <n v="130.41666666666666"/>
    <x v="425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b v="0"/>
    <n v="29"/>
    <b v="1"/>
    <s v="theater/plays"/>
    <n v="107.78267254038178"/>
    <x v="426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b v="0"/>
    <n v="31"/>
    <b v="1"/>
    <s v="theater/plays"/>
    <n v="100"/>
    <x v="427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b v="0"/>
    <n v="173"/>
    <b v="1"/>
    <s v="theater/plays"/>
    <n v="123.25"/>
    <x v="428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b v="0"/>
    <n v="17"/>
    <b v="1"/>
    <s v="theater/plays"/>
    <n v="100.2"/>
    <x v="429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b v="0"/>
    <n v="48"/>
    <b v="1"/>
    <s v="theater/plays"/>
    <n v="104.66666666666666"/>
    <x v="430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b v="0"/>
    <n v="59"/>
    <b v="1"/>
    <s v="theater/plays"/>
    <n v="102.49999999999999"/>
    <x v="431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b v="0"/>
    <n v="39"/>
    <b v="1"/>
    <s v="theater/plays"/>
    <n v="118.25757575757576"/>
    <x v="432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b v="0"/>
    <n v="59"/>
    <b v="1"/>
    <s v="theater/plays"/>
    <n v="120.5"/>
    <x v="433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b v="0"/>
    <n v="60"/>
    <b v="1"/>
    <s v="theater/plays"/>
    <n v="302.42"/>
    <x v="434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b v="0"/>
    <n v="20"/>
    <b v="1"/>
    <s v="theater/plays"/>
    <n v="100.64400000000001"/>
    <x v="435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b v="0"/>
    <n v="1"/>
    <b v="0"/>
    <s v="technology/web"/>
    <n v="6.6666666666666671E-3"/>
    <x v="120"/>
    <x v="2"/>
    <m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b v="0"/>
    <n v="1"/>
    <b v="0"/>
    <s v="technology/web"/>
    <n v="0.55555555555555558"/>
    <x v="384"/>
    <x v="2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b v="0"/>
    <n v="1"/>
    <b v="0"/>
    <s v="technology/web"/>
    <n v="3.9999999999999996E-4"/>
    <x v="120"/>
    <x v="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b v="0"/>
    <n v="2"/>
    <b v="0"/>
    <s v="technology/web"/>
    <n v="0.31818181818181818"/>
    <x v="436"/>
    <x v="2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b v="0"/>
    <n v="2"/>
    <b v="0"/>
    <s v="technology/web"/>
    <n v="1.2"/>
    <x v="366"/>
    <x v="2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b v="0"/>
    <n v="34"/>
    <b v="0"/>
    <s v="technology/web"/>
    <n v="27.383999999999997"/>
    <x v="437"/>
    <x v="2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b v="0"/>
    <n v="2"/>
    <b v="0"/>
    <s v="technology/web"/>
    <n v="8.666666666666667E-2"/>
    <x v="438"/>
    <x v="2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b v="0"/>
    <n v="0"/>
    <b v="0"/>
    <s v="technology/web"/>
    <n v="0"/>
    <x v="121"/>
    <x v="2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b v="0"/>
    <n v="1"/>
    <b v="0"/>
    <s v="technology/web"/>
    <n v="0.09"/>
    <x v="377"/>
    <x v="2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b v="0"/>
    <n v="8"/>
    <b v="0"/>
    <s v="technology/web"/>
    <n v="2.7199999999999998"/>
    <x v="439"/>
    <x v="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b v="0"/>
    <n v="4"/>
    <b v="0"/>
    <s v="technology/web"/>
    <n v="0.70000000000000007"/>
    <x v="440"/>
    <x v="2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b v="0"/>
    <n v="28"/>
    <b v="0"/>
    <s v="technology/web"/>
    <n v="5.0413333333333332"/>
    <x v="441"/>
    <x v="2"/>
    <m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b v="0"/>
    <n v="0"/>
    <b v="0"/>
    <s v="technology/web"/>
    <n v="0"/>
    <x v="121"/>
    <x v="2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b v="0"/>
    <n v="6"/>
    <b v="0"/>
    <s v="technology/web"/>
    <n v="0.49199999999999999"/>
    <x v="442"/>
    <x v="2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b v="0"/>
    <n v="22"/>
    <b v="0"/>
    <s v="technology/web"/>
    <n v="36.589147286821706"/>
    <x v="443"/>
    <x v="2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b v="0"/>
    <n v="0"/>
    <b v="0"/>
    <s v="technology/web"/>
    <n v="0"/>
    <x v="121"/>
    <x v="2"/>
    <m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b v="0"/>
    <n v="1"/>
    <b v="0"/>
    <s v="technology/web"/>
    <n v="2.5"/>
    <x v="444"/>
    <x v="2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b v="0"/>
    <n v="20"/>
    <b v="0"/>
    <s v="technology/web"/>
    <n v="0.91066666666666674"/>
    <x v="445"/>
    <x v="2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b v="0"/>
    <n v="0"/>
    <b v="0"/>
    <s v="technology/web"/>
    <n v="0"/>
    <x v="121"/>
    <x v="2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b v="0"/>
    <n v="1"/>
    <b v="0"/>
    <s v="technology/web"/>
    <n v="2.0833333333333336E-2"/>
    <x v="73"/>
    <x v="2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b v="0"/>
    <n v="3"/>
    <b v="0"/>
    <s v="technology/web"/>
    <n v="1.2E-2"/>
    <x v="143"/>
    <x v="2"/>
    <m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b v="0"/>
    <n v="2"/>
    <b v="0"/>
    <s v="technology/web"/>
    <n v="0.36666666666666664"/>
    <x v="446"/>
    <x v="2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b v="0"/>
    <n v="0"/>
    <b v="0"/>
    <s v="technology/web"/>
    <n v="0"/>
    <x v="121"/>
    <x v="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b v="0"/>
    <n v="2"/>
    <b v="0"/>
    <s v="technology/web"/>
    <n v="9.0666666666666659E-2"/>
    <x v="447"/>
    <x v="2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b v="0"/>
    <n v="1"/>
    <b v="0"/>
    <s v="technology/web"/>
    <n v="5.5555555555555558E-3"/>
    <x v="120"/>
    <x v="2"/>
    <m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b v="0"/>
    <n v="0"/>
    <b v="0"/>
    <s v="technology/web"/>
    <n v="0"/>
    <x v="121"/>
    <x v="2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b v="0"/>
    <n v="1"/>
    <b v="0"/>
    <s v="technology/web"/>
    <n v="0.02"/>
    <x v="120"/>
    <x v="2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b v="0"/>
    <n v="0"/>
    <b v="0"/>
    <s v="technology/web"/>
    <n v="0"/>
    <x v="121"/>
    <x v="2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b v="0"/>
    <n v="5"/>
    <b v="0"/>
    <s v="technology/web"/>
    <n v="1"/>
    <x v="448"/>
    <x v="2"/>
    <m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b v="0"/>
    <n v="1"/>
    <b v="0"/>
    <s v="technology/web"/>
    <n v="0.8"/>
    <x v="135"/>
    <x v="2"/>
    <m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b v="0"/>
    <n v="1"/>
    <b v="0"/>
    <s v="technology/web"/>
    <n v="0.16705882352941176"/>
    <x v="449"/>
    <x v="2"/>
    <m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b v="0"/>
    <n v="2"/>
    <b v="0"/>
    <s v="technology/web"/>
    <n v="0.42399999999999999"/>
    <x v="450"/>
    <x v="2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b v="0"/>
    <n v="0"/>
    <b v="0"/>
    <s v="technology/web"/>
    <n v="0"/>
    <x v="121"/>
    <x v="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b v="0"/>
    <n v="9"/>
    <b v="0"/>
    <s v="technology/web"/>
    <n v="0.38925389253892539"/>
    <x v="451"/>
    <x v="2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b v="0"/>
    <n v="4"/>
    <b v="0"/>
    <s v="technology/web"/>
    <n v="0.7155635062611807"/>
    <x v="135"/>
    <x v="2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b v="0"/>
    <n v="4"/>
    <b v="0"/>
    <s v="technology/web"/>
    <n v="0.43166666666666664"/>
    <x v="452"/>
    <x v="2"/>
    <m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b v="0"/>
    <n v="1"/>
    <b v="0"/>
    <s v="technology/web"/>
    <n v="1.25E-3"/>
    <x v="120"/>
    <x v="2"/>
    <m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b v="0"/>
    <n v="1"/>
    <b v="0"/>
    <s v="technology/web"/>
    <n v="0.2"/>
    <x v="119"/>
    <x v="2"/>
    <m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b v="0"/>
    <n v="7"/>
    <b v="0"/>
    <s v="technology/web"/>
    <n v="1.12E-2"/>
    <x v="453"/>
    <x v="2"/>
    <m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b v="0"/>
    <n v="5"/>
    <b v="0"/>
    <s v="technology/web"/>
    <n v="1.4583333333333333"/>
    <x v="436"/>
    <x v="2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b v="0"/>
    <n v="1"/>
    <b v="0"/>
    <s v="technology/web"/>
    <n v="3.3333333333333333E-2"/>
    <x v="120"/>
    <x v="2"/>
    <m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b v="0"/>
    <n v="0"/>
    <b v="0"/>
    <s v="technology/web"/>
    <n v="0"/>
    <x v="121"/>
    <x v="2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b v="0"/>
    <n v="0"/>
    <b v="0"/>
    <s v="technology/web"/>
    <n v="0"/>
    <x v="121"/>
    <x v="2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b v="0"/>
    <n v="1"/>
    <b v="0"/>
    <s v="technology/web"/>
    <n v="1.1111111111111112E-2"/>
    <x v="120"/>
    <x v="2"/>
    <m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b v="0"/>
    <n v="2"/>
    <b v="0"/>
    <s v="technology/web"/>
    <n v="1"/>
    <x v="144"/>
    <x v="2"/>
    <m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b v="0"/>
    <n v="0"/>
    <b v="0"/>
    <s v="technology/web"/>
    <n v="0"/>
    <x v="121"/>
    <x v="2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b v="0"/>
    <n v="4"/>
    <b v="0"/>
    <s v="technology/web"/>
    <n v="0.55999999999999994"/>
    <x v="454"/>
    <x v="2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b v="0"/>
    <n v="7"/>
    <b v="0"/>
    <s v="technology/web"/>
    <n v="9.0833333333333339"/>
    <x v="455"/>
    <x v="2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b v="0"/>
    <n v="2"/>
    <b v="0"/>
    <s v="technology/web"/>
    <n v="3.3444444444444441"/>
    <x v="456"/>
    <x v="2"/>
    <m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b v="0"/>
    <n v="1"/>
    <b v="0"/>
    <s v="technology/web"/>
    <n v="1.3333333333333334E-2"/>
    <x v="120"/>
    <x v="2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b v="0"/>
    <n v="9"/>
    <b v="0"/>
    <s v="technology/web"/>
    <n v="4.46"/>
    <x v="457"/>
    <x v="2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b v="0"/>
    <n v="2"/>
    <b v="0"/>
    <s v="technology/web"/>
    <n v="6.0999999999999999E-2"/>
    <x v="458"/>
    <x v="2"/>
    <m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b v="0"/>
    <n v="1"/>
    <b v="0"/>
    <s v="technology/web"/>
    <n v="3.3333333333333335"/>
    <x v="409"/>
    <x v="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b v="0"/>
    <n v="7"/>
    <b v="0"/>
    <s v="technology/web"/>
    <n v="23"/>
    <x v="459"/>
    <x v="2"/>
    <m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b v="0"/>
    <n v="2"/>
    <b v="0"/>
    <s v="technology/web"/>
    <n v="0.104"/>
    <x v="31"/>
    <x v="2"/>
    <m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b v="0"/>
    <n v="8"/>
    <b v="0"/>
    <s v="technology/web"/>
    <n v="0.42599999999999999"/>
    <x v="460"/>
    <x v="2"/>
    <m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b v="0"/>
    <n v="2"/>
    <b v="0"/>
    <s v="technology/web"/>
    <n v="0.03"/>
    <x v="366"/>
    <x v="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b v="0"/>
    <n v="2"/>
    <b v="0"/>
    <s v="technology/web"/>
    <n v="0.26666666666666666"/>
    <x v="119"/>
    <x v="2"/>
    <m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b v="0"/>
    <n v="7"/>
    <b v="0"/>
    <s v="technology/web"/>
    <n v="34"/>
    <x v="461"/>
    <x v="2"/>
    <m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b v="0"/>
    <n v="2"/>
    <b v="0"/>
    <s v="technology/web"/>
    <n v="6.2E-2"/>
    <x v="462"/>
    <x v="2"/>
    <m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b v="0"/>
    <n v="1"/>
    <b v="0"/>
    <s v="technology/web"/>
    <n v="2"/>
    <x v="101"/>
    <x v="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b v="0"/>
    <n v="6"/>
    <b v="0"/>
    <s v="technology/web"/>
    <n v="1.4000000000000001"/>
    <x v="463"/>
    <x v="2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b v="0"/>
    <n v="0"/>
    <b v="0"/>
    <s v="technology/web"/>
    <n v="0"/>
    <x v="121"/>
    <x v="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b v="0"/>
    <n v="13"/>
    <b v="0"/>
    <s v="technology/web"/>
    <n v="3.9334666666666664"/>
    <x v="464"/>
    <x v="2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b v="0"/>
    <n v="0"/>
    <b v="0"/>
    <s v="technology/web"/>
    <n v="0"/>
    <x v="121"/>
    <x v="2"/>
    <m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b v="0"/>
    <n v="8"/>
    <b v="0"/>
    <s v="technology/web"/>
    <n v="2.62"/>
    <x v="465"/>
    <x v="2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b v="0"/>
    <n v="1"/>
    <b v="0"/>
    <s v="technology/web"/>
    <n v="0.2"/>
    <x v="119"/>
    <x v="2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b v="0"/>
    <n v="0"/>
    <b v="0"/>
    <s v="technology/web"/>
    <n v="0"/>
    <x v="121"/>
    <x v="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b v="0"/>
    <n v="5"/>
    <b v="0"/>
    <s v="technology/web"/>
    <n v="0.97400000000000009"/>
    <x v="466"/>
    <x v="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b v="0"/>
    <n v="1"/>
    <b v="0"/>
    <s v="technology/web"/>
    <n v="0.64102564102564097"/>
    <x v="144"/>
    <x v="2"/>
    <m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b v="0"/>
    <n v="0"/>
    <b v="0"/>
    <s v="technology/web"/>
    <n v="0"/>
    <x v="121"/>
    <x v="2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b v="0"/>
    <n v="0"/>
    <b v="0"/>
    <s v="technology/web"/>
    <n v="0"/>
    <x v="121"/>
    <x v="2"/>
    <m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b v="0"/>
    <n v="0"/>
    <b v="0"/>
    <s v="technology/web"/>
    <n v="0"/>
    <x v="121"/>
    <x v="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b v="0"/>
    <n v="121"/>
    <b v="0"/>
    <s v="technology/web"/>
    <n v="21.363333333333333"/>
    <x v="467"/>
    <x v="2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b v="0"/>
    <n v="0"/>
    <b v="0"/>
    <s v="technology/web"/>
    <n v="0"/>
    <x v="121"/>
    <x v="2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b v="0"/>
    <n v="0"/>
    <b v="0"/>
    <s v="technology/web"/>
    <n v="0"/>
    <x v="121"/>
    <x v="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b v="0"/>
    <n v="0"/>
    <b v="0"/>
    <s v="technology/web"/>
    <n v="0"/>
    <x v="121"/>
    <x v="2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b v="0"/>
    <n v="3"/>
    <b v="0"/>
    <s v="technology/web"/>
    <n v="3"/>
    <x v="135"/>
    <x v="2"/>
    <m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b v="0"/>
    <n v="0"/>
    <b v="0"/>
    <s v="technology/web"/>
    <n v="0"/>
    <x v="121"/>
    <x v="2"/>
    <m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b v="0"/>
    <n v="1"/>
    <b v="0"/>
    <s v="technology/web"/>
    <n v="3.9999999999999996E-5"/>
    <x v="120"/>
    <x v="2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b v="0"/>
    <n v="1"/>
    <b v="0"/>
    <s v="technology/web"/>
    <n v="1"/>
    <x v="468"/>
    <x v="2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b v="0"/>
    <n v="3"/>
    <b v="0"/>
    <s v="technology/web"/>
    <n v="1.044"/>
    <x v="469"/>
    <x v="2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b v="0"/>
    <n v="9"/>
    <b v="0"/>
    <s v="technology/web"/>
    <n v="5.6833333333333336"/>
    <x v="470"/>
    <x v="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b v="0"/>
    <n v="0"/>
    <b v="0"/>
    <s v="technology/web"/>
    <n v="0"/>
    <x v="121"/>
    <x v="2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b v="0"/>
    <n v="0"/>
    <b v="0"/>
    <s v="technology/web"/>
    <n v="0"/>
    <x v="121"/>
    <x v="2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b v="0"/>
    <n v="0"/>
    <b v="0"/>
    <s v="technology/web"/>
    <n v="0"/>
    <x v="121"/>
    <x v="2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b v="0"/>
    <n v="39"/>
    <b v="0"/>
    <s v="technology/web"/>
    <n v="17.380000000000003"/>
    <x v="471"/>
    <x v="2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b v="0"/>
    <n v="1"/>
    <b v="0"/>
    <s v="technology/web"/>
    <n v="0.02"/>
    <x v="472"/>
    <x v="2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b v="0"/>
    <n v="0"/>
    <b v="0"/>
    <s v="technology/web"/>
    <n v="0"/>
    <x v="121"/>
    <x v="2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b v="0"/>
    <n v="3"/>
    <b v="0"/>
    <s v="technology/web"/>
    <n v="0.17500000000000002"/>
    <x v="473"/>
    <x v="2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b v="0"/>
    <n v="1"/>
    <b v="0"/>
    <s v="technology/web"/>
    <n v="8.3340278356529712E-2"/>
    <x v="119"/>
    <x v="2"/>
    <m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b v="0"/>
    <n v="9"/>
    <b v="0"/>
    <s v="technology/web"/>
    <n v="1.38"/>
    <x v="474"/>
    <x v="2"/>
    <m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b v="0"/>
    <n v="0"/>
    <b v="0"/>
    <s v="technology/web"/>
    <n v="0"/>
    <x v="121"/>
    <x v="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b v="0"/>
    <n v="25"/>
    <b v="0"/>
    <s v="technology/web"/>
    <n v="12.45"/>
    <x v="475"/>
    <x v="2"/>
    <m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b v="0"/>
    <n v="1"/>
    <b v="0"/>
    <s v="technology/web"/>
    <n v="0.02"/>
    <x v="120"/>
    <x v="2"/>
    <m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b v="0"/>
    <n v="1"/>
    <b v="0"/>
    <s v="technology/web"/>
    <n v="8.0000000000000002E-3"/>
    <x v="453"/>
    <x v="2"/>
    <m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b v="0"/>
    <n v="1"/>
    <b v="0"/>
    <s v="technology/web"/>
    <n v="0.2"/>
    <x v="143"/>
    <x v="2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b v="0"/>
    <n v="0"/>
    <b v="0"/>
    <s v="technology/web"/>
    <n v="0"/>
    <x v="121"/>
    <x v="2"/>
    <m/>
  </r>
  <r>
    <n v="638"/>
    <s v="W (Canceled)"/>
    <s v="O0"/>
    <n v="200000"/>
    <n v="18"/>
    <x v="1"/>
    <s v="DE"/>
    <s v="EUR"/>
    <n v="1490447662"/>
    <d v="2017-03-25T08:14:22"/>
    <n v="1485267262"/>
    <x v="638"/>
    <b v="0"/>
    <n v="6"/>
    <b v="0"/>
    <s v="technology/web"/>
    <n v="9.0000000000000011E-3"/>
    <x v="366"/>
    <x v="2"/>
    <m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b v="0"/>
    <n v="1"/>
    <b v="0"/>
    <s v="technology/web"/>
    <n v="9.9999999999999991E-5"/>
    <x v="120"/>
    <x v="2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b v="0"/>
    <n v="2"/>
    <b v="1"/>
    <s v="technology/wearables"/>
    <n v="144.28571428571428"/>
    <x v="476"/>
    <x v="3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b v="0"/>
    <n v="315"/>
    <b v="1"/>
    <s v="technology/wearables"/>
    <n v="119.16249999999999"/>
    <x v="477"/>
    <x v="3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b v="0"/>
    <n v="2174"/>
    <b v="1"/>
    <s v="technology/wearables"/>
    <n v="1460.4850000000001"/>
    <x v="478"/>
    <x v="3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b v="0"/>
    <n v="152"/>
    <b v="1"/>
    <s v="technology/wearables"/>
    <n v="105.80799999999999"/>
    <x v="479"/>
    <x v="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b v="0"/>
    <n v="1021"/>
    <b v="1"/>
    <s v="technology/wearables"/>
    <n v="300.11791999999997"/>
    <x v="480"/>
    <x v="3"/>
    <m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b v="0"/>
    <n v="237"/>
    <b v="1"/>
    <s v="technology/wearables"/>
    <n v="278.7"/>
    <x v="481"/>
    <x v="3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b v="0"/>
    <n v="27"/>
    <b v="1"/>
    <s v="technology/wearables"/>
    <n v="131.87625"/>
    <x v="482"/>
    <x v="3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b v="0"/>
    <n v="17"/>
    <b v="1"/>
    <s v="technology/wearables"/>
    <n v="107.05"/>
    <x v="483"/>
    <x v="3"/>
    <m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b v="0"/>
    <n v="27"/>
    <b v="1"/>
    <s v="technology/wearables"/>
    <n v="126.82285714285715"/>
    <x v="484"/>
    <x v="3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b v="0"/>
    <n v="82"/>
    <b v="1"/>
    <s v="technology/wearables"/>
    <n v="139.96"/>
    <x v="485"/>
    <x v="3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b v="0"/>
    <n v="48"/>
    <b v="1"/>
    <s v="technology/wearables"/>
    <n v="112.4"/>
    <x v="486"/>
    <x v="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b v="0"/>
    <n v="105"/>
    <b v="1"/>
    <s v="technology/wearables"/>
    <n v="100.52799999999999"/>
    <x v="487"/>
    <x v="3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b v="0"/>
    <n v="28"/>
    <b v="1"/>
    <s v="technology/wearables"/>
    <n v="100.46666666666665"/>
    <x v="488"/>
    <x v="3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b v="0"/>
    <n v="1107"/>
    <b v="1"/>
    <s v="technology/wearables"/>
    <n v="141.446"/>
    <x v="489"/>
    <x v="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b v="0"/>
    <n v="1013"/>
    <b v="1"/>
    <s v="technology/wearables"/>
    <n v="267.29166666666669"/>
    <x v="490"/>
    <x v="3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b v="0"/>
    <n v="274"/>
    <b v="1"/>
    <s v="technology/wearables"/>
    <n v="146.88749999999999"/>
    <x v="491"/>
    <x v="3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b v="0"/>
    <n v="87"/>
    <b v="1"/>
    <s v="technology/wearables"/>
    <n v="213.56"/>
    <x v="492"/>
    <x v="3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b v="0"/>
    <n v="99"/>
    <b v="1"/>
    <s v="technology/wearables"/>
    <n v="125.69999999999999"/>
    <x v="493"/>
    <x v="3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b v="0"/>
    <n v="276"/>
    <b v="1"/>
    <s v="technology/wearables"/>
    <n v="104.46206037108834"/>
    <x v="494"/>
    <x v="3"/>
    <m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b v="0"/>
    <n v="21"/>
    <b v="1"/>
    <s v="technology/wearables"/>
    <n v="100.56666666666668"/>
    <x v="495"/>
    <x v="3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b v="0"/>
    <n v="18"/>
    <b v="0"/>
    <s v="technology/wearables"/>
    <n v="3.0579999999999998"/>
    <x v="496"/>
    <x v="3"/>
    <m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b v="0"/>
    <n v="9"/>
    <b v="0"/>
    <s v="technology/wearables"/>
    <n v="0.95"/>
    <x v="497"/>
    <x v="3"/>
    <m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b v="0"/>
    <n v="4"/>
    <b v="0"/>
    <s v="technology/wearables"/>
    <n v="0.4"/>
    <x v="498"/>
    <x v="3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b v="0"/>
    <n v="7"/>
    <b v="0"/>
    <s v="technology/wearables"/>
    <n v="0.35000000000000003"/>
    <x v="101"/>
    <x v="3"/>
    <m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b v="0"/>
    <n v="29"/>
    <b v="0"/>
    <s v="technology/wearables"/>
    <n v="7.5333333333333332"/>
    <x v="499"/>
    <x v="3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b v="0"/>
    <n v="12"/>
    <b v="0"/>
    <s v="technology/wearables"/>
    <n v="18.64"/>
    <x v="500"/>
    <x v="3"/>
    <m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b v="0"/>
    <n v="4"/>
    <b v="0"/>
    <s v="technology/wearables"/>
    <n v="4.0000000000000001E-3"/>
    <x v="453"/>
    <x v="3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b v="0"/>
    <n v="28"/>
    <b v="0"/>
    <s v="technology/wearables"/>
    <n v="10.02"/>
    <x v="501"/>
    <x v="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b v="0"/>
    <n v="25"/>
    <b v="0"/>
    <s v="technology/wearables"/>
    <n v="4.5600000000000005"/>
    <x v="502"/>
    <x v="3"/>
    <m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b v="0"/>
    <n v="28"/>
    <b v="0"/>
    <s v="technology/wearables"/>
    <n v="21.5075"/>
    <x v="503"/>
    <x v="3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b v="0"/>
    <n v="310"/>
    <b v="0"/>
    <s v="technology/wearables"/>
    <n v="29.276666666666667"/>
    <x v="504"/>
    <x v="3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b v="0"/>
    <n v="15"/>
    <b v="0"/>
    <s v="technology/wearables"/>
    <n v="39.426666666666662"/>
    <x v="505"/>
    <x v="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b v="0"/>
    <n v="215"/>
    <b v="0"/>
    <s v="technology/wearables"/>
    <n v="21.628"/>
    <x v="506"/>
    <x v="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b v="0"/>
    <n v="3"/>
    <b v="0"/>
    <s v="technology/wearables"/>
    <n v="0.20500000000000002"/>
    <x v="414"/>
    <x v="3"/>
    <m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b v="0"/>
    <n v="2"/>
    <b v="0"/>
    <s v="technology/wearables"/>
    <n v="0.03"/>
    <x v="507"/>
    <x v="3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b v="0"/>
    <n v="26"/>
    <b v="0"/>
    <s v="technology/wearables"/>
    <n v="14.85"/>
    <x v="508"/>
    <x v="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b v="0"/>
    <n v="24"/>
    <b v="0"/>
    <s v="technology/wearables"/>
    <n v="1.4710000000000001"/>
    <x v="509"/>
    <x v="3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b v="0"/>
    <n v="96"/>
    <b v="0"/>
    <s v="technology/wearables"/>
    <n v="25.584"/>
    <x v="510"/>
    <x v="3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b v="0"/>
    <n v="17"/>
    <b v="0"/>
    <s v="technology/wearables"/>
    <n v="3.8206896551724134"/>
    <x v="511"/>
    <x v="3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b v="0"/>
    <n v="94"/>
    <b v="0"/>
    <s v="technology/wearables"/>
    <n v="15.485964912280703"/>
    <x v="512"/>
    <x v="3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b v="0"/>
    <n v="129"/>
    <b v="0"/>
    <s v="technology/wearables"/>
    <n v="25.912000000000003"/>
    <x v="513"/>
    <x v="3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b v="0"/>
    <n v="1"/>
    <b v="0"/>
    <s v="technology/wearables"/>
    <n v="0.04"/>
    <x v="120"/>
    <x v="3"/>
    <m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b v="0"/>
    <n v="4"/>
    <b v="0"/>
    <s v="technology/wearables"/>
    <n v="0.106"/>
    <x v="514"/>
    <x v="3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b v="0"/>
    <n v="3"/>
    <b v="0"/>
    <s v="technology/wearables"/>
    <n v="0.85142857142857142"/>
    <x v="515"/>
    <x v="3"/>
    <m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b v="0"/>
    <n v="135"/>
    <b v="0"/>
    <s v="technology/wearables"/>
    <n v="7.4837500000000006"/>
    <x v="516"/>
    <x v="3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b v="0"/>
    <n v="10"/>
    <b v="0"/>
    <s v="technology/wearables"/>
    <n v="27.650000000000002"/>
    <x v="517"/>
    <x v="3"/>
    <m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b v="0"/>
    <n v="0"/>
    <b v="0"/>
    <s v="technology/wearables"/>
    <n v="0"/>
    <x v="121"/>
    <x v="3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b v="0"/>
    <n v="6"/>
    <b v="0"/>
    <s v="technology/wearables"/>
    <n v="3.55"/>
    <x v="518"/>
    <x v="3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b v="0"/>
    <n v="36"/>
    <b v="0"/>
    <s v="technology/wearables"/>
    <n v="72.989999999999995"/>
    <x v="519"/>
    <x v="3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b v="0"/>
    <n v="336"/>
    <b v="0"/>
    <s v="technology/wearables"/>
    <n v="57.648750000000007"/>
    <x v="520"/>
    <x v="3"/>
    <m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b v="0"/>
    <n v="34"/>
    <b v="0"/>
    <s v="technology/wearables"/>
    <n v="12.34"/>
    <x v="521"/>
    <x v="3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b v="0"/>
    <n v="10"/>
    <b v="0"/>
    <s v="technology/wearables"/>
    <n v="0.52"/>
    <x v="438"/>
    <x v="3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b v="0"/>
    <n v="201"/>
    <b v="0"/>
    <s v="technology/wearables"/>
    <n v="6.5299999999999994"/>
    <x v="522"/>
    <x v="3"/>
    <m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b v="0"/>
    <n v="296"/>
    <b v="0"/>
    <s v="technology/wearables"/>
    <n v="35.338000000000001"/>
    <x v="523"/>
    <x v="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b v="0"/>
    <n v="7"/>
    <b v="0"/>
    <s v="technology/wearables"/>
    <n v="0.39333333333333331"/>
    <x v="524"/>
    <x v="3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b v="0"/>
    <n v="7"/>
    <b v="0"/>
    <s v="technology/wearables"/>
    <n v="1.06"/>
    <x v="525"/>
    <x v="3"/>
    <m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b v="0"/>
    <n v="1"/>
    <b v="0"/>
    <s v="technology/wearables"/>
    <n v="5.7142857142857147E-4"/>
    <x v="120"/>
    <x v="3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b v="0"/>
    <n v="114"/>
    <b v="0"/>
    <s v="technology/wearables"/>
    <n v="46.379999999999995"/>
    <x v="526"/>
    <x v="3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b v="0"/>
    <n v="29"/>
    <b v="0"/>
    <s v="technology/wearables"/>
    <n v="15.39"/>
    <x v="527"/>
    <x v="3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b v="0"/>
    <n v="890"/>
    <b v="0"/>
    <s v="technology/wearables"/>
    <n v="82.422107692307705"/>
    <x v="528"/>
    <x v="3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b v="0"/>
    <n v="31"/>
    <b v="0"/>
    <s v="technology/wearables"/>
    <n v="2.6866666666666665"/>
    <x v="31"/>
    <x v="3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b v="0"/>
    <n v="21"/>
    <b v="0"/>
    <s v="technology/wearables"/>
    <n v="26.6"/>
    <x v="529"/>
    <x v="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b v="0"/>
    <n v="37"/>
    <b v="0"/>
    <s v="technology/wearables"/>
    <n v="30.813400000000001"/>
    <x v="530"/>
    <x v="3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b v="0"/>
    <n v="7"/>
    <b v="0"/>
    <s v="technology/wearables"/>
    <n v="5.58"/>
    <x v="531"/>
    <x v="3"/>
    <m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b v="0"/>
    <n v="4"/>
    <b v="0"/>
    <s v="technology/wearables"/>
    <n v="0.87454545454545463"/>
    <x v="532"/>
    <x v="3"/>
    <m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b v="0"/>
    <n v="5"/>
    <b v="0"/>
    <s v="technology/wearables"/>
    <n v="0.97699999999999987"/>
    <x v="533"/>
    <x v="3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b v="0"/>
    <n v="0"/>
    <b v="0"/>
    <s v="technology/wearables"/>
    <n v="0"/>
    <x v="121"/>
    <x v="3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b v="0"/>
    <n v="456"/>
    <b v="0"/>
    <s v="technology/wearables"/>
    <n v="78.927352941176466"/>
    <x v="534"/>
    <x v="3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b v="0"/>
    <n v="369"/>
    <b v="0"/>
    <s v="technology/wearables"/>
    <n v="22.092500000000001"/>
    <x v="535"/>
    <x v="3"/>
    <m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b v="0"/>
    <n v="2"/>
    <b v="0"/>
    <s v="technology/wearables"/>
    <n v="0.40666666666666662"/>
    <x v="458"/>
    <x v="3"/>
    <m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b v="0"/>
    <n v="0"/>
    <b v="0"/>
    <s v="technology/wearables"/>
    <n v="0"/>
    <x v="121"/>
    <x v="3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b v="0"/>
    <n v="338"/>
    <b v="0"/>
    <s v="technology/wearables"/>
    <n v="33.790999999999997"/>
    <x v="536"/>
    <x v="3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b v="0"/>
    <n v="4"/>
    <b v="0"/>
    <s v="technology/wearables"/>
    <n v="0.21649484536082475"/>
    <x v="537"/>
    <x v="3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b v="0"/>
    <n v="1"/>
    <b v="0"/>
    <s v="technology/wearables"/>
    <n v="0.79600000000000004"/>
    <x v="538"/>
    <x v="3"/>
    <m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b v="0"/>
    <n v="28"/>
    <b v="0"/>
    <s v="technology/wearables"/>
    <n v="14.993333333333334"/>
    <x v="539"/>
    <x v="3"/>
    <m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b v="0"/>
    <n v="12"/>
    <b v="0"/>
    <s v="technology/wearables"/>
    <n v="5.0509090909090908"/>
    <x v="540"/>
    <x v="3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b v="0"/>
    <n v="16"/>
    <b v="0"/>
    <s v="technology/wearables"/>
    <n v="10.214285714285715"/>
    <x v="541"/>
    <x v="3"/>
    <m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b v="0"/>
    <n v="4"/>
    <b v="0"/>
    <s v="technology/wearables"/>
    <n v="0.30499999999999999"/>
    <x v="542"/>
    <x v="3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b v="0"/>
    <n v="4"/>
    <b v="0"/>
    <s v="technology/wearables"/>
    <n v="0.75"/>
    <x v="381"/>
    <x v="3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b v="0"/>
    <n v="10"/>
    <b v="0"/>
    <s v="technology/wearables"/>
    <n v="1.2933333333333332"/>
    <x v="543"/>
    <x v="3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b v="0"/>
    <n v="41"/>
    <b v="1"/>
    <s v="publishing/nonfiction"/>
    <n v="143.94736842105263"/>
    <x v="544"/>
    <x v="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b v="0"/>
    <n v="119"/>
    <b v="1"/>
    <s v="publishing/nonfiction"/>
    <n v="122.10975609756099"/>
    <x v="545"/>
    <x v="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b v="0"/>
    <n v="153"/>
    <b v="1"/>
    <s v="publishing/nonfiction"/>
    <n v="132.024"/>
    <x v="546"/>
    <x v="4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b v="0"/>
    <n v="100"/>
    <b v="1"/>
    <s v="publishing/nonfiction"/>
    <n v="109.38000000000001"/>
    <x v="547"/>
    <x v="4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b v="0"/>
    <n v="143"/>
    <b v="1"/>
    <s v="publishing/nonfiction"/>
    <n v="105.47157142857144"/>
    <x v="548"/>
    <x v="4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b v="0"/>
    <n v="140"/>
    <b v="1"/>
    <s v="publishing/nonfiction"/>
    <n v="100.35000000000001"/>
    <x v="549"/>
    <x v="4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b v="0"/>
    <n v="35"/>
    <b v="1"/>
    <s v="publishing/nonfiction"/>
    <n v="101.4"/>
    <x v="550"/>
    <x v="4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b v="0"/>
    <n v="149"/>
    <b v="1"/>
    <s v="publishing/nonfiction"/>
    <n v="155.51428571428571"/>
    <x v="551"/>
    <x v="4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b v="0"/>
    <n v="130"/>
    <b v="1"/>
    <s v="publishing/nonfiction"/>
    <n v="105.566"/>
    <x v="552"/>
    <x v="4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b v="0"/>
    <n v="120"/>
    <b v="1"/>
    <s v="publishing/nonfiction"/>
    <n v="130.65"/>
    <x v="553"/>
    <x v="4"/>
    <m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b v="0"/>
    <n v="265"/>
    <b v="1"/>
    <s v="publishing/nonfiction"/>
    <n v="132.19"/>
    <x v="554"/>
    <x v="4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b v="0"/>
    <n v="71"/>
    <b v="1"/>
    <s v="publishing/nonfiction"/>
    <n v="126"/>
    <x v="555"/>
    <x v="4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b v="0"/>
    <n v="13"/>
    <b v="1"/>
    <s v="publishing/nonfiction"/>
    <n v="160"/>
    <x v="556"/>
    <x v="4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b v="0"/>
    <n v="169"/>
    <b v="1"/>
    <s v="publishing/nonfiction"/>
    <n v="120.48"/>
    <x v="557"/>
    <x v="4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b v="0"/>
    <n v="57"/>
    <b v="1"/>
    <s v="publishing/nonfiction"/>
    <n v="125.52941176470588"/>
    <x v="558"/>
    <x v="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b v="0"/>
    <n v="229"/>
    <b v="1"/>
    <s v="publishing/nonfiction"/>
    <n v="114.40638297872341"/>
    <x v="559"/>
    <x v="4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b v="0"/>
    <n v="108"/>
    <b v="1"/>
    <s v="publishing/nonfiction"/>
    <n v="315.13888888888891"/>
    <x v="560"/>
    <x v="4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b v="0"/>
    <n v="108"/>
    <b v="1"/>
    <s v="publishing/nonfiction"/>
    <n v="122.39999999999999"/>
    <x v="98"/>
    <x v="4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b v="0"/>
    <n v="41"/>
    <b v="1"/>
    <s v="publishing/nonfiction"/>
    <n v="106.73333333333332"/>
    <x v="561"/>
    <x v="4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b v="0"/>
    <n v="139"/>
    <b v="1"/>
    <s v="publishing/nonfiction"/>
    <n v="158.33333333333331"/>
    <x v="562"/>
    <x v="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b v="0"/>
    <n v="19"/>
    <b v="1"/>
    <s v="publishing/nonfiction"/>
    <n v="107.4"/>
    <x v="563"/>
    <x v="4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b v="0"/>
    <n v="94"/>
    <b v="1"/>
    <s v="publishing/nonfiction"/>
    <n v="102.25999999999999"/>
    <x v="564"/>
    <x v="4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b v="0"/>
    <n v="23"/>
    <b v="1"/>
    <s v="publishing/nonfiction"/>
    <n v="110.71428571428572"/>
    <x v="565"/>
    <x v="4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b v="0"/>
    <n v="15"/>
    <b v="1"/>
    <s v="publishing/nonfiction"/>
    <n v="148"/>
    <x v="566"/>
    <x v="4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b v="0"/>
    <n v="62"/>
    <b v="1"/>
    <s v="publishing/nonfiction"/>
    <n v="102.32000000000001"/>
    <x v="567"/>
    <x v="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b v="0"/>
    <n v="74"/>
    <b v="1"/>
    <s v="publishing/nonfiction"/>
    <n v="179.09909909909908"/>
    <x v="568"/>
    <x v="4"/>
    <m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b v="0"/>
    <n v="97"/>
    <b v="1"/>
    <s v="publishing/nonfiction"/>
    <n v="111.08135252761969"/>
    <x v="569"/>
    <x v="4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b v="0"/>
    <n v="55"/>
    <b v="1"/>
    <s v="publishing/nonfiction"/>
    <n v="100.04285714285714"/>
    <x v="570"/>
    <x v="4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b v="0"/>
    <n v="44"/>
    <b v="1"/>
    <s v="publishing/nonfiction"/>
    <n v="100.25"/>
    <x v="571"/>
    <x v="4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b v="0"/>
    <n v="110"/>
    <b v="1"/>
    <s v="publishing/nonfiction"/>
    <n v="105.56"/>
    <x v="572"/>
    <x v="4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b v="0"/>
    <n v="59"/>
    <b v="1"/>
    <s v="publishing/nonfiction"/>
    <n v="102.58775877587757"/>
    <x v="573"/>
    <x v="4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b v="0"/>
    <n v="62"/>
    <b v="1"/>
    <s v="publishing/nonfiction"/>
    <n v="118.5"/>
    <x v="574"/>
    <x v="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b v="0"/>
    <n v="105"/>
    <b v="1"/>
    <s v="publishing/nonfiction"/>
    <n v="111.7"/>
    <x v="575"/>
    <x v="4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b v="0"/>
    <n v="26"/>
    <b v="1"/>
    <s v="publishing/nonfiction"/>
    <n v="128"/>
    <x v="576"/>
    <x v="4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b v="0"/>
    <n v="49"/>
    <b v="1"/>
    <s v="publishing/nonfiction"/>
    <n v="103.75000000000001"/>
    <x v="577"/>
    <x v="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b v="0"/>
    <n v="68"/>
    <b v="1"/>
    <s v="publishing/nonfiction"/>
    <n v="101.9076"/>
    <x v="578"/>
    <x v="4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b v="0"/>
    <n v="22"/>
    <b v="1"/>
    <s v="publishing/nonfiction"/>
    <n v="117.71428571428571"/>
    <x v="579"/>
    <x v="4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b v="0"/>
    <n v="18"/>
    <b v="1"/>
    <s v="publishing/nonfiction"/>
    <n v="238"/>
    <x v="580"/>
    <x v="4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b v="0"/>
    <n v="19"/>
    <b v="1"/>
    <s v="publishing/nonfiction"/>
    <n v="102"/>
    <x v="581"/>
    <x v="4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b v="0"/>
    <n v="99"/>
    <b v="1"/>
    <s v="publishing/nonfiction"/>
    <n v="101.92000000000002"/>
    <x v="582"/>
    <x v="4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b v="0"/>
    <n v="0"/>
    <b v="0"/>
    <s v="publishing/fiction"/>
    <n v="0"/>
    <x v="121"/>
    <x v="5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b v="0"/>
    <n v="6"/>
    <b v="0"/>
    <s v="publishing/fiction"/>
    <n v="4.7"/>
    <x v="583"/>
    <x v="5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b v="0"/>
    <n v="0"/>
    <b v="0"/>
    <s v="publishing/fiction"/>
    <n v="0"/>
    <x v="121"/>
    <x v="5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b v="0"/>
    <n v="1"/>
    <b v="0"/>
    <s v="publishing/fiction"/>
    <n v="0.11655011655011654"/>
    <x v="144"/>
    <x v="5"/>
    <m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b v="0"/>
    <n v="0"/>
    <b v="0"/>
    <s v="publishing/fiction"/>
    <n v="0"/>
    <x v="121"/>
    <x v="5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b v="0"/>
    <n v="44"/>
    <b v="0"/>
    <s v="publishing/fiction"/>
    <n v="36.014285714285712"/>
    <x v="584"/>
    <x v="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b v="0"/>
    <n v="0"/>
    <b v="0"/>
    <s v="publishing/fiction"/>
    <n v="0"/>
    <x v="121"/>
    <x v="5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b v="0"/>
    <n v="3"/>
    <b v="0"/>
    <s v="publishing/fiction"/>
    <n v="3.54"/>
    <x v="585"/>
    <x v="5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b v="0"/>
    <n v="0"/>
    <b v="0"/>
    <s v="publishing/fiction"/>
    <n v="0"/>
    <x v="121"/>
    <x v="5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b v="0"/>
    <n v="52"/>
    <b v="0"/>
    <s v="publishing/fiction"/>
    <n v="41.4"/>
    <x v="586"/>
    <x v="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b v="0"/>
    <n v="0"/>
    <b v="0"/>
    <s v="publishing/fiction"/>
    <n v="0"/>
    <x v="121"/>
    <x v="5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b v="0"/>
    <n v="1"/>
    <b v="0"/>
    <s v="publishing/fiction"/>
    <n v="2.6315789473684209E-2"/>
    <x v="119"/>
    <x v="5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b v="0"/>
    <n v="1"/>
    <b v="0"/>
    <s v="publishing/fiction"/>
    <n v="3.3333333333333335"/>
    <x v="73"/>
    <x v="5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b v="0"/>
    <n v="2"/>
    <b v="0"/>
    <s v="publishing/fiction"/>
    <n v="0.85129023676509719"/>
    <x v="587"/>
    <x v="5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b v="0"/>
    <n v="9"/>
    <b v="0"/>
    <s v="publishing/fiction"/>
    <n v="70.199999999999989"/>
    <x v="498"/>
    <x v="5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b v="0"/>
    <n v="5"/>
    <b v="0"/>
    <s v="publishing/fiction"/>
    <n v="1.7000000000000002"/>
    <x v="447"/>
    <x v="5"/>
    <m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b v="0"/>
    <n v="57"/>
    <b v="0"/>
    <s v="publishing/fiction"/>
    <n v="51.4"/>
    <x v="588"/>
    <x v="5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b v="0"/>
    <n v="3"/>
    <b v="0"/>
    <s v="publishing/fiction"/>
    <n v="0.70000000000000007"/>
    <x v="589"/>
    <x v="5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b v="0"/>
    <n v="1"/>
    <b v="0"/>
    <s v="publishing/fiction"/>
    <n v="0.4"/>
    <x v="453"/>
    <x v="5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b v="0"/>
    <n v="6"/>
    <b v="0"/>
    <s v="publishing/fiction"/>
    <n v="2.666666666666667"/>
    <x v="590"/>
    <x v="5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b v="0"/>
    <n v="27"/>
    <b v="1"/>
    <s v="music/rock"/>
    <n v="104"/>
    <x v="591"/>
    <x v="6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b v="0"/>
    <n v="25"/>
    <b v="1"/>
    <s v="music/rock"/>
    <n v="133.15375"/>
    <x v="592"/>
    <x v="6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b v="0"/>
    <n v="14"/>
    <b v="1"/>
    <s v="music/rock"/>
    <n v="100"/>
    <x v="73"/>
    <x v="6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b v="0"/>
    <n v="35"/>
    <b v="1"/>
    <s v="music/rock"/>
    <n v="148.13333333333333"/>
    <x v="593"/>
    <x v="6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b v="0"/>
    <n v="10"/>
    <b v="1"/>
    <s v="music/rock"/>
    <n v="102.49999999999999"/>
    <x v="594"/>
    <x v="6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b v="0"/>
    <n v="29"/>
    <b v="1"/>
    <s v="music/rock"/>
    <n v="180.62799999999999"/>
    <x v="595"/>
    <x v="6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b v="0"/>
    <n v="44"/>
    <b v="1"/>
    <s v="music/rock"/>
    <n v="142.79999999999998"/>
    <x v="596"/>
    <x v="6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b v="0"/>
    <n v="17"/>
    <b v="1"/>
    <s v="music/rock"/>
    <n v="114.16666666666666"/>
    <x v="597"/>
    <x v="6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b v="0"/>
    <n v="34"/>
    <b v="1"/>
    <s v="music/rock"/>
    <n v="203.505"/>
    <x v="598"/>
    <x v="6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b v="0"/>
    <n v="14"/>
    <b v="1"/>
    <s v="music/rock"/>
    <n v="109.41176470588236"/>
    <x v="599"/>
    <x v="6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b v="0"/>
    <n v="156"/>
    <b v="1"/>
    <s v="music/rock"/>
    <n v="144.37459999999999"/>
    <x v="600"/>
    <x v="6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b v="0"/>
    <n v="128"/>
    <b v="1"/>
    <s v="music/rock"/>
    <n v="103.86666666666666"/>
    <x v="601"/>
    <x v="6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b v="0"/>
    <n v="60"/>
    <b v="1"/>
    <s v="music/rock"/>
    <n v="100.44440000000002"/>
    <x v="602"/>
    <x v="6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b v="0"/>
    <n v="32"/>
    <b v="1"/>
    <s v="music/rock"/>
    <n v="102.77927272727271"/>
    <x v="603"/>
    <x v="6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b v="0"/>
    <n v="53"/>
    <b v="1"/>
    <s v="music/rock"/>
    <n v="105.31250000000001"/>
    <x v="604"/>
    <x v="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b v="0"/>
    <n v="184"/>
    <b v="1"/>
    <s v="music/rock"/>
    <n v="111.78571428571429"/>
    <x v="605"/>
    <x v="6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b v="0"/>
    <n v="90"/>
    <b v="1"/>
    <s v="music/rock"/>
    <n v="101.35000000000001"/>
    <x v="606"/>
    <x v="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b v="0"/>
    <n v="71"/>
    <b v="1"/>
    <s v="music/rock"/>
    <n v="107.53333333333333"/>
    <x v="607"/>
    <x v="6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b v="0"/>
    <n v="87"/>
    <b v="1"/>
    <s v="music/rock"/>
    <n v="114.88571428571429"/>
    <x v="608"/>
    <x v="6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b v="0"/>
    <n v="28"/>
    <b v="1"/>
    <s v="music/rock"/>
    <n v="100.02"/>
    <x v="609"/>
    <x v="6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b v="0"/>
    <n v="56"/>
    <b v="1"/>
    <s v="music/rock"/>
    <n v="152.13333333333335"/>
    <x v="610"/>
    <x v="6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b v="0"/>
    <n v="51"/>
    <b v="1"/>
    <s v="music/rock"/>
    <n v="111.52149999999999"/>
    <x v="611"/>
    <x v="6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b v="0"/>
    <n v="75"/>
    <b v="1"/>
    <s v="music/rock"/>
    <n v="101.33333333333334"/>
    <x v="612"/>
    <x v="6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b v="0"/>
    <n v="38"/>
    <b v="1"/>
    <s v="music/rock"/>
    <n v="123.2608695652174"/>
    <x v="613"/>
    <x v="6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b v="0"/>
    <n v="18"/>
    <b v="1"/>
    <s v="music/rock"/>
    <n v="100"/>
    <x v="614"/>
    <x v="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b v="0"/>
    <n v="54"/>
    <b v="1"/>
    <s v="music/rock"/>
    <n v="105"/>
    <x v="615"/>
    <x v="6"/>
    <m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b v="0"/>
    <n v="71"/>
    <b v="1"/>
    <s v="music/rock"/>
    <n v="104.4375"/>
    <x v="616"/>
    <x v="6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b v="0"/>
    <n v="57"/>
    <b v="1"/>
    <s v="music/rock"/>
    <n v="105.125"/>
    <x v="617"/>
    <x v="6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b v="0"/>
    <n v="43"/>
    <b v="1"/>
    <s v="music/rock"/>
    <n v="100"/>
    <x v="618"/>
    <x v="6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b v="0"/>
    <n v="52"/>
    <b v="1"/>
    <s v="music/rock"/>
    <n v="103.77499999999999"/>
    <x v="619"/>
    <x v="6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b v="0"/>
    <n v="27"/>
    <b v="1"/>
    <s v="music/rock"/>
    <n v="105"/>
    <x v="615"/>
    <x v="6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b v="0"/>
    <n v="12"/>
    <b v="1"/>
    <s v="music/rock"/>
    <n v="104"/>
    <x v="64"/>
    <x v="6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b v="0"/>
    <n v="33"/>
    <b v="1"/>
    <s v="music/rock"/>
    <n v="151.83333333333334"/>
    <x v="620"/>
    <x v="6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b v="0"/>
    <n v="96"/>
    <b v="1"/>
    <s v="music/rock"/>
    <n v="159.99600000000001"/>
    <x v="621"/>
    <x v="6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b v="0"/>
    <n v="28"/>
    <b v="1"/>
    <s v="music/rock"/>
    <n v="127.3"/>
    <x v="622"/>
    <x v="6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b v="0"/>
    <n v="43"/>
    <b v="1"/>
    <s v="music/rock"/>
    <n v="107"/>
    <x v="623"/>
    <x v="6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b v="0"/>
    <n v="205"/>
    <b v="1"/>
    <s v="music/rock"/>
    <n v="115.12214285714286"/>
    <x v="624"/>
    <x v="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b v="0"/>
    <n v="23"/>
    <b v="1"/>
    <s v="music/rock"/>
    <n v="137.11066666666665"/>
    <x v="625"/>
    <x v="6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b v="0"/>
    <n v="19"/>
    <b v="1"/>
    <s v="music/rock"/>
    <n v="155.71428571428572"/>
    <x v="626"/>
    <x v="6"/>
    <m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b v="0"/>
    <n v="14"/>
    <b v="1"/>
    <s v="music/rock"/>
    <n v="108.74999999999999"/>
    <x v="627"/>
    <x v="6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b v="0"/>
    <n v="38"/>
    <b v="1"/>
    <s v="music/rock"/>
    <n v="134.05000000000001"/>
    <x v="628"/>
    <x v="6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b v="0"/>
    <n v="78"/>
    <b v="1"/>
    <s v="music/rock"/>
    <n v="100"/>
    <x v="629"/>
    <x v="6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b v="0"/>
    <n v="69"/>
    <b v="1"/>
    <s v="music/rock"/>
    <n v="119.16666666666667"/>
    <x v="630"/>
    <x v="6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b v="0"/>
    <n v="33"/>
    <b v="1"/>
    <s v="music/rock"/>
    <n v="179.5"/>
    <x v="631"/>
    <x v="6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b v="0"/>
    <n v="54"/>
    <b v="1"/>
    <s v="music/rock"/>
    <n v="134.38124999999999"/>
    <x v="632"/>
    <x v="6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b v="0"/>
    <n v="99"/>
    <b v="1"/>
    <s v="music/rock"/>
    <n v="100.43200000000002"/>
    <x v="633"/>
    <x v="6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b v="0"/>
    <n v="49"/>
    <b v="1"/>
    <s v="music/rock"/>
    <n v="101.45454545454547"/>
    <x v="634"/>
    <x v="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b v="0"/>
    <n v="11"/>
    <b v="1"/>
    <s v="music/rock"/>
    <n v="103.33333333333334"/>
    <x v="635"/>
    <x v="6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b v="0"/>
    <n v="38"/>
    <b v="1"/>
    <s v="music/rock"/>
    <n v="107"/>
    <x v="636"/>
    <x v="6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b v="0"/>
    <n v="16"/>
    <b v="1"/>
    <s v="music/rock"/>
    <n v="104"/>
    <x v="151"/>
    <x v="6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b v="0"/>
    <n v="32"/>
    <b v="1"/>
    <s v="music/rock"/>
    <n v="107.83333333333334"/>
    <x v="637"/>
    <x v="6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b v="0"/>
    <n v="20"/>
    <b v="1"/>
    <s v="music/rock"/>
    <n v="233.33333333333334"/>
    <x v="638"/>
    <x v="6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b v="0"/>
    <n v="154"/>
    <b v="1"/>
    <s v="music/rock"/>
    <n v="100.60706666666665"/>
    <x v="639"/>
    <x v="6"/>
    <m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b v="0"/>
    <n v="41"/>
    <b v="1"/>
    <s v="music/rock"/>
    <n v="101.66666666666666"/>
    <x v="640"/>
    <x v="6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b v="0"/>
    <n v="75"/>
    <b v="1"/>
    <s v="music/rock"/>
    <n v="131.0181818181818"/>
    <x v="641"/>
    <x v="6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b v="0"/>
    <n v="40"/>
    <b v="1"/>
    <s v="music/rock"/>
    <n v="117.25000000000001"/>
    <x v="642"/>
    <x v="6"/>
    <m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b v="0"/>
    <n v="46"/>
    <b v="1"/>
    <s v="music/rock"/>
    <n v="100.93039999999999"/>
    <x v="643"/>
    <x v="6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b v="0"/>
    <n v="62"/>
    <b v="1"/>
    <s v="music/rock"/>
    <n v="121.8"/>
    <x v="644"/>
    <x v="6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b v="0"/>
    <n v="61"/>
    <b v="1"/>
    <s v="music/rock"/>
    <n v="145.4"/>
    <x v="645"/>
    <x v="6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b v="0"/>
    <n v="96"/>
    <b v="1"/>
    <s v="music/rock"/>
    <n v="116.61660000000001"/>
    <x v="646"/>
    <x v="6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b v="0"/>
    <n v="190"/>
    <b v="1"/>
    <s v="music/metal"/>
    <n v="120.4166"/>
    <x v="647"/>
    <x v="7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b v="1"/>
    <n v="94"/>
    <b v="1"/>
    <s v="music/metal"/>
    <n v="101.32000000000001"/>
    <x v="648"/>
    <x v="7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b v="1"/>
    <n v="39"/>
    <b v="1"/>
    <s v="music/metal"/>
    <n v="104.32"/>
    <x v="649"/>
    <x v="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b v="0"/>
    <n v="127"/>
    <b v="1"/>
    <s v="music/metal"/>
    <n v="267.13333333333333"/>
    <x v="650"/>
    <x v="7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b v="1"/>
    <n v="159"/>
    <b v="1"/>
    <s v="music/metal"/>
    <n v="194.13333333333333"/>
    <x v="651"/>
    <x v="7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b v="0"/>
    <n v="177"/>
    <b v="1"/>
    <s v="music/metal"/>
    <n v="120.3802"/>
    <x v="652"/>
    <x v="7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b v="0"/>
    <n v="47"/>
    <b v="1"/>
    <s v="music/metal"/>
    <n v="122.00090909090908"/>
    <x v="653"/>
    <x v="7"/>
    <m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b v="0"/>
    <n v="1"/>
    <b v="1"/>
    <s v="music/metal"/>
    <n v="100"/>
    <x v="119"/>
    <x v="7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b v="0"/>
    <n v="16"/>
    <b v="1"/>
    <s v="music/metal"/>
    <n v="100"/>
    <x v="654"/>
    <x v="7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b v="0"/>
    <n v="115"/>
    <b v="1"/>
    <s v="music/metal"/>
    <n v="119.9"/>
    <x v="655"/>
    <x v="7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b v="0"/>
    <n v="133"/>
    <b v="1"/>
    <s v="music/metal"/>
    <n v="155.17499999999998"/>
    <x v="656"/>
    <x v="7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b v="0"/>
    <n v="70"/>
    <b v="1"/>
    <s v="music/metal"/>
    <n v="130.44999999999999"/>
    <x v="657"/>
    <x v="7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b v="0"/>
    <n v="62"/>
    <b v="1"/>
    <s v="music/metal"/>
    <n v="104.97142857142859"/>
    <x v="658"/>
    <x v="7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b v="0"/>
    <n v="10"/>
    <b v="1"/>
    <s v="music/metal"/>
    <n v="100"/>
    <x v="180"/>
    <x v="7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b v="0"/>
    <n v="499"/>
    <b v="1"/>
    <s v="music/metal"/>
    <n v="118.2205035971223"/>
    <x v="659"/>
    <x v="7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b v="0"/>
    <n v="47"/>
    <b v="1"/>
    <s v="music/metal"/>
    <n v="103.44827586206897"/>
    <x v="660"/>
    <x v="7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b v="0"/>
    <n v="28"/>
    <b v="1"/>
    <s v="music/metal"/>
    <n v="218.00000000000003"/>
    <x v="661"/>
    <x v="7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b v="0"/>
    <n v="24"/>
    <b v="1"/>
    <s v="music/metal"/>
    <n v="100"/>
    <x v="73"/>
    <x v="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b v="0"/>
    <n v="76"/>
    <b v="1"/>
    <s v="music/metal"/>
    <n v="144.00583333333333"/>
    <x v="662"/>
    <x v="7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b v="0"/>
    <n v="98"/>
    <b v="1"/>
    <s v="music/metal"/>
    <n v="104.67500000000001"/>
    <x v="663"/>
    <x v="7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b v="0"/>
    <n v="48"/>
    <b v="0"/>
    <s v="music/jazz"/>
    <n v="18.142857142857142"/>
    <x v="664"/>
    <x v="8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b v="0"/>
    <n v="2"/>
    <b v="0"/>
    <s v="music/jazz"/>
    <n v="2.2444444444444445"/>
    <x v="476"/>
    <x v="8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b v="0"/>
    <n v="4"/>
    <b v="0"/>
    <s v="music/jazz"/>
    <n v="0.33999999999999997"/>
    <x v="665"/>
    <x v="8"/>
    <m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b v="0"/>
    <n v="5"/>
    <b v="0"/>
    <s v="music/jazz"/>
    <n v="4.5"/>
    <x v="666"/>
    <x v="8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b v="0"/>
    <n v="79"/>
    <b v="0"/>
    <s v="music/jazz"/>
    <n v="41.53846153846154"/>
    <x v="667"/>
    <x v="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b v="0"/>
    <n v="2"/>
    <b v="0"/>
    <s v="music/jazz"/>
    <n v="2.0454545454545454"/>
    <x v="381"/>
    <x v="8"/>
    <m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b v="0"/>
    <n v="11"/>
    <b v="0"/>
    <s v="music/jazz"/>
    <n v="18.285714285714285"/>
    <x v="668"/>
    <x v="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b v="0"/>
    <n v="11"/>
    <b v="0"/>
    <s v="music/jazz"/>
    <n v="24.02"/>
    <x v="669"/>
    <x v="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b v="0"/>
    <n v="1"/>
    <b v="0"/>
    <s v="music/jazz"/>
    <n v="0.1111111111111111"/>
    <x v="73"/>
    <x v="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b v="0"/>
    <n v="3"/>
    <b v="0"/>
    <s v="music/jazz"/>
    <n v="11.818181818181818"/>
    <x v="670"/>
    <x v="8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b v="0"/>
    <n v="5"/>
    <b v="0"/>
    <s v="music/jazz"/>
    <n v="0.31"/>
    <x v="671"/>
    <x v="8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b v="0"/>
    <n v="12"/>
    <b v="0"/>
    <s v="music/jazz"/>
    <n v="5.416666666666667"/>
    <x v="672"/>
    <x v="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b v="0"/>
    <n v="2"/>
    <b v="0"/>
    <s v="music/jazz"/>
    <n v="0.8125"/>
    <x v="151"/>
    <x v="8"/>
    <m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b v="0"/>
    <n v="5"/>
    <b v="0"/>
    <s v="music/jazz"/>
    <n v="1.2857142857142856"/>
    <x v="377"/>
    <x v="8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b v="0"/>
    <n v="21"/>
    <b v="0"/>
    <s v="music/jazz"/>
    <n v="24.333333333333336"/>
    <x v="673"/>
    <x v="8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b v="0"/>
    <n v="0"/>
    <b v="0"/>
    <s v="music/jazz"/>
    <n v="0"/>
    <x v="121"/>
    <x v="8"/>
    <m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b v="0"/>
    <n v="45"/>
    <b v="0"/>
    <s v="music/jazz"/>
    <n v="40.799492385786799"/>
    <x v="674"/>
    <x v="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b v="0"/>
    <n v="29"/>
    <b v="0"/>
    <s v="music/jazz"/>
    <n v="67.55"/>
    <x v="675"/>
    <x v="8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b v="0"/>
    <n v="2"/>
    <b v="0"/>
    <s v="music/jazz"/>
    <n v="1.3"/>
    <x v="151"/>
    <x v="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b v="0"/>
    <n v="30"/>
    <b v="0"/>
    <s v="music/jazz"/>
    <n v="30.666666666666664"/>
    <x v="676"/>
    <x v="8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b v="0"/>
    <n v="8"/>
    <b v="0"/>
    <s v="music/indie rock"/>
    <n v="2.9894179894179893"/>
    <x v="677"/>
    <x v="9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b v="0"/>
    <n v="1"/>
    <b v="0"/>
    <s v="music/indie rock"/>
    <n v="0.8"/>
    <x v="180"/>
    <x v="9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b v="0"/>
    <n v="14"/>
    <b v="0"/>
    <s v="music/indie rock"/>
    <n v="20.133333333333333"/>
    <x v="678"/>
    <x v="9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b v="0"/>
    <n v="24"/>
    <b v="0"/>
    <s v="music/indie rock"/>
    <n v="40.020000000000003"/>
    <x v="679"/>
    <x v="9"/>
    <m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b v="0"/>
    <n v="2"/>
    <b v="0"/>
    <s v="music/indie rock"/>
    <n v="1"/>
    <x v="119"/>
    <x v="9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b v="0"/>
    <n v="21"/>
    <b v="0"/>
    <s v="music/indie rock"/>
    <n v="75"/>
    <x v="680"/>
    <x v="9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b v="0"/>
    <n v="7"/>
    <b v="0"/>
    <s v="music/indie rock"/>
    <n v="41"/>
    <x v="681"/>
    <x v="9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b v="0"/>
    <n v="0"/>
    <b v="0"/>
    <s v="music/indie rock"/>
    <n v="0"/>
    <x v="121"/>
    <x v="9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b v="0"/>
    <n v="4"/>
    <b v="0"/>
    <s v="music/indie rock"/>
    <n v="7.1999999999999993"/>
    <x v="666"/>
    <x v="9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b v="0"/>
    <n v="32"/>
    <b v="0"/>
    <s v="music/indie rock"/>
    <n v="9.4412800000000008"/>
    <x v="682"/>
    <x v="9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b v="0"/>
    <n v="4"/>
    <b v="0"/>
    <s v="music/indie rock"/>
    <n v="4.1666666666666661"/>
    <x v="683"/>
    <x v="9"/>
    <m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b v="0"/>
    <n v="9"/>
    <b v="0"/>
    <s v="music/indie rock"/>
    <n v="3.25"/>
    <x v="684"/>
    <x v="9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b v="0"/>
    <n v="17"/>
    <b v="0"/>
    <s v="music/indie rock"/>
    <n v="40.75"/>
    <x v="685"/>
    <x v="9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b v="0"/>
    <n v="5"/>
    <b v="0"/>
    <s v="music/indie rock"/>
    <n v="10"/>
    <x v="379"/>
    <x v="9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b v="0"/>
    <n v="53"/>
    <b v="0"/>
    <s v="music/indie rock"/>
    <n v="39.17"/>
    <x v="686"/>
    <x v="9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b v="0"/>
    <n v="7"/>
    <b v="0"/>
    <s v="music/indie rock"/>
    <n v="2.4375"/>
    <x v="687"/>
    <x v="9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b v="0"/>
    <n v="72"/>
    <b v="0"/>
    <s v="music/indie rock"/>
    <n v="40"/>
    <x v="688"/>
    <x v="9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b v="0"/>
    <n v="0"/>
    <b v="0"/>
    <s v="music/indie rock"/>
    <n v="0"/>
    <x v="121"/>
    <x v="9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b v="0"/>
    <n v="2"/>
    <b v="0"/>
    <s v="music/indie rock"/>
    <n v="2.8000000000000003"/>
    <x v="436"/>
    <x v="9"/>
    <m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b v="0"/>
    <n v="8"/>
    <b v="0"/>
    <s v="music/indie rock"/>
    <n v="37.333333333333336"/>
    <x v="436"/>
    <x v="9"/>
    <m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b v="0"/>
    <n v="2"/>
    <b v="0"/>
    <s v="music/jazz"/>
    <n v="0.42"/>
    <x v="689"/>
    <x v="8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b v="0"/>
    <n v="0"/>
    <b v="0"/>
    <s v="music/jazz"/>
    <n v="0"/>
    <x v="121"/>
    <x v="8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b v="0"/>
    <n v="3"/>
    <b v="0"/>
    <s v="music/jazz"/>
    <n v="0.3"/>
    <x v="180"/>
    <x v="8"/>
    <m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b v="0"/>
    <n v="4"/>
    <b v="0"/>
    <s v="music/jazz"/>
    <n v="3.2"/>
    <x v="379"/>
    <x v="8"/>
    <m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b v="0"/>
    <n v="3"/>
    <b v="0"/>
    <s v="music/jazz"/>
    <n v="0.30199999999999999"/>
    <x v="690"/>
    <x v="8"/>
    <m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b v="0"/>
    <n v="6"/>
    <b v="0"/>
    <s v="music/jazz"/>
    <n v="3.0153846153846153"/>
    <x v="691"/>
    <x v="8"/>
    <m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b v="0"/>
    <n v="0"/>
    <b v="0"/>
    <s v="music/jazz"/>
    <n v="0"/>
    <x v="121"/>
    <x v="8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b v="0"/>
    <n v="0"/>
    <b v="0"/>
    <s v="music/jazz"/>
    <n v="0"/>
    <x v="121"/>
    <x v="8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b v="0"/>
    <n v="0"/>
    <b v="0"/>
    <s v="music/jazz"/>
    <n v="0"/>
    <x v="121"/>
    <x v="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b v="0"/>
    <n v="8"/>
    <b v="0"/>
    <s v="music/jazz"/>
    <n v="3.25"/>
    <x v="178"/>
    <x v="8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b v="0"/>
    <n v="5"/>
    <b v="0"/>
    <s v="music/jazz"/>
    <n v="22.363636363636363"/>
    <x v="692"/>
    <x v="8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b v="0"/>
    <n v="0"/>
    <b v="0"/>
    <s v="music/jazz"/>
    <n v="0"/>
    <x v="121"/>
    <x v="8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b v="0"/>
    <n v="2"/>
    <b v="0"/>
    <s v="music/jazz"/>
    <n v="0.85714285714285721"/>
    <x v="2"/>
    <x v="8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b v="0"/>
    <n v="24"/>
    <b v="0"/>
    <s v="music/jazz"/>
    <n v="6.6066666666666665"/>
    <x v="693"/>
    <x v="8"/>
    <m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b v="0"/>
    <n v="0"/>
    <b v="0"/>
    <s v="music/jazz"/>
    <n v="0"/>
    <x v="121"/>
    <x v="8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b v="0"/>
    <n v="9"/>
    <b v="0"/>
    <s v="music/jazz"/>
    <n v="5.7692307692307692"/>
    <x v="694"/>
    <x v="8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b v="0"/>
    <n v="0"/>
    <b v="0"/>
    <s v="music/jazz"/>
    <n v="0"/>
    <x v="121"/>
    <x v="8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b v="0"/>
    <n v="1"/>
    <b v="0"/>
    <s v="music/jazz"/>
    <n v="0.6"/>
    <x v="180"/>
    <x v="8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b v="0"/>
    <n v="10"/>
    <b v="0"/>
    <s v="music/jazz"/>
    <n v="5.0256410256410255"/>
    <x v="695"/>
    <x v="8"/>
    <m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b v="0"/>
    <n v="1"/>
    <b v="0"/>
    <s v="music/jazz"/>
    <n v="0.5"/>
    <x v="101"/>
    <x v="8"/>
    <m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b v="0"/>
    <n v="0"/>
    <b v="0"/>
    <s v="music/jazz"/>
    <n v="0"/>
    <x v="121"/>
    <x v="8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b v="0"/>
    <n v="20"/>
    <b v="0"/>
    <s v="music/jazz"/>
    <n v="30.9"/>
    <x v="696"/>
    <x v="8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b v="0"/>
    <n v="30"/>
    <b v="0"/>
    <s v="music/jazz"/>
    <n v="21.037037037037038"/>
    <x v="697"/>
    <x v="8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b v="0"/>
    <n v="6"/>
    <b v="0"/>
    <s v="music/jazz"/>
    <n v="2.1999999999999997"/>
    <x v="698"/>
    <x v="8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b v="0"/>
    <n v="15"/>
    <b v="0"/>
    <s v="music/jazz"/>
    <n v="10.9"/>
    <x v="699"/>
    <x v="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b v="0"/>
    <n v="5"/>
    <b v="0"/>
    <s v="music/jazz"/>
    <n v="2.666666666666667"/>
    <x v="700"/>
    <x v="8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b v="0"/>
    <n v="0"/>
    <b v="0"/>
    <s v="music/jazz"/>
    <n v="0"/>
    <x v="121"/>
    <x v="8"/>
    <m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b v="0"/>
    <n v="0"/>
    <b v="0"/>
    <s v="music/jazz"/>
    <n v="0"/>
    <x v="121"/>
    <x v="8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b v="0"/>
    <n v="28"/>
    <b v="0"/>
    <s v="music/jazz"/>
    <n v="10.86206896551724"/>
    <x v="701"/>
    <x v="8"/>
    <m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b v="0"/>
    <n v="0"/>
    <b v="0"/>
    <s v="music/jazz"/>
    <n v="0"/>
    <x v="121"/>
    <x v="8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b v="0"/>
    <n v="5"/>
    <b v="0"/>
    <s v="music/jazz"/>
    <n v="38.333333333333336"/>
    <x v="160"/>
    <x v="8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b v="0"/>
    <n v="7"/>
    <b v="0"/>
    <s v="music/jazz"/>
    <n v="6.5500000000000007"/>
    <x v="702"/>
    <x v="8"/>
    <m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b v="0"/>
    <n v="30"/>
    <b v="0"/>
    <s v="music/jazz"/>
    <n v="14.536842105263158"/>
    <x v="703"/>
    <x v="8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b v="0"/>
    <n v="2"/>
    <b v="0"/>
    <s v="music/jazz"/>
    <n v="6"/>
    <x v="88"/>
    <x v="8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b v="0"/>
    <n v="30"/>
    <b v="0"/>
    <s v="music/jazz"/>
    <n v="30.4"/>
    <x v="704"/>
    <x v="8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b v="0"/>
    <n v="2"/>
    <b v="0"/>
    <s v="music/jazz"/>
    <n v="1.4285714285714286"/>
    <x v="384"/>
    <x v="8"/>
    <m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b v="0"/>
    <n v="0"/>
    <b v="0"/>
    <s v="music/jazz"/>
    <n v="0"/>
    <x v="121"/>
    <x v="8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b v="0"/>
    <n v="2"/>
    <b v="0"/>
    <s v="music/jazz"/>
    <n v="1.1428571428571428"/>
    <x v="135"/>
    <x v="8"/>
    <m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b v="0"/>
    <n v="1"/>
    <b v="0"/>
    <s v="music/jazz"/>
    <n v="0.35714285714285715"/>
    <x v="384"/>
    <x v="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b v="0"/>
    <n v="2"/>
    <b v="0"/>
    <s v="music/jazz"/>
    <n v="1.4545454545454546"/>
    <x v="135"/>
    <x v="8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b v="0"/>
    <n v="14"/>
    <b v="0"/>
    <s v="technology/wearables"/>
    <n v="17.155555555555555"/>
    <x v="705"/>
    <x v="3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b v="0"/>
    <n v="31"/>
    <b v="0"/>
    <s v="technology/wearables"/>
    <n v="2.3220000000000001"/>
    <x v="706"/>
    <x v="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b v="0"/>
    <n v="16"/>
    <b v="0"/>
    <s v="technology/wearables"/>
    <n v="8.9066666666666663"/>
    <x v="707"/>
    <x v="3"/>
    <m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b v="0"/>
    <n v="12"/>
    <b v="0"/>
    <s v="technology/wearables"/>
    <n v="9.6333333333333346"/>
    <x v="708"/>
    <x v="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b v="0"/>
    <n v="96"/>
    <b v="0"/>
    <s v="technology/wearables"/>
    <n v="13.325999999999999"/>
    <x v="709"/>
    <x v="3"/>
    <m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b v="0"/>
    <n v="16"/>
    <b v="0"/>
    <s v="technology/wearables"/>
    <n v="2.484"/>
    <x v="710"/>
    <x v="3"/>
    <m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b v="0"/>
    <n v="5"/>
    <b v="0"/>
    <s v="technology/wearables"/>
    <n v="1.9066666666666665"/>
    <x v="711"/>
    <x v="3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b v="0"/>
    <n v="0"/>
    <b v="0"/>
    <s v="technology/wearables"/>
    <n v="0"/>
    <x v="121"/>
    <x v="3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b v="0"/>
    <n v="8"/>
    <b v="0"/>
    <s v="technology/wearables"/>
    <n v="12"/>
    <x v="88"/>
    <x v="3"/>
    <m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b v="0"/>
    <n v="7"/>
    <b v="0"/>
    <s v="technology/wearables"/>
    <n v="1.365"/>
    <x v="498"/>
    <x v="3"/>
    <m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b v="0"/>
    <n v="24"/>
    <b v="0"/>
    <s v="technology/wearables"/>
    <n v="28.04"/>
    <x v="712"/>
    <x v="3"/>
    <m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b v="0"/>
    <n v="121"/>
    <b v="0"/>
    <s v="technology/wearables"/>
    <n v="38.39"/>
    <x v="713"/>
    <x v="3"/>
    <m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b v="0"/>
    <n v="196"/>
    <b v="0"/>
    <s v="technology/wearables"/>
    <n v="39.942857142857143"/>
    <x v="714"/>
    <x v="3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b v="0"/>
    <n v="5"/>
    <b v="0"/>
    <s v="technology/wearables"/>
    <n v="0.84"/>
    <x v="715"/>
    <x v="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b v="0"/>
    <n v="73"/>
    <b v="0"/>
    <s v="technology/wearables"/>
    <n v="43.406666666666666"/>
    <x v="716"/>
    <x v="3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b v="0"/>
    <n v="93"/>
    <b v="0"/>
    <s v="technology/wearables"/>
    <n v="5.6613333333333333"/>
    <x v="717"/>
    <x v="3"/>
    <m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b v="0"/>
    <n v="17"/>
    <b v="0"/>
    <s v="technology/wearables"/>
    <n v="1.722"/>
    <x v="718"/>
    <x v="3"/>
    <m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b v="0"/>
    <n v="7"/>
    <b v="0"/>
    <s v="technology/wearables"/>
    <n v="1.9416666666666664"/>
    <x v="719"/>
    <x v="3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b v="0"/>
    <n v="17"/>
    <b v="0"/>
    <s v="technology/wearables"/>
    <n v="11.328275684711327"/>
    <x v="720"/>
    <x v="3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b v="0"/>
    <n v="171"/>
    <b v="0"/>
    <s v="technology/wearables"/>
    <n v="38.86"/>
    <x v="721"/>
    <x v="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b v="0"/>
    <n v="188"/>
    <b v="0"/>
    <s v="technology/wearables"/>
    <n v="46.100628930817614"/>
    <x v="722"/>
    <x v="3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b v="0"/>
    <n v="110"/>
    <b v="0"/>
    <s v="technology/wearables"/>
    <n v="42.188421052631583"/>
    <x v="723"/>
    <x v="3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b v="0"/>
    <n v="37"/>
    <b v="0"/>
    <s v="technology/wearables"/>
    <n v="28.48"/>
    <x v="724"/>
    <x v="3"/>
    <m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b v="0"/>
    <n v="9"/>
    <b v="0"/>
    <s v="technology/wearables"/>
    <n v="1.077142857142857"/>
    <x v="725"/>
    <x v="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b v="0"/>
    <n v="29"/>
    <b v="0"/>
    <s v="technology/wearables"/>
    <n v="0.79909090909090907"/>
    <x v="726"/>
    <x v="3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b v="0"/>
    <n v="6"/>
    <b v="0"/>
    <s v="technology/wearables"/>
    <n v="1.1919999999999999"/>
    <x v="727"/>
    <x v="3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b v="0"/>
    <n v="30"/>
    <b v="0"/>
    <s v="technology/wearables"/>
    <n v="14.799999999999999"/>
    <x v="728"/>
    <x v="3"/>
    <m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b v="0"/>
    <n v="81"/>
    <b v="0"/>
    <s v="technology/wearables"/>
    <n v="17.810000000000002"/>
    <x v="729"/>
    <x v="3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b v="0"/>
    <n v="4"/>
    <b v="0"/>
    <s v="technology/wearables"/>
    <n v="1.325"/>
    <x v="730"/>
    <x v="3"/>
    <m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b v="0"/>
    <n v="11"/>
    <b v="0"/>
    <s v="technology/wearables"/>
    <n v="46.666666666666664"/>
    <x v="731"/>
    <x v="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b v="0"/>
    <n v="14"/>
    <b v="0"/>
    <s v="technology/wearables"/>
    <n v="45.92"/>
    <x v="732"/>
    <x v="3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b v="0"/>
    <n v="5"/>
    <b v="0"/>
    <s v="technology/wearables"/>
    <n v="0.22599999999999998"/>
    <x v="733"/>
    <x v="3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b v="0"/>
    <n v="45"/>
    <b v="0"/>
    <s v="technology/wearables"/>
    <n v="34.625"/>
    <x v="734"/>
    <x v="3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b v="0"/>
    <n v="8"/>
    <b v="0"/>
    <s v="technology/wearables"/>
    <n v="2.0549999999999997"/>
    <x v="735"/>
    <x v="3"/>
    <m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b v="0"/>
    <n v="3"/>
    <b v="0"/>
    <s v="technology/wearables"/>
    <n v="0.55999999999999994"/>
    <x v="736"/>
    <x v="3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b v="0"/>
    <n v="24"/>
    <b v="0"/>
    <s v="technology/wearables"/>
    <n v="2.6069999999999998"/>
    <x v="737"/>
    <x v="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b v="0"/>
    <n v="18"/>
    <b v="0"/>
    <s v="technology/wearables"/>
    <n v="1.9259999999999999"/>
    <x v="738"/>
    <x v="3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b v="0"/>
    <n v="12"/>
    <b v="0"/>
    <s v="technology/wearables"/>
    <n v="33.666666666666664"/>
    <x v="739"/>
    <x v="3"/>
    <m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b v="0"/>
    <n v="123"/>
    <b v="0"/>
    <s v="technology/wearables"/>
    <n v="56.263267182990241"/>
    <x v="740"/>
    <x v="3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b v="0"/>
    <n v="96"/>
    <b v="0"/>
    <s v="technology/wearables"/>
    <n v="82.817599999999999"/>
    <x v="741"/>
    <x v="3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b v="0"/>
    <n v="31"/>
    <b v="0"/>
    <s v="technology/wearables"/>
    <n v="14.860000000000001"/>
    <x v="742"/>
    <x v="3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b v="0"/>
    <n v="4"/>
    <b v="0"/>
    <s v="technology/wearables"/>
    <n v="1.2375123751237513E-2"/>
    <x v="743"/>
    <x v="3"/>
    <m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b v="0"/>
    <n v="3"/>
    <b v="0"/>
    <s v="technology/wearables"/>
    <n v="1.7142857142857144E-2"/>
    <x v="120"/>
    <x v="3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b v="0"/>
    <n v="179"/>
    <b v="0"/>
    <s v="technology/wearables"/>
    <n v="29.506136117214709"/>
    <x v="744"/>
    <x v="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b v="0"/>
    <n v="3"/>
    <b v="0"/>
    <s v="technology/wearables"/>
    <n v="1.06"/>
    <x v="745"/>
    <x v="3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b v="0"/>
    <n v="23"/>
    <b v="0"/>
    <s v="technology/wearables"/>
    <n v="6.293333333333333"/>
    <x v="746"/>
    <x v="3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b v="0"/>
    <n v="23"/>
    <b v="0"/>
    <s v="technology/wearables"/>
    <n v="12.75"/>
    <x v="747"/>
    <x v="3"/>
    <m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b v="0"/>
    <n v="41"/>
    <b v="0"/>
    <s v="technology/wearables"/>
    <n v="13.22"/>
    <x v="748"/>
    <x v="3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b v="0"/>
    <n v="0"/>
    <b v="0"/>
    <s v="technology/wearables"/>
    <n v="0"/>
    <x v="121"/>
    <x v="3"/>
    <m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b v="0"/>
    <n v="32"/>
    <b v="0"/>
    <s v="technology/wearables"/>
    <n v="16.77"/>
    <x v="749"/>
    <x v="3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b v="0"/>
    <n v="2"/>
    <b v="0"/>
    <s v="technology/wearables"/>
    <n v="0.104"/>
    <x v="31"/>
    <x v="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b v="0"/>
    <n v="7"/>
    <b v="0"/>
    <s v="technology/wearables"/>
    <n v="4.24"/>
    <x v="750"/>
    <x v="3"/>
    <m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b v="0"/>
    <n v="4"/>
    <b v="0"/>
    <s v="technology/wearables"/>
    <n v="0.46699999999999997"/>
    <x v="751"/>
    <x v="3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b v="0"/>
    <n v="196"/>
    <b v="0"/>
    <s v="technology/wearables"/>
    <n v="25.087142857142858"/>
    <x v="752"/>
    <x v="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b v="0"/>
    <n v="11"/>
    <b v="0"/>
    <s v="technology/wearables"/>
    <n v="2.3345000000000002"/>
    <x v="753"/>
    <x v="3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b v="0"/>
    <n v="9"/>
    <b v="0"/>
    <s v="technology/wearables"/>
    <n v="7.26"/>
    <x v="754"/>
    <x v="3"/>
    <m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b v="0"/>
    <n v="5"/>
    <b v="0"/>
    <s v="technology/wearables"/>
    <n v="1.625"/>
    <x v="31"/>
    <x v="3"/>
    <m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b v="0"/>
    <n v="8"/>
    <b v="0"/>
    <s v="technology/wearables"/>
    <n v="1.3"/>
    <x v="755"/>
    <x v="3"/>
    <m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b v="0"/>
    <n v="229"/>
    <b v="0"/>
    <s v="technology/wearables"/>
    <n v="58.558333333333337"/>
    <x v="756"/>
    <x v="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b v="0"/>
    <n v="40"/>
    <b v="0"/>
    <s v="technology/wearables"/>
    <n v="7.7886666666666677"/>
    <x v="757"/>
    <x v="3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b v="0"/>
    <n v="6"/>
    <b v="0"/>
    <s v="technology/wearables"/>
    <n v="2.2157147647256061"/>
    <x v="758"/>
    <x v="3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b v="0"/>
    <n v="4"/>
    <b v="0"/>
    <s v="technology/wearables"/>
    <n v="104"/>
    <x v="759"/>
    <x v="3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b v="0"/>
    <n v="22"/>
    <b v="0"/>
    <s v="technology/wearables"/>
    <n v="29.6029602960296"/>
    <x v="760"/>
    <x v="3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b v="0"/>
    <n v="15"/>
    <b v="0"/>
    <s v="technology/wearables"/>
    <n v="16.055"/>
    <x v="761"/>
    <x v="3"/>
    <m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b v="0"/>
    <n v="95"/>
    <b v="0"/>
    <s v="technology/wearables"/>
    <n v="82.207999999999998"/>
    <x v="762"/>
    <x v="3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b v="0"/>
    <n v="161"/>
    <b v="0"/>
    <s v="technology/wearables"/>
    <n v="75.051000000000002"/>
    <x v="763"/>
    <x v="3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b v="0"/>
    <n v="8"/>
    <b v="0"/>
    <s v="technology/wearables"/>
    <n v="5.8500000000000005"/>
    <x v="764"/>
    <x v="3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b v="0"/>
    <n v="76"/>
    <b v="0"/>
    <s v="technology/wearables"/>
    <n v="44.32"/>
    <x v="765"/>
    <x v="3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b v="0"/>
    <n v="1"/>
    <b v="0"/>
    <s v="technology/wearables"/>
    <n v="0.26737967914438499"/>
    <x v="409"/>
    <x v="3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b v="0"/>
    <n v="101"/>
    <b v="0"/>
    <s v="technology/wearables"/>
    <n v="13.13"/>
    <x v="178"/>
    <x v="3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b v="0"/>
    <n v="4"/>
    <b v="0"/>
    <s v="technology/wearables"/>
    <n v="0.19088937093275488"/>
    <x v="698"/>
    <x v="3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b v="0"/>
    <n v="1"/>
    <b v="0"/>
    <s v="technology/wearables"/>
    <n v="0.375"/>
    <x v="766"/>
    <x v="3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b v="0"/>
    <n v="775"/>
    <b v="0"/>
    <s v="technology/wearables"/>
    <n v="21535.021000000001"/>
    <x v="767"/>
    <x v="3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b v="0"/>
    <n v="90"/>
    <b v="0"/>
    <s v="technology/wearables"/>
    <n v="34.527999999999999"/>
    <x v="768"/>
    <x v="3"/>
    <m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b v="0"/>
    <n v="16"/>
    <b v="0"/>
    <s v="technology/wearables"/>
    <n v="30.599999999999998"/>
    <x v="769"/>
    <x v="3"/>
    <m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b v="0"/>
    <n v="6"/>
    <b v="0"/>
    <s v="technology/wearables"/>
    <n v="2.666666666666667"/>
    <x v="379"/>
    <x v="3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b v="0"/>
    <n v="38"/>
    <b v="0"/>
    <s v="technology/wearables"/>
    <n v="2.8420000000000001"/>
    <x v="770"/>
    <x v="3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b v="0"/>
    <n v="355"/>
    <b v="0"/>
    <s v="technology/wearables"/>
    <n v="22.878799999999998"/>
    <x v="771"/>
    <x v="3"/>
    <m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b v="0"/>
    <n v="7"/>
    <b v="0"/>
    <s v="technology/wearables"/>
    <n v="3.105"/>
    <x v="772"/>
    <x v="3"/>
    <m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b v="0"/>
    <n v="400"/>
    <b v="0"/>
    <s v="technology/wearables"/>
    <n v="47.333333333333336"/>
    <x v="460"/>
    <x v="3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b v="0"/>
    <n v="30"/>
    <b v="1"/>
    <s v="music/electronic music"/>
    <n v="205.54838709677421"/>
    <x v="773"/>
    <x v="10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b v="1"/>
    <n v="478"/>
    <b v="1"/>
    <s v="music/electronic music"/>
    <n v="351.80366666666669"/>
    <x v="774"/>
    <x v="1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b v="1"/>
    <n v="74"/>
    <b v="1"/>
    <s v="music/electronic music"/>
    <n v="114.9"/>
    <x v="775"/>
    <x v="1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b v="0"/>
    <n v="131"/>
    <b v="1"/>
    <s v="music/electronic music"/>
    <n v="237.15"/>
    <x v="776"/>
    <x v="1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b v="1"/>
    <n v="61"/>
    <b v="1"/>
    <s v="music/electronic music"/>
    <n v="118.63774999999998"/>
    <x v="777"/>
    <x v="1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b v="1"/>
    <n v="1071"/>
    <b v="1"/>
    <s v="music/electronic music"/>
    <n v="109.92831428571431"/>
    <x v="778"/>
    <x v="1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b v="1"/>
    <n v="122"/>
    <b v="1"/>
    <s v="music/electronic music"/>
    <n v="100.00828571428571"/>
    <x v="779"/>
    <x v="1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b v="1"/>
    <n v="111"/>
    <b v="1"/>
    <s v="music/electronic music"/>
    <n v="103.09292094387415"/>
    <x v="780"/>
    <x v="1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b v="1"/>
    <n v="255"/>
    <b v="1"/>
    <s v="music/electronic music"/>
    <n v="117.27000000000001"/>
    <x v="781"/>
    <x v="10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b v="0"/>
    <n v="141"/>
    <b v="1"/>
    <s v="music/electronic music"/>
    <n v="111.75999999999999"/>
    <x v="782"/>
    <x v="10"/>
    <m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b v="0"/>
    <n v="159"/>
    <b v="1"/>
    <s v="music/electronic music"/>
    <n v="342.09999999999997"/>
    <x v="783"/>
    <x v="1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b v="0"/>
    <n v="99"/>
    <b v="1"/>
    <s v="music/electronic music"/>
    <n v="107.4"/>
    <x v="784"/>
    <x v="10"/>
    <m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b v="0"/>
    <n v="96"/>
    <b v="1"/>
    <s v="music/electronic music"/>
    <n v="108.49703703703703"/>
    <x v="785"/>
    <x v="1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b v="0"/>
    <n v="27"/>
    <b v="1"/>
    <s v="music/electronic music"/>
    <n v="102.86144578313252"/>
    <x v="786"/>
    <x v="1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b v="0"/>
    <n v="166"/>
    <b v="1"/>
    <s v="music/electronic music"/>
    <n v="130.0018"/>
    <x v="787"/>
    <x v="1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b v="0"/>
    <n v="76"/>
    <b v="1"/>
    <s v="music/electronic music"/>
    <n v="107.65217391304347"/>
    <x v="788"/>
    <x v="1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b v="0"/>
    <n v="211"/>
    <b v="1"/>
    <s v="music/electronic music"/>
    <n v="112.36044444444444"/>
    <x v="789"/>
    <x v="1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b v="0"/>
    <n v="21"/>
    <b v="1"/>
    <s v="music/electronic music"/>
    <n v="102.1"/>
    <x v="790"/>
    <x v="1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b v="0"/>
    <n v="61"/>
    <b v="1"/>
    <s v="music/electronic music"/>
    <n v="145.33333333333334"/>
    <x v="791"/>
    <x v="1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b v="0"/>
    <n v="30"/>
    <b v="1"/>
    <s v="music/electronic music"/>
    <n v="128.19999999999999"/>
    <x v="792"/>
    <x v="1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b v="0"/>
    <n v="1"/>
    <b v="0"/>
    <s v="journalism/audio"/>
    <n v="0.29411764705882354"/>
    <x v="409"/>
    <x v="11"/>
    <m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b v="0"/>
    <n v="0"/>
    <b v="0"/>
    <s v="journalism/audio"/>
    <n v="0"/>
    <x v="121"/>
    <x v="1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b v="0"/>
    <n v="1"/>
    <b v="0"/>
    <s v="journalism/audio"/>
    <n v="1.5384615384615385"/>
    <x v="119"/>
    <x v="11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b v="0"/>
    <n v="292"/>
    <b v="0"/>
    <s v="journalism/audio"/>
    <n v="8.5370000000000008"/>
    <x v="793"/>
    <x v="11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b v="0"/>
    <n v="2"/>
    <b v="0"/>
    <s v="journalism/audio"/>
    <n v="8.5714285714285715E-2"/>
    <x v="366"/>
    <x v="11"/>
    <m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b v="0"/>
    <n v="8"/>
    <b v="0"/>
    <s v="journalism/audio"/>
    <n v="2.6599999999999997"/>
    <x v="794"/>
    <x v="11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b v="0"/>
    <n v="0"/>
    <b v="0"/>
    <s v="journalism/audio"/>
    <n v="0"/>
    <x v="121"/>
    <x v="11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b v="0"/>
    <n v="1"/>
    <b v="0"/>
    <s v="journalism/audio"/>
    <n v="0.05"/>
    <x v="120"/>
    <x v="1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b v="0"/>
    <n v="4"/>
    <b v="0"/>
    <s v="journalism/audio"/>
    <n v="1.4133333333333333"/>
    <x v="450"/>
    <x v="11"/>
    <m/>
  </r>
  <r>
    <n v="1049"/>
    <s v="J1 (Canceled)"/>
    <s v="------"/>
    <n v="12000"/>
    <n v="0"/>
    <x v="1"/>
    <s v="US"/>
    <s v="USD"/>
    <n v="1455272445"/>
    <d v="2016-02-12T05:20:45"/>
    <n v="1452680445"/>
    <x v="1049"/>
    <b v="0"/>
    <n v="0"/>
    <b v="0"/>
    <s v="journalism/audio"/>
    <n v="0"/>
    <x v="121"/>
    <x v="11"/>
    <m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b v="0"/>
    <n v="0"/>
    <b v="0"/>
    <s v="journalism/audio"/>
    <n v="0"/>
    <x v="121"/>
    <x v="11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b v="0"/>
    <n v="0"/>
    <b v="0"/>
    <s v="journalism/audio"/>
    <n v="0"/>
    <x v="121"/>
    <x v="1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b v="0"/>
    <n v="0"/>
    <b v="0"/>
    <s v="journalism/audio"/>
    <n v="0"/>
    <x v="121"/>
    <x v="11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b v="0"/>
    <n v="1"/>
    <b v="0"/>
    <s v="journalism/audio"/>
    <n v="1"/>
    <x v="2"/>
    <x v="11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b v="0"/>
    <n v="0"/>
    <b v="0"/>
    <s v="journalism/audio"/>
    <n v="0"/>
    <x v="121"/>
    <x v="11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b v="0"/>
    <n v="0"/>
    <b v="0"/>
    <s v="journalism/audio"/>
    <n v="0"/>
    <x v="121"/>
    <x v="11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b v="0"/>
    <n v="0"/>
    <b v="0"/>
    <s v="journalism/audio"/>
    <n v="0"/>
    <x v="121"/>
    <x v="11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b v="0"/>
    <n v="0"/>
    <b v="0"/>
    <s v="journalism/audio"/>
    <n v="0"/>
    <x v="121"/>
    <x v="11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b v="0"/>
    <n v="0"/>
    <b v="0"/>
    <s v="journalism/audio"/>
    <n v="0"/>
    <x v="121"/>
    <x v="11"/>
    <m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b v="0"/>
    <n v="0"/>
    <b v="0"/>
    <s v="journalism/audio"/>
    <n v="0"/>
    <x v="121"/>
    <x v="11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b v="0"/>
    <n v="1"/>
    <b v="0"/>
    <s v="journalism/audio"/>
    <n v="1"/>
    <x v="73"/>
    <x v="11"/>
    <m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b v="0"/>
    <n v="0"/>
    <b v="0"/>
    <s v="journalism/audio"/>
    <n v="0"/>
    <x v="121"/>
    <x v="11"/>
    <m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b v="0"/>
    <n v="4"/>
    <b v="0"/>
    <s v="journalism/audio"/>
    <n v="95.477386934673376"/>
    <x v="125"/>
    <x v="11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b v="0"/>
    <n v="0"/>
    <b v="0"/>
    <s v="journalism/audio"/>
    <n v="0"/>
    <x v="121"/>
    <x v="11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b v="0"/>
    <n v="123"/>
    <b v="0"/>
    <s v="games/video games"/>
    <n v="8.974444444444444"/>
    <x v="795"/>
    <x v="12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b v="0"/>
    <n v="5"/>
    <b v="0"/>
    <s v="games/video games"/>
    <n v="2.7"/>
    <x v="796"/>
    <x v="12"/>
    <m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b v="0"/>
    <n v="148"/>
    <b v="0"/>
    <s v="games/video games"/>
    <n v="3.3673333333333333"/>
    <x v="797"/>
    <x v="12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b v="0"/>
    <n v="10"/>
    <b v="0"/>
    <s v="games/video games"/>
    <n v="26"/>
    <x v="31"/>
    <x v="12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b v="0"/>
    <n v="4"/>
    <b v="0"/>
    <s v="games/video games"/>
    <n v="0.15"/>
    <x v="798"/>
    <x v="12"/>
    <m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b v="0"/>
    <n v="21"/>
    <b v="0"/>
    <s v="games/video games"/>
    <n v="38.636363636363633"/>
    <x v="799"/>
    <x v="12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b v="0"/>
    <n v="2"/>
    <b v="0"/>
    <s v="games/video games"/>
    <n v="0.70000000000000007"/>
    <x v="436"/>
    <x v="12"/>
    <m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b v="0"/>
    <n v="0"/>
    <b v="0"/>
    <s v="games/video games"/>
    <n v="0"/>
    <x v="121"/>
    <x v="12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b v="0"/>
    <n v="4"/>
    <b v="0"/>
    <s v="games/video games"/>
    <n v="6.8000000000000005E-2"/>
    <x v="800"/>
    <x v="12"/>
    <m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b v="0"/>
    <n v="1"/>
    <b v="0"/>
    <s v="games/video games"/>
    <n v="1.3333333333333335"/>
    <x v="119"/>
    <x v="12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b v="0"/>
    <n v="30"/>
    <b v="0"/>
    <s v="games/video games"/>
    <n v="6.3092592592592585"/>
    <x v="801"/>
    <x v="12"/>
    <m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b v="0"/>
    <n v="3"/>
    <b v="0"/>
    <s v="games/video games"/>
    <n v="4.5"/>
    <x v="2"/>
    <x v="12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b v="0"/>
    <n v="975"/>
    <b v="0"/>
    <s v="games/video games"/>
    <n v="62.765333333333331"/>
    <x v="802"/>
    <x v="12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b v="0"/>
    <n v="167"/>
    <b v="0"/>
    <s v="games/video games"/>
    <n v="29.376000000000001"/>
    <x v="803"/>
    <x v="12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b v="0"/>
    <n v="5"/>
    <b v="0"/>
    <s v="games/video games"/>
    <n v="7.5"/>
    <x v="377"/>
    <x v="12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b v="0"/>
    <n v="18"/>
    <b v="0"/>
    <s v="games/video games"/>
    <n v="2.6076923076923078"/>
    <x v="804"/>
    <x v="12"/>
    <m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b v="0"/>
    <n v="98"/>
    <b v="0"/>
    <s v="games/video games"/>
    <n v="9.1050000000000004"/>
    <x v="805"/>
    <x v="12"/>
    <m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b v="0"/>
    <n v="4"/>
    <b v="0"/>
    <s v="games/video games"/>
    <n v="1.7647058823529412E-2"/>
    <x v="366"/>
    <x v="12"/>
    <m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b v="0"/>
    <n v="3"/>
    <b v="0"/>
    <s v="games/video games"/>
    <n v="0.55999999999999994"/>
    <x v="806"/>
    <x v="12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b v="0"/>
    <n v="1"/>
    <b v="0"/>
    <s v="games/video games"/>
    <n v="0.82000000000000006"/>
    <x v="807"/>
    <x v="12"/>
    <m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b v="0"/>
    <n v="0"/>
    <b v="0"/>
    <s v="games/video games"/>
    <n v="0"/>
    <x v="121"/>
    <x v="12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b v="0"/>
    <n v="9"/>
    <b v="0"/>
    <s v="games/video games"/>
    <n v="3.42"/>
    <x v="808"/>
    <x v="12"/>
    <m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b v="0"/>
    <n v="2"/>
    <b v="0"/>
    <s v="games/video games"/>
    <n v="8.3333333333333343E-2"/>
    <x v="507"/>
    <x v="12"/>
    <m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b v="0"/>
    <n v="0"/>
    <b v="0"/>
    <s v="games/video games"/>
    <n v="0"/>
    <x v="121"/>
    <x v="12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b v="0"/>
    <n v="147"/>
    <b v="0"/>
    <s v="games/video games"/>
    <n v="14.182977777777777"/>
    <x v="809"/>
    <x v="12"/>
    <m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b v="0"/>
    <n v="49"/>
    <b v="0"/>
    <s v="games/video games"/>
    <n v="7.8266666666666662"/>
    <x v="810"/>
    <x v="12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b v="0"/>
    <n v="1"/>
    <b v="0"/>
    <s v="games/video games"/>
    <n v="3.8464497269020695E-2"/>
    <x v="144"/>
    <x v="12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b v="0"/>
    <n v="2"/>
    <b v="0"/>
    <s v="games/video games"/>
    <n v="12.5"/>
    <x v="385"/>
    <x v="12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b v="0"/>
    <n v="7"/>
    <b v="0"/>
    <s v="games/video games"/>
    <n v="1.05"/>
    <x v="366"/>
    <x v="12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b v="0"/>
    <n v="4"/>
    <b v="0"/>
    <s v="games/video games"/>
    <n v="14.083333333333334"/>
    <x v="811"/>
    <x v="12"/>
    <m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b v="0"/>
    <n v="27"/>
    <b v="0"/>
    <s v="games/video games"/>
    <n v="18.300055555555556"/>
    <x v="812"/>
    <x v="12"/>
    <m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b v="0"/>
    <n v="94"/>
    <b v="0"/>
    <s v="games/video games"/>
    <n v="5.0347999999999997"/>
    <x v="813"/>
    <x v="12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b v="0"/>
    <n v="29"/>
    <b v="0"/>
    <s v="games/video games"/>
    <n v="17.933333333333334"/>
    <x v="814"/>
    <x v="12"/>
    <m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b v="0"/>
    <n v="7"/>
    <b v="0"/>
    <s v="games/video games"/>
    <n v="4.7E-2"/>
    <x v="815"/>
    <x v="12"/>
    <m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b v="0"/>
    <n v="22"/>
    <b v="0"/>
    <s v="games/video games"/>
    <n v="7.2120000000000006"/>
    <x v="816"/>
    <x v="12"/>
    <m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b v="0"/>
    <n v="1"/>
    <b v="0"/>
    <s v="games/video games"/>
    <n v="0.5"/>
    <x v="384"/>
    <x v="12"/>
    <m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b v="0"/>
    <n v="10"/>
    <b v="0"/>
    <s v="games/video games"/>
    <n v="2.5"/>
    <x v="119"/>
    <x v="12"/>
    <m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b v="0"/>
    <n v="6"/>
    <b v="0"/>
    <s v="games/video games"/>
    <n v="4.1000000000000002E-2"/>
    <x v="817"/>
    <x v="12"/>
    <m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b v="0"/>
    <n v="24"/>
    <b v="0"/>
    <s v="games/video games"/>
    <n v="5.3125"/>
    <x v="818"/>
    <x v="12"/>
    <m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b v="0"/>
    <n v="15"/>
    <b v="0"/>
    <s v="games/video games"/>
    <n v="1.6199999999999999"/>
    <x v="796"/>
    <x v="12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b v="0"/>
    <n v="37"/>
    <b v="0"/>
    <s v="games/video games"/>
    <n v="4.9516666666666671"/>
    <x v="819"/>
    <x v="12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b v="0"/>
    <n v="20"/>
    <b v="0"/>
    <s v="games/video games"/>
    <n v="0.159"/>
    <x v="820"/>
    <x v="12"/>
    <m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b v="0"/>
    <n v="7"/>
    <b v="0"/>
    <s v="games/video games"/>
    <n v="41.25"/>
    <x v="821"/>
    <x v="12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b v="0"/>
    <n v="0"/>
    <b v="0"/>
    <s v="games/video games"/>
    <n v="0"/>
    <x v="121"/>
    <x v="12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b v="0"/>
    <n v="21"/>
    <b v="0"/>
    <s v="games/video games"/>
    <n v="2.93"/>
    <x v="822"/>
    <x v="12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b v="0"/>
    <n v="3"/>
    <b v="0"/>
    <s v="games/video games"/>
    <n v="0.44999999999999996"/>
    <x v="2"/>
    <x v="12"/>
    <m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b v="0"/>
    <n v="11"/>
    <b v="0"/>
    <s v="games/video games"/>
    <n v="0.51"/>
    <x v="823"/>
    <x v="12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b v="0"/>
    <n v="1"/>
    <b v="0"/>
    <s v="games/video games"/>
    <n v="0.04"/>
    <x v="120"/>
    <x v="12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b v="0"/>
    <n v="312"/>
    <b v="0"/>
    <s v="games/video games"/>
    <n v="35.537409090909087"/>
    <x v="824"/>
    <x v="12"/>
    <m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b v="0"/>
    <n v="1"/>
    <b v="0"/>
    <s v="games/video games"/>
    <n v="0.5"/>
    <x v="144"/>
    <x v="12"/>
    <m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b v="0"/>
    <n v="3"/>
    <b v="0"/>
    <s v="games/video games"/>
    <n v="0.16666666666666669"/>
    <x v="825"/>
    <x v="12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b v="0"/>
    <n v="4"/>
    <b v="0"/>
    <s v="games/video games"/>
    <n v="0.13250000000000001"/>
    <x v="514"/>
    <x v="12"/>
    <m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b v="0"/>
    <n v="10"/>
    <b v="0"/>
    <s v="games/video games"/>
    <n v="3.5704000000000007E-2"/>
    <x v="826"/>
    <x v="12"/>
    <m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b v="0"/>
    <n v="8"/>
    <b v="0"/>
    <s v="games/video games"/>
    <n v="8.3000000000000007"/>
    <x v="827"/>
    <x v="12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b v="0"/>
    <n v="3"/>
    <b v="0"/>
    <s v="games/video games"/>
    <n v="2.4222222222222221"/>
    <x v="828"/>
    <x v="12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b v="0"/>
    <n v="1"/>
    <b v="0"/>
    <s v="games/video games"/>
    <n v="0.23809523809523811"/>
    <x v="144"/>
    <x v="12"/>
    <m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b v="0"/>
    <n v="0"/>
    <b v="0"/>
    <s v="games/video games"/>
    <n v="0"/>
    <x v="121"/>
    <x v="12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b v="0"/>
    <n v="5"/>
    <b v="0"/>
    <s v="games/video games"/>
    <n v="1.1599999999999999E-2"/>
    <x v="829"/>
    <x v="12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b v="0"/>
    <n v="0"/>
    <b v="0"/>
    <s v="games/video games"/>
    <n v="0"/>
    <x v="121"/>
    <x v="1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b v="0"/>
    <n v="3"/>
    <b v="0"/>
    <s v="games/video games"/>
    <n v="0.22"/>
    <x v="830"/>
    <x v="12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b v="0"/>
    <n v="7"/>
    <b v="0"/>
    <s v="games/mobile games"/>
    <n v="0.47222222222222221"/>
    <x v="831"/>
    <x v="13"/>
    <m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b v="0"/>
    <n v="0"/>
    <b v="0"/>
    <s v="games/mobile games"/>
    <n v="0"/>
    <x v="121"/>
    <x v="13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b v="0"/>
    <n v="2"/>
    <b v="0"/>
    <s v="games/mobile games"/>
    <n v="0.5"/>
    <x v="144"/>
    <x v="13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b v="0"/>
    <n v="23"/>
    <b v="0"/>
    <s v="games/mobile games"/>
    <n v="1.6714285714285713"/>
    <x v="832"/>
    <x v="13"/>
    <m/>
  </r>
  <r>
    <n v="1128"/>
    <s v="Flying Turds"/>
    <s v="#havingfunFTW"/>
    <n v="1000"/>
    <n v="1"/>
    <x v="2"/>
    <s v="GB"/>
    <s v="GBP"/>
    <n v="1407425717"/>
    <d v="2014-08-07T10:35:17"/>
    <n v="1404833717"/>
    <x v="1128"/>
    <b v="0"/>
    <n v="1"/>
    <b v="0"/>
    <s v="games/mobile games"/>
    <n v="0.1"/>
    <x v="120"/>
    <x v="13"/>
    <m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b v="0"/>
    <n v="2"/>
    <b v="0"/>
    <s v="games/mobile games"/>
    <n v="0.105"/>
    <x v="689"/>
    <x v="13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b v="0"/>
    <n v="3"/>
    <b v="0"/>
    <s v="games/mobile games"/>
    <n v="0.22"/>
    <x v="830"/>
    <x v="13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b v="0"/>
    <n v="0"/>
    <b v="0"/>
    <s v="games/mobile games"/>
    <n v="0"/>
    <x v="121"/>
    <x v="13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b v="0"/>
    <n v="13"/>
    <b v="0"/>
    <s v="games/mobile games"/>
    <n v="14.38"/>
    <x v="833"/>
    <x v="13"/>
    <m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b v="0"/>
    <n v="1"/>
    <b v="0"/>
    <s v="games/mobile games"/>
    <n v="0.66666666666666674"/>
    <x v="135"/>
    <x v="13"/>
    <m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b v="0"/>
    <n v="1"/>
    <b v="0"/>
    <s v="games/mobile games"/>
    <n v="4.0000000000000001E-3"/>
    <x v="120"/>
    <x v="13"/>
    <m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b v="0"/>
    <n v="1"/>
    <b v="0"/>
    <s v="games/mobile games"/>
    <n v="5"/>
    <x v="73"/>
    <x v="13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b v="0"/>
    <n v="6"/>
    <b v="0"/>
    <s v="games/mobile games"/>
    <n v="6.4439140811455857"/>
    <x v="834"/>
    <x v="13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b v="0"/>
    <n v="39"/>
    <b v="0"/>
    <s v="games/mobile games"/>
    <n v="39.5"/>
    <x v="835"/>
    <x v="13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b v="0"/>
    <n v="4"/>
    <b v="0"/>
    <s v="games/mobile games"/>
    <n v="0.35714285714285715"/>
    <x v="683"/>
    <x v="13"/>
    <m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b v="0"/>
    <n v="1"/>
    <b v="0"/>
    <s v="games/mobile games"/>
    <n v="6.25E-2"/>
    <x v="144"/>
    <x v="13"/>
    <m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b v="0"/>
    <n v="0"/>
    <b v="0"/>
    <s v="games/mobile games"/>
    <n v="0"/>
    <x v="121"/>
    <x v="13"/>
    <m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b v="0"/>
    <n v="0"/>
    <b v="0"/>
    <s v="games/mobile games"/>
    <n v="0"/>
    <x v="121"/>
    <x v="13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b v="0"/>
    <n v="0"/>
    <b v="0"/>
    <s v="games/mobile games"/>
    <n v="0"/>
    <x v="121"/>
    <x v="13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b v="0"/>
    <n v="8"/>
    <b v="0"/>
    <s v="games/mobile games"/>
    <n v="0.41333333333333333"/>
    <x v="836"/>
    <x v="13"/>
    <m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b v="0"/>
    <n v="0"/>
    <b v="0"/>
    <s v="food/food trucks"/>
    <n v="0"/>
    <x v="121"/>
    <x v="14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b v="0"/>
    <n v="1"/>
    <b v="0"/>
    <s v="food/food trucks"/>
    <n v="0.125"/>
    <x v="101"/>
    <x v="14"/>
    <m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b v="0"/>
    <n v="12"/>
    <b v="0"/>
    <s v="food/food trucks"/>
    <n v="8.8333333333333339"/>
    <x v="837"/>
    <x v="14"/>
    <m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b v="0"/>
    <n v="0"/>
    <b v="0"/>
    <s v="food/food trucks"/>
    <n v="0"/>
    <x v="121"/>
    <x v="14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b v="0"/>
    <n v="3"/>
    <b v="0"/>
    <s v="food/food trucks"/>
    <n v="0.48666666666666669"/>
    <x v="838"/>
    <x v="14"/>
    <m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b v="0"/>
    <n v="2"/>
    <b v="0"/>
    <s v="food/food trucks"/>
    <n v="0.15"/>
    <x v="839"/>
    <x v="14"/>
    <m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b v="0"/>
    <n v="6"/>
    <b v="0"/>
    <s v="food/food trucks"/>
    <n v="10.08"/>
    <x v="840"/>
    <x v="14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b v="0"/>
    <n v="0"/>
    <b v="0"/>
    <s v="food/food trucks"/>
    <n v="0"/>
    <x v="121"/>
    <x v="14"/>
    <m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b v="0"/>
    <n v="15"/>
    <b v="0"/>
    <s v="food/food trucks"/>
    <n v="5.6937500000000005"/>
    <x v="841"/>
    <x v="14"/>
    <m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b v="0"/>
    <n v="1"/>
    <b v="0"/>
    <s v="food/food trucks"/>
    <n v="0.625"/>
    <x v="73"/>
    <x v="14"/>
    <m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b v="0"/>
    <n v="3"/>
    <b v="0"/>
    <s v="food/food trucks"/>
    <n v="6.5"/>
    <x v="149"/>
    <x v="14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b v="0"/>
    <n v="8"/>
    <b v="0"/>
    <s v="food/food trucks"/>
    <n v="0.752"/>
    <x v="842"/>
    <x v="14"/>
    <m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b v="0"/>
    <n v="0"/>
    <b v="0"/>
    <s v="food/food trucks"/>
    <n v="0"/>
    <x v="121"/>
    <x v="14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b v="0"/>
    <n v="3"/>
    <b v="0"/>
    <s v="food/food trucks"/>
    <n v="1.51"/>
    <x v="690"/>
    <x v="14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b v="0"/>
    <n v="3"/>
    <b v="0"/>
    <s v="food/food trucks"/>
    <n v="0.46666666666666673"/>
    <x v="123"/>
    <x v="14"/>
    <m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b v="0"/>
    <n v="0"/>
    <b v="0"/>
    <s v="food/food trucks"/>
    <n v="0"/>
    <x v="121"/>
    <x v="14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b v="0"/>
    <n v="19"/>
    <b v="0"/>
    <s v="food/food trucks"/>
    <n v="3.85"/>
    <x v="843"/>
    <x v="14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b v="0"/>
    <n v="0"/>
    <b v="0"/>
    <s v="food/food trucks"/>
    <n v="0"/>
    <x v="121"/>
    <x v="14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b v="0"/>
    <n v="2"/>
    <b v="0"/>
    <s v="food/food trucks"/>
    <n v="5.8333333333333341E-2"/>
    <x v="844"/>
    <x v="14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b v="0"/>
    <n v="0"/>
    <b v="0"/>
    <s v="food/food trucks"/>
    <n v="0"/>
    <x v="121"/>
    <x v="14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b v="0"/>
    <n v="0"/>
    <b v="0"/>
    <s v="food/food trucks"/>
    <n v="0"/>
    <x v="121"/>
    <x v="14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b v="0"/>
    <n v="25"/>
    <b v="0"/>
    <s v="food/food trucks"/>
    <n v="20.705000000000002"/>
    <x v="845"/>
    <x v="14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b v="0"/>
    <n v="8"/>
    <b v="0"/>
    <s v="food/food trucks"/>
    <n v="19.139999999999997"/>
    <x v="846"/>
    <x v="14"/>
    <m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b v="0"/>
    <n v="16"/>
    <b v="0"/>
    <s v="food/food trucks"/>
    <n v="1.6316666666666666"/>
    <x v="847"/>
    <x v="14"/>
    <m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b v="0"/>
    <n v="3"/>
    <b v="0"/>
    <s v="food/food trucks"/>
    <n v="5.6666666666666661"/>
    <x v="848"/>
    <x v="14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b v="0"/>
    <n v="3"/>
    <b v="0"/>
    <s v="food/food trucks"/>
    <n v="0.16999999999999998"/>
    <x v="162"/>
    <x v="14"/>
    <m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b v="0"/>
    <n v="2"/>
    <b v="0"/>
    <s v="food/food trucks"/>
    <n v="0.4"/>
    <x v="73"/>
    <x v="14"/>
    <m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b v="0"/>
    <n v="1"/>
    <b v="0"/>
    <s v="food/food trucks"/>
    <n v="0.1"/>
    <x v="384"/>
    <x v="14"/>
    <m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b v="0"/>
    <n v="0"/>
    <b v="0"/>
    <s v="food/food trucks"/>
    <n v="0"/>
    <x v="121"/>
    <x v="14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b v="0"/>
    <n v="1"/>
    <b v="0"/>
    <s v="food/food trucks"/>
    <n v="2.4E-2"/>
    <x v="180"/>
    <x v="14"/>
    <m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b v="0"/>
    <n v="19"/>
    <b v="0"/>
    <s v="food/food trucks"/>
    <n v="5.9066666666666672"/>
    <x v="849"/>
    <x v="14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b v="0"/>
    <n v="9"/>
    <b v="0"/>
    <s v="food/food trucks"/>
    <n v="2.9250000000000003"/>
    <x v="178"/>
    <x v="14"/>
    <m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b v="0"/>
    <n v="1"/>
    <b v="0"/>
    <s v="food/food trucks"/>
    <n v="5.7142857142857143E-3"/>
    <x v="119"/>
    <x v="14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b v="0"/>
    <n v="0"/>
    <b v="0"/>
    <s v="food/food trucks"/>
    <n v="0"/>
    <x v="121"/>
    <x v="14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b v="0"/>
    <n v="1"/>
    <b v="0"/>
    <s v="food/food trucks"/>
    <n v="6.6666666666666671E-3"/>
    <x v="144"/>
    <x v="14"/>
    <m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b v="0"/>
    <n v="5"/>
    <b v="0"/>
    <s v="food/food trucks"/>
    <n v="5.3333333333333339"/>
    <x v="850"/>
    <x v="14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b v="0"/>
    <n v="85"/>
    <b v="0"/>
    <s v="food/food trucks"/>
    <n v="11.75"/>
    <x v="851"/>
    <x v="14"/>
    <m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b v="0"/>
    <n v="3"/>
    <b v="0"/>
    <s v="food/food trucks"/>
    <n v="8.0000000000000002E-3"/>
    <x v="852"/>
    <x v="14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b v="0"/>
    <n v="4"/>
    <b v="0"/>
    <s v="food/food trucks"/>
    <n v="4.2"/>
    <x v="689"/>
    <x v="14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b v="0"/>
    <n v="3"/>
    <b v="0"/>
    <s v="food/food trucks"/>
    <n v="4"/>
    <x v="853"/>
    <x v="14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b v="0"/>
    <n v="375"/>
    <b v="1"/>
    <s v="photography/photobooks"/>
    <n v="104.93636363636362"/>
    <x v="854"/>
    <x v="15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b v="0"/>
    <n v="111"/>
    <b v="1"/>
    <s v="photography/photobooks"/>
    <n v="105.44"/>
    <x v="855"/>
    <x v="1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b v="0"/>
    <n v="123"/>
    <b v="1"/>
    <s v="photography/photobooks"/>
    <n v="106.73333333333332"/>
    <x v="856"/>
    <x v="15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b v="0"/>
    <n v="70"/>
    <b v="1"/>
    <s v="photography/photobooks"/>
    <n v="104.12571428571428"/>
    <x v="857"/>
    <x v="15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b v="0"/>
    <n v="85"/>
    <b v="1"/>
    <s v="photography/photobooks"/>
    <n v="160.54999999999998"/>
    <x v="858"/>
    <x v="15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b v="0"/>
    <n v="86"/>
    <b v="1"/>
    <s v="photography/photobooks"/>
    <n v="107.77777777777777"/>
    <x v="859"/>
    <x v="15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b v="0"/>
    <n v="13"/>
    <b v="1"/>
    <s v="photography/photobooks"/>
    <n v="135"/>
    <x v="860"/>
    <x v="15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b v="0"/>
    <n v="33"/>
    <b v="1"/>
    <s v="photography/photobooks"/>
    <n v="109.07407407407408"/>
    <x v="861"/>
    <x v="15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b v="0"/>
    <n v="15"/>
    <b v="1"/>
    <s v="photography/photobooks"/>
    <n v="290"/>
    <x v="862"/>
    <x v="15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b v="0"/>
    <n v="273"/>
    <b v="1"/>
    <s v="photography/photobooks"/>
    <n v="103.95714285714286"/>
    <x v="863"/>
    <x v="15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b v="0"/>
    <n v="714"/>
    <b v="1"/>
    <s v="photography/photobooks"/>
    <n v="322.24"/>
    <x v="864"/>
    <x v="15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b v="0"/>
    <n v="170"/>
    <b v="1"/>
    <s v="photography/photobooks"/>
    <n v="135"/>
    <x v="865"/>
    <x v="15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b v="0"/>
    <n v="512"/>
    <b v="1"/>
    <s v="photography/photobooks"/>
    <n v="269.91034482758624"/>
    <x v="866"/>
    <x v="15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b v="0"/>
    <n v="314"/>
    <b v="1"/>
    <s v="photography/photobooks"/>
    <n v="253.29333333333332"/>
    <x v="867"/>
    <x v="15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b v="0"/>
    <n v="167"/>
    <b v="1"/>
    <s v="photography/photobooks"/>
    <n v="260.59999999999997"/>
    <x v="868"/>
    <x v="15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b v="0"/>
    <n v="9"/>
    <b v="1"/>
    <s v="photography/photobooks"/>
    <n v="101.31677953348381"/>
    <x v="869"/>
    <x v="15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b v="0"/>
    <n v="103"/>
    <b v="1"/>
    <s v="photography/photobooks"/>
    <n v="125.60416666666667"/>
    <x v="870"/>
    <x v="15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b v="0"/>
    <n v="111"/>
    <b v="1"/>
    <s v="photography/photobooks"/>
    <n v="102.43783333333334"/>
    <x v="871"/>
    <x v="15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b v="0"/>
    <n v="271"/>
    <b v="1"/>
    <s v="photography/photobooks"/>
    <n v="199.244"/>
    <x v="872"/>
    <x v="15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b v="0"/>
    <n v="101"/>
    <b v="1"/>
    <s v="photography/photobooks"/>
    <n v="102.45398773006136"/>
    <x v="873"/>
    <x v="1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b v="0"/>
    <n v="57"/>
    <b v="1"/>
    <s v="photography/photobooks"/>
    <n v="102.94615384615385"/>
    <x v="874"/>
    <x v="15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b v="0"/>
    <n v="62"/>
    <b v="1"/>
    <s v="photography/photobooks"/>
    <n v="100.86153846153847"/>
    <x v="875"/>
    <x v="1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b v="0"/>
    <n v="32"/>
    <b v="1"/>
    <s v="photography/photobooks"/>
    <n v="114.99999999999999"/>
    <x v="876"/>
    <x v="15"/>
    <m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b v="0"/>
    <n v="141"/>
    <b v="1"/>
    <s v="photography/photobooks"/>
    <n v="104.16766467065868"/>
    <x v="877"/>
    <x v="15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b v="0"/>
    <n v="75"/>
    <b v="1"/>
    <s v="photography/photobooks"/>
    <n v="155.29999999999998"/>
    <x v="878"/>
    <x v="15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b v="0"/>
    <n v="46"/>
    <b v="1"/>
    <s v="photography/photobooks"/>
    <n v="106"/>
    <x v="879"/>
    <x v="15"/>
    <m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b v="0"/>
    <n v="103"/>
    <b v="1"/>
    <s v="photography/photobooks"/>
    <n v="254.31499999999997"/>
    <x v="880"/>
    <x v="15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b v="0"/>
    <n v="6"/>
    <b v="1"/>
    <s v="photography/photobooks"/>
    <n v="101.1"/>
    <x v="881"/>
    <x v="1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b v="0"/>
    <n v="83"/>
    <b v="1"/>
    <s v="photography/photobooks"/>
    <n v="129.04"/>
    <x v="882"/>
    <x v="15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b v="0"/>
    <n v="108"/>
    <b v="1"/>
    <s v="photography/photobooks"/>
    <n v="102.23076923076924"/>
    <x v="883"/>
    <x v="15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b v="0"/>
    <n v="25"/>
    <b v="1"/>
    <s v="photography/photobooks"/>
    <n v="131.80000000000001"/>
    <x v="884"/>
    <x v="15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b v="0"/>
    <n v="549"/>
    <b v="1"/>
    <s v="photography/photobooks"/>
    <n v="786.0802000000001"/>
    <x v="885"/>
    <x v="15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b v="0"/>
    <n v="222"/>
    <b v="1"/>
    <s v="photography/photobooks"/>
    <n v="145.70000000000002"/>
    <x v="886"/>
    <x v="15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b v="0"/>
    <n v="183"/>
    <b v="1"/>
    <s v="photography/photobooks"/>
    <n v="102.60000000000001"/>
    <x v="887"/>
    <x v="15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b v="0"/>
    <n v="89"/>
    <b v="1"/>
    <s v="photography/photobooks"/>
    <n v="172.27777777777777"/>
    <x v="888"/>
    <x v="15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b v="0"/>
    <n v="253"/>
    <b v="1"/>
    <s v="photography/photobooks"/>
    <n v="159.16819571865443"/>
    <x v="889"/>
    <x v="15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b v="0"/>
    <n v="140"/>
    <b v="1"/>
    <s v="photography/photobooks"/>
    <n v="103.76666666666668"/>
    <x v="890"/>
    <x v="15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b v="0"/>
    <n v="103"/>
    <b v="1"/>
    <s v="photography/photobooks"/>
    <n v="111.40954545454547"/>
    <x v="891"/>
    <x v="15"/>
    <m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b v="0"/>
    <n v="138"/>
    <b v="1"/>
    <s v="photography/photobooks"/>
    <n v="280.375"/>
    <x v="892"/>
    <x v="15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b v="0"/>
    <n v="191"/>
    <b v="1"/>
    <s v="photography/photobooks"/>
    <n v="112.10606060606061"/>
    <x v="893"/>
    <x v="15"/>
    <m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b v="0"/>
    <n v="18"/>
    <b v="0"/>
    <s v="music/world music"/>
    <n v="7.0666666666666673"/>
    <x v="894"/>
    <x v="16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b v="0"/>
    <n v="3"/>
    <b v="0"/>
    <s v="music/world music"/>
    <n v="4.3999999999999995"/>
    <x v="895"/>
    <x v="16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b v="0"/>
    <n v="40"/>
    <b v="0"/>
    <s v="music/world music"/>
    <n v="3.8739999999999997"/>
    <x v="896"/>
    <x v="16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b v="0"/>
    <n v="0"/>
    <b v="0"/>
    <s v="music/world music"/>
    <n v="0"/>
    <x v="121"/>
    <x v="16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b v="0"/>
    <n v="24"/>
    <b v="0"/>
    <s v="music/world music"/>
    <n v="29.299999999999997"/>
    <x v="897"/>
    <x v="16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b v="0"/>
    <n v="1"/>
    <b v="0"/>
    <s v="music/world music"/>
    <n v="0.90909090909090906"/>
    <x v="384"/>
    <x v="16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b v="0"/>
    <n v="0"/>
    <b v="0"/>
    <s v="music/world music"/>
    <n v="0"/>
    <x v="121"/>
    <x v="16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b v="0"/>
    <n v="0"/>
    <b v="0"/>
    <s v="music/world music"/>
    <n v="0"/>
    <x v="121"/>
    <x v="16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b v="0"/>
    <n v="1"/>
    <b v="0"/>
    <s v="music/world music"/>
    <n v="0.8"/>
    <x v="379"/>
    <x v="16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b v="0"/>
    <n v="6"/>
    <b v="0"/>
    <s v="music/world music"/>
    <n v="11.600000000000001"/>
    <x v="862"/>
    <x v="16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b v="0"/>
    <n v="0"/>
    <b v="0"/>
    <s v="music/world music"/>
    <n v="0"/>
    <x v="121"/>
    <x v="16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b v="0"/>
    <n v="6"/>
    <b v="0"/>
    <s v="music/world music"/>
    <n v="2.7873639500929119"/>
    <x v="436"/>
    <x v="16"/>
    <m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b v="0"/>
    <n v="0"/>
    <b v="0"/>
    <s v="music/world music"/>
    <n v="0"/>
    <x v="121"/>
    <x v="16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b v="0"/>
    <n v="0"/>
    <b v="0"/>
    <s v="music/world music"/>
    <n v="0"/>
    <x v="121"/>
    <x v="16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b v="0"/>
    <n v="3"/>
    <b v="0"/>
    <s v="music/world music"/>
    <n v="17.8"/>
    <x v="898"/>
    <x v="16"/>
    <m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b v="0"/>
    <n v="0"/>
    <b v="0"/>
    <s v="music/world music"/>
    <n v="0"/>
    <x v="121"/>
    <x v="16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b v="0"/>
    <n v="8"/>
    <b v="0"/>
    <s v="music/world music"/>
    <n v="3.0124999999999997"/>
    <x v="899"/>
    <x v="16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b v="0"/>
    <n v="34"/>
    <b v="0"/>
    <s v="music/world music"/>
    <n v="50.739999999999995"/>
    <x v="900"/>
    <x v="16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b v="0"/>
    <n v="1"/>
    <b v="0"/>
    <s v="music/world music"/>
    <n v="0.54884742041712409"/>
    <x v="144"/>
    <x v="16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b v="0"/>
    <n v="38"/>
    <b v="0"/>
    <s v="music/world music"/>
    <n v="14.091666666666667"/>
    <x v="901"/>
    <x v="16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b v="1"/>
    <n v="45"/>
    <b v="1"/>
    <s v="music/rock"/>
    <n v="103.8"/>
    <x v="902"/>
    <x v="6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b v="1"/>
    <n v="17"/>
    <b v="1"/>
    <s v="music/rock"/>
    <n v="120.24999999999999"/>
    <x v="903"/>
    <x v="6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b v="1"/>
    <n v="31"/>
    <b v="1"/>
    <s v="music/rock"/>
    <n v="117"/>
    <x v="904"/>
    <x v="6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b v="1"/>
    <n v="50"/>
    <b v="1"/>
    <s v="music/rock"/>
    <n v="122.14285714285715"/>
    <x v="905"/>
    <x v="6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b v="1"/>
    <n v="59"/>
    <b v="1"/>
    <s v="music/rock"/>
    <n v="151.63999999999999"/>
    <x v="906"/>
    <x v="6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b v="1"/>
    <n v="81"/>
    <b v="1"/>
    <s v="music/rock"/>
    <n v="104.44"/>
    <x v="907"/>
    <x v="6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b v="1"/>
    <n v="508"/>
    <b v="1"/>
    <s v="music/rock"/>
    <n v="200.15333333333331"/>
    <x v="908"/>
    <x v="6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b v="1"/>
    <n v="74"/>
    <b v="1"/>
    <s v="music/rock"/>
    <n v="101.8"/>
    <x v="909"/>
    <x v="6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b v="1"/>
    <n v="141"/>
    <b v="1"/>
    <s v="music/rock"/>
    <n v="137.65714285714284"/>
    <x v="910"/>
    <x v="6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b v="1"/>
    <n v="711"/>
    <b v="1"/>
    <s v="music/rock"/>
    <n v="303833.2"/>
    <x v="911"/>
    <x v="6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b v="1"/>
    <n v="141"/>
    <b v="1"/>
    <s v="music/rock"/>
    <n v="198.85074626865671"/>
    <x v="912"/>
    <x v="6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b v="1"/>
    <n v="109"/>
    <b v="1"/>
    <s v="music/rock"/>
    <n v="202.36666666666667"/>
    <x v="913"/>
    <x v="6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b v="1"/>
    <n v="361"/>
    <b v="1"/>
    <s v="music/rock"/>
    <n v="117.96376666666666"/>
    <x v="914"/>
    <x v="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b v="1"/>
    <n v="176"/>
    <b v="1"/>
    <s v="music/rock"/>
    <n v="294.72727272727275"/>
    <x v="915"/>
    <x v="6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b v="1"/>
    <n v="670"/>
    <b v="1"/>
    <s v="music/rock"/>
    <n v="213.14633333333336"/>
    <x v="916"/>
    <x v="6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b v="1"/>
    <n v="96"/>
    <b v="1"/>
    <s v="music/rock"/>
    <n v="104.24"/>
    <x v="917"/>
    <x v="6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b v="1"/>
    <n v="74"/>
    <b v="1"/>
    <s v="music/rock"/>
    <n v="113.66666666666667"/>
    <x v="918"/>
    <x v="6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b v="1"/>
    <n v="52"/>
    <b v="1"/>
    <s v="music/rock"/>
    <n v="101.25"/>
    <x v="919"/>
    <x v="6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b v="1"/>
    <n v="105"/>
    <b v="1"/>
    <s v="music/rock"/>
    <n v="125.41538461538462"/>
    <x v="920"/>
    <x v="6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b v="1"/>
    <n v="41"/>
    <b v="1"/>
    <s v="music/rock"/>
    <n v="119"/>
    <x v="921"/>
    <x v="6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b v="1"/>
    <n v="34"/>
    <b v="1"/>
    <s v="music/rock"/>
    <n v="166.46153846153845"/>
    <x v="922"/>
    <x v="6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b v="1"/>
    <n v="66"/>
    <b v="1"/>
    <s v="music/rock"/>
    <n v="119.14771428571429"/>
    <x v="923"/>
    <x v="6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b v="1"/>
    <n v="50"/>
    <b v="1"/>
    <s v="music/rock"/>
    <n v="100.47368421052632"/>
    <x v="924"/>
    <x v="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b v="1"/>
    <n v="159"/>
    <b v="1"/>
    <s v="music/rock"/>
    <n v="101.8"/>
    <x v="925"/>
    <x v="6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b v="1"/>
    <n v="182"/>
    <b v="1"/>
    <s v="music/rock"/>
    <n v="116.66666666666667"/>
    <x v="926"/>
    <x v="6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b v="1"/>
    <n v="206"/>
    <b v="1"/>
    <s v="music/rock"/>
    <n v="108.64893617021276"/>
    <x v="927"/>
    <x v="6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b v="1"/>
    <n v="169"/>
    <b v="1"/>
    <s v="music/rock"/>
    <n v="114.72"/>
    <x v="928"/>
    <x v="6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b v="1"/>
    <n v="31"/>
    <b v="1"/>
    <s v="music/rock"/>
    <n v="101.8"/>
    <x v="929"/>
    <x v="6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b v="1"/>
    <n v="28"/>
    <b v="1"/>
    <s v="music/rock"/>
    <n v="106"/>
    <x v="930"/>
    <x v="6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b v="1"/>
    <n v="54"/>
    <b v="1"/>
    <s v="music/rock"/>
    <n v="103.49999999999999"/>
    <x v="474"/>
    <x v="6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b v="1"/>
    <n v="467"/>
    <b v="1"/>
    <s v="music/rock"/>
    <n v="154.97535999999999"/>
    <x v="931"/>
    <x v="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b v="1"/>
    <n v="389"/>
    <b v="1"/>
    <s v="music/rock"/>
    <n v="162.14066666666668"/>
    <x v="932"/>
    <x v="6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b v="1"/>
    <n v="68"/>
    <b v="1"/>
    <s v="music/rock"/>
    <n v="104.42100000000001"/>
    <x v="933"/>
    <x v="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b v="1"/>
    <n v="413"/>
    <b v="1"/>
    <s v="music/rock"/>
    <n v="106.12433333333333"/>
    <x v="934"/>
    <x v="6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b v="1"/>
    <n v="190"/>
    <b v="1"/>
    <s v="music/rock"/>
    <n v="154.93846153846152"/>
    <x v="935"/>
    <x v="6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b v="1"/>
    <n v="189"/>
    <b v="1"/>
    <s v="music/rock"/>
    <n v="110.77157238734421"/>
    <x v="936"/>
    <x v="6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b v="1"/>
    <n v="130"/>
    <b v="1"/>
    <s v="music/rock"/>
    <n v="110.91186666666665"/>
    <x v="937"/>
    <x v="6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b v="1"/>
    <n v="74"/>
    <b v="1"/>
    <s v="music/rock"/>
    <n v="110.71428571428572"/>
    <x v="938"/>
    <x v="6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b v="1"/>
    <n v="274"/>
    <b v="1"/>
    <s v="music/rock"/>
    <n v="123.61333333333333"/>
    <x v="939"/>
    <x v="6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b v="1"/>
    <n v="22"/>
    <b v="1"/>
    <s v="music/rock"/>
    <n v="211.05"/>
    <x v="940"/>
    <x v="6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b v="0"/>
    <n v="31"/>
    <b v="1"/>
    <s v="theater/plays"/>
    <n v="101"/>
    <x v="941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b v="0"/>
    <n v="63"/>
    <b v="1"/>
    <s v="theater/plays"/>
    <n v="101.64999999999999"/>
    <x v="942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b v="0"/>
    <n v="20"/>
    <b v="1"/>
    <s v="theater/plays"/>
    <n v="108.33333333333333"/>
    <x v="943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b v="0"/>
    <n v="25"/>
    <b v="1"/>
    <s v="theater/plays"/>
    <n v="242"/>
    <x v="944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b v="0"/>
    <n v="61"/>
    <b v="1"/>
    <s v="theater/plays"/>
    <n v="100.44999999999999"/>
    <x v="945"/>
    <x v="1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b v="0"/>
    <n v="52"/>
    <b v="1"/>
    <s v="theater/plays"/>
    <n v="125.06666666666666"/>
    <x v="946"/>
    <x v="1"/>
    <m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b v="0"/>
    <n v="86"/>
    <b v="1"/>
    <s v="theater/plays"/>
    <n v="108.57142857142857"/>
    <x v="947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b v="0"/>
    <n v="42"/>
    <b v="1"/>
    <s v="theater/plays"/>
    <n v="145.70000000000002"/>
    <x v="948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b v="0"/>
    <n v="52"/>
    <b v="1"/>
    <s v="theater/plays"/>
    <n v="110.00000000000001"/>
    <x v="949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b v="0"/>
    <n v="120"/>
    <b v="1"/>
    <s v="theater/plays"/>
    <n v="102.23333333333333"/>
    <x v="950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b v="0"/>
    <n v="22"/>
    <b v="1"/>
    <s v="theater/plays"/>
    <n v="122"/>
    <x v="951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b v="0"/>
    <n v="64"/>
    <b v="1"/>
    <s v="theater/plays"/>
    <n v="101.96000000000001"/>
    <x v="952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b v="0"/>
    <n v="23"/>
    <b v="1"/>
    <s v="theater/plays"/>
    <n v="141.1764705882353"/>
    <x v="953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b v="0"/>
    <n v="238"/>
    <b v="1"/>
    <s v="theater/plays"/>
    <n v="109.52500000000001"/>
    <x v="954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b v="0"/>
    <n v="33"/>
    <b v="1"/>
    <s v="theater/plays"/>
    <n v="104.65"/>
    <x v="955"/>
    <x v="1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b v="0"/>
    <n v="32"/>
    <b v="1"/>
    <s v="theater/plays"/>
    <n v="124"/>
    <x v="956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b v="0"/>
    <n v="24"/>
    <b v="1"/>
    <s v="theater/plays"/>
    <n v="135"/>
    <x v="957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b v="0"/>
    <n v="29"/>
    <b v="1"/>
    <s v="theater/plays"/>
    <n v="102.75000000000001"/>
    <x v="958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b v="0"/>
    <n v="50"/>
    <b v="1"/>
    <s v="theater/plays"/>
    <n v="100"/>
    <x v="73"/>
    <x v="1"/>
    <m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b v="0"/>
    <n v="108"/>
    <b v="1"/>
    <s v="theater/plays"/>
    <n v="130.26085714285716"/>
    <x v="959"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b v="0"/>
    <n v="104"/>
    <b v="0"/>
    <s v="technology/wearables"/>
    <n v="39.627499999999998"/>
    <x v="960"/>
    <x v="3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b v="0"/>
    <n v="86"/>
    <b v="0"/>
    <s v="technology/wearables"/>
    <n v="25.976666666666663"/>
    <x v="961"/>
    <x v="3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b v="0"/>
    <n v="356"/>
    <b v="0"/>
    <s v="technology/wearables"/>
    <n v="65.24636363636364"/>
    <x v="962"/>
    <x v="3"/>
    <m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b v="0"/>
    <n v="45"/>
    <b v="0"/>
    <s v="technology/wearables"/>
    <n v="11.514000000000001"/>
    <x v="963"/>
    <x v="3"/>
    <m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b v="0"/>
    <n v="38"/>
    <b v="0"/>
    <s v="technology/wearables"/>
    <n v="11.360000000000001"/>
    <x v="964"/>
    <x v="3"/>
    <m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b v="0"/>
    <n v="35"/>
    <b v="0"/>
    <s v="technology/wearables"/>
    <n v="111.99130434782609"/>
    <x v="965"/>
    <x v="3"/>
    <m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b v="0"/>
    <n v="24"/>
    <b v="0"/>
    <s v="technology/wearables"/>
    <n v="15.5"/>
    <x v="966"/>
    <x v="3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b v="0"/>
    <n v="100"/>
    <b v="0"/>
    <s v="technology/wearables"/>
    <n v="32.027999999999999"/>
    <x v="967"/>
    <x v="3"/>
    <m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b v="0"/>
    <n v="1"/>
    <b v="0"/>
    <s v="technology/wearables"/>
    <n v="0.60869565217391308"/>
    <x v="138"/>
    <x v="3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b v="0"/>
    <n v="122"/>
    <b v="0"/>
    <s v="technology/wearables"/>
    <n v="31.114999999999998"/>
    <x v="968"/>
    <x v="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b v="0"/>
    <n v="11"/>
    <b v="0"/>
    <s v="technology/wearables"/>
    <n v="1.1266666666666667"/>
    <x v="969"/>
    <x v="3"/>
    <m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b v="0"/>
    <n v="248"/>
    <b v="0"/>
    <s v="technology/wearables"/>
    <n v="40.404000000000003"/>
    <x v="970"/>
    <x v="3"/>
    <m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b v="0"/>
    <n v="1"/>
    <b v="0"/>
    <s v="technology/wearables"/>
    <n v="1.3333333333333333E-3"/>
    <x v="120"/>
    <x v="3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b v="0"/>
    <n v="19"/>
    <b v="0"/>
    <s v="technology/wearables"/>
    <n v="5.7334999999999994"/>
    <x v="971"/>
    <x v="3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b v="0"/>
    <n v="135"/>
    <b v="0"/>
    <s v="technology/wearables"/>
    <n v="15.324999999999999"/>
    <x v="972"/>
    <x v="3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b v="0"/>
    <n v="9"/>
    <b v="0"/>
    <s v="technology/wearables"/>
    <n v="15.103448275862069"/>
    <x v="973"/>
    <x v="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b v="0"/>
    <n v="3"/>
    <b v="0"/>
    <s v="technology/wearables"/>
    <n v="0.503"/>
    <x v="974"/>
    <x v="3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b v="0"/>
    <n v="7"/>
    <b v="0"/>
    <s v="technology/wearables"/>
    <n v="1.3028138528138529"/>
    <x v="975"/>
    <x v="3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b v="0"/>
    <n v="4"/>
    <b v="0"/>
    <s v="technology/wearables"/>
    <n v="0.30285714285714288"/>
    <x v="730"/>
    <x v="3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b v="0"/>
    <n v="44"/>
    <b v="0"/>
    <s v="technology/wearables"/>
    <n v="8.8800000000000008"/>
    <x v="976"/>
    <x v="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b v="0"/>
    <n v="90"/>
    <b v="0"/>
    <s v="technology/wearables"/>
    <n v="9.84"/>
    <x v="977"/>
    <x v="3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b v="0"/>
    <n v="8"/>
    <b v="0"/>
    <s v="technology/wearables"/>
    <n v="2.4299999999999997"/>
    <x v="978"/>
    <x v="3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b v="0"/>
    <n v="11"/>
    <b v="0"/>
    <s v="technology/wearables"/>
    <n v="1.1299999999999999"/>
    <x v="979"/>
    <x v="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b v="0"/>
    <n v="41"/>
    <b v="0"/>
    <s v="technology/wearables"/>
    <n v="3.5520833333333335"/>
    <x v="980"/>
    <x v="3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b v="0"/>
    <n v="15"/>
    <b v="0"/>
    <s v="technology/wearables"/>
    <n v="2.3306666666666667"/>
    <x v="981"/>
    <x v="3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b v="0"/>
    <n v="9"/>
    <b v="0"/>
    <s v="technology/wearables"/>
    <n v="0.81600000000000006"/>
    <x v="982"/>
    <x v="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b v="0"/>
    <n v="50"/>
    <b v="0"/>
    <s v="technology/wearables"/>
    <n v="22.494285714285713"/>
    <x v="983"/>
    <x v="3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b v="0"/>
    <n v="34"/>
    <b v="0"/>
    <s v="technology/wearables"/>
    <n v="1.3668"/>
    <x v="984"/>
    <x v="3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b v="0"/>
    <n v="0"/>
    <b v="0"/>
    <s v="technology/wearables"/>
    <n v="0"/>
    <x v="121"/>
    <x v="3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b v="0"/>
    <n v="0"/>
    <b v="0"/>
    <s v="technology/wearables"/>
    <n v="0"/>
    <x v="121"/>
    <x v="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b v="0"/>
    <n v="276"/>
    <b v="0"/>
    <s v="technology/wearables"/>
    <n v="10.754135338345865"/>
    <x v="985"/>
    <x v="3"/>
    <m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b v="0"/>
    <n v="16"/>
    <b v="0"/>
    <s v="technology/wearables"/>
    <n v="19.759999999999998"/>
    <x v="986"/>
    <x v="3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b v="0"/>
    <n v="224"/>
    <b v="0"/>
    <s v="technology/wearables"/>
    <n v="84.946999999999989"/>
    <x v="987"/>
    <x v="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b v="0"/>
    <n v="140"/>
    <b v="0"/>
    <s v="technology/wearables"/>
    <n v="49.381999999999998"/>
    <x v="988"/>
    <x v="3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b v="0"/>
    <n v="15"/>
    <b v="0"/>
    <s v="technology/wearables"/>
    <n v="3.3033333333333332"/>
    <x v="989"/>
    <x v="3"/>
    <m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b v="0"/>
    <n v="37"/>
    <b v="0"/>
    <s v="technology/wearables"/>
    <n v="6.6339999999999995"/>
    <x v="990"/>
    <x v="3"/>
    <m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b v="0"/>
    <n v="0"/>
    <b v="0"/>
    <s v="technology/wearables"/>
    <n v="0"/>
    <x v="121"/>
    <x v="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b v="0"/>
    <n v="46"/>
    <b v="0"/>
    <s v="technology/wearables"/>
    <n v="70.36"/>
    <x v="991"/>
    <x v="3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b v="0"/>
    <n v="1"/>
    <b v="0"/>
    <s v="technology/wearables"/>
    <n v="0.2"/>
    <x v="101"/>
    <x v="3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b v="0"/>
    <n v="323"/>
    <b v="0"/>
    <s v="technology/wearables"/>
    <n v="102.298"/>
    <x v="992"/>
    <x v="3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b v="0"/>
    <n v="139"/>
    <b v="1"/>
    <s v="publishing/nonfiction"/>
    <n v="377.73333333333335"/>
    <x v="993"/>
    <x v="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b v="0"/>
    <n v="7"/>
    <b v="1"/>
    <s v="publishing/nonfiction"/>
    <n v="125"/>
    <x v="994"/>
    <x v="4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b v="0"/>
    <n v="149"/>
    <b v="1"/>
    <s v="publishing/nonfiction"/>
    <n v="147.32653061224491"/>
    <x v="995"/>
    <x v="4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b v="0"/>
    <n v="31"/>
    <b v="1"/>
    <s v="publishing/nonfiction"/>
    <n v="102.2"/>
    <x v="996"/>
    <x v="4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b v="0"/>
    <n v="26"/>
    <b v="1"/>
    <s v="publishing/nonfiction"/>
    <n v="101.8723404255319"/>
    <x v="997"/>
    <x v="4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b v="0"/>
    <n v="172"/>
    <b v="1"/>
    <s v="publishing/nonfiction"/>
    <n v="204.2"/>
    <x v="998"/>
    <x v="4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b v="0"/>
    <n v="78"/>
    <b v="1"/>
    <s v="publishing/nonfiction"/>
    <n v="104.05"/>
    <x v="999"/>
    <x v="4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b v="0"/>
    <n v="120"/>
    <b v="1"/>
    <s v="publishing/nonfiction"/>
    <n v="101.265"/>
    <x v="1000"/>
    <x v="4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b v="0"/>
    <n v="227"/>
    <b v="1"/>
    <s v="publishing/nonfiction"/>
    <n v="136.13999999999999"/>
    <x v="1001"/>
    <x v="4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b v="0"/>
    <n v="42"/>
    <b v="1"/>
    <s v="publishing/nonfiction"/>
    <n v="133.6"/>
    <x v="1002"/>
    <x v="4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b v="0"/>
    <n v="64"/>
    <b v="1"/>
    <s v="publishing/nonfiction"/>
    <n v="130.25"/>
    <x v="1003"/>
    <x v="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b v="0"/>
    <n v="121"/>
    <b v="1"/>
    <s v="publishing/nonfiction"/>
    <n v="122.67999999999999"/>
    <x v="1004"/>
    <x v="4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b v="0"/>
    <n v="87"/>
    <b v="1"/>
    <s v="publishing/nonfiction"/>
    <n v="182.81058823529412"/>
    <x v="1005"/>
    <x v="4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b v="0"/>
    <n v="65"/>
    <b v="1"/>
    <s v="publishing/nonfiction"/>
    <n v="125.29999999999998"/>
    <x v="1006"/>
    <x v="4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b v="0"/>
    <n v="49"/>
    <b v="1"/>
    <s v="publishing/nonfiction"/>
    <n v="111.66666666666667"/>
    <x v="1007"/>
    <x v="4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b v="0"/>
    <n v="19"/>
    <b v="1"/>
    <s v="publishing/nonfiction"/>
    <n v="115.75757575757575"/>
    <x v="1008"/>
    <x v="4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b v="0"/>
    <n v="81"/>
    <b v="1"/>
    <s v="publishing/nonfiction"/>
    <n v="173.2"/>
    <x v="1009"/>
    <x v="4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b v="0"/>
    <n v="264"/>
    <b v="1"/>
    <s v="publishing/nonfiction"/>
    <n v="125.98333333333333"/>
    <x v="1010"/>
    <x v="4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b v="0"/>
    <n v="25"/>
    <b v="1"/>
    <s v="publishing/nonfiction"/>
    <n v="109.1"/>
    <x v="1011"/>
    <x v="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b v="0"/>
    <n v="5"/>
    <b v="1"/>
    <s v="publishing/nonfiction"/>
    <n v="100"/>
    <x v="379"/>
    <x v="4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b v="0"/>
    <n v="144"/>
    <b v="1"/>
    <s v="music/rock"/>
    <n v="118.64285714285714"/>
    <x v="1012"/>
    <x v="6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b v="0"/>
    <n v="92"/>
    <b v="1"/>
    <s v="music/rock"/>
    <n v="100.26666666666667"/>
    <x v="1013"/>
    <x v="6"/>
    <m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b v="0"/>
    <n v="147"/>
    <b v="1"/>
    <s v="music/rock"/>
    <n v="126.48920000000001"/>
    <x v="1014"/>
    <x v="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b v="0"/>
    <n v="90"/>
    <b v="1"/>
    <s v="music/rock"/>
    <n v="114.26"/>
    <x v="1015"/>
    <x v="6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b v="0"/>
    <n v="87"/>
    <b v="1"/>
    <s v="music/rock"/>
    <n v="110.7"/>
    <x v="1016"/>
    <x v="6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b v="0"/>
    <n v="406"/>
    <b v="1"/>
    <s v="music/rock"/>
    <n v="105.34805315203954"/>
    <x v="1017"/>
    <x v="6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b v="0"/>
    <n v="20"/>
    <b v="1"/>
    <s v="music/rock"/>
    <n v="103.66666666666666"/>
    <x v="1018"/>
    <x v="6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b v="0"/>
    <n v="70"/>
    <b v="1"/>
    <s v="music/rock"/>
    <n v="107.08672667523933"/>
    <x v="1019"/>
    <x v="6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b v="0"/>
    <n v="16"/>
    <b v="1"/>
    <s v="music/rock"/>
    <n v="124"/>
    <x v="1020"/>
    <x v="6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b v="0"/>
    <n v="52"/>
    <b v="1"/>
    <s v="music/rock"/>
    <n v="105.01"/>
    <x v="1021"/>
    <x v="6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b v="0"/>
    <n v="66"/>
    <b v="1"/>
    <s v="music/rock"/>
    <n v="189.46666666666667"/>
    <x v="1022"/>
    <x v="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b v="0"/>
    <n v="109"/>
    <b v="1"/>
    <s v="music/rock"/>
    <n v="171.32499999999999"/>
    <x v="1023"/>
    <x v="6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b v="0"/>
    <n v="168"/>
    <b v="1"/>
    <s v="music/rock"/>
    <n v="252.48648648648651"/>
    <x v="1024"/>
    <x v="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b v="0"/>
    <n v="31"/>
    <b v="1"/>
    <s v="music/rock"/>
    <n v="116.15384615384616"/>
    <x v="1025"/>
    <x v="6"/>
    <m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b v="0"/>
    <n v="133"/>
    <b v="1"/>
    <s v="music/rock"/>
    <n v="203.35000000000002"/>
    <x v="1026"/>
    <x v="6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b v="0"/>
    <n v="151"/>
    <b v="1"/>
    <s v="music/rock"/>
    <n v="111.60000000000001"/>
    <x v="1027"/>
    <x v="6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b v="0"/>
    <n v="5"/>
    <b v="1"/>
    <s v="music/rock"/>
    <n v="424"/>
    <x v="1028"/>
    <x v="6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b v="0"/>
    <n v="73"/>
    <b v="1"/>
    <s v="music/rock"/>
    <n v="107.1"/>
    <x v="1029"/>
    <x v="6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b v="0"/>
    <n v="148"/>
    <b v="1"/>
    <s v="music/rock"/>
    <n v="104.3625"/>
    <x v="1030"/>
    <x v="6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b v="0"/>
    <n v="93"/>
    <b v="1"/>
    <s v="music/rock"/>
    <n v="212.40909090909091"/>
    <x v="1031"/>
    <x v="6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b v="0"/>
    <n v="63"/>
    <b v="1"/>
    <s v="music/rock"/>
    <n v="124.08571428571429"/>
    <x v="1032"/>
    <x v="6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b v="0"/>
    <n v="134"/>
    <b v="1"/>
    <s v="music/rock"/>
    <n v="110.406125"/>
    <x v="1033"/>
    <x v="6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b v="0"/>
    <n v="14"/>
    <b v="1"/>
    <s v="music/rock"/>
    <n v="218.75"/>
    <x v="372"/>
    <x v="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b v="0"/>
    <n v="78"/>
    <b v="1"/>
    <s v="music/rock"/>
    <n v="136.625"/>
    <x v="1034"/>
    <x v="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b v="0"/>
    <n v="112"/>
    <b v="1"/>
    <s v="music/rock"/>
    <n v="134.8074"/>
    <x v="1035"/>
    <x v="6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b v="0"/>
    <n v="34"/>
    <b v="1"/>
    <s v="music/rock"/>
    <n v="145.4"/>
    <x v="1036"/>
    <x v="6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b v="0"/>
    <n v="19"/>
    <b v="1"/>
    <s v="music/rock"/>
    <n v="109.10714285714285"/>
    <x v="1037"/>
    <x v="6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b v="0"/>
    <n v="13"/>
    <b v="1"/>
    <s v="music/rock"/>
    <n v="110.2"/>
    <x v="1038"/>
    <x v="6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b v="0"/>
    <n v="104"/>
    <b v="1"/>
    <s v="music/rock"/>
    <n v="113.64000000000001"/>
    <x v="1039"/>
    <x v="6"/>
    <m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b v="0"/>
    <n v="52"/>
    <b v="1"/>
    <s v="music/rock"/>
    <n v="102.35000000000001"/>
    <x v="1040"/>
    <x v="6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b v="0"/>
    <n v="17"/>
    <b v="1"/>
    <s v="music/rock"/>
    <n v="122.13333333333334"/>
    <x v="1041"/>
    <x v="6"/>
    <m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b v="0"/>
    <n v="82"/>
    <b v="1"/>
    <s v="music/rock"/>
    <n v="111.88571428571427"/>
    <x v="1042"/>
    <x v="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b v="0"/>
    <n v="73"/>
    <b v="1"/>
    <s v="music/rock"/>
    <n v="107.3"/>
    <x v="1043"/>
    <x v="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b v="0"/>
    <n v="158"/>
    <b v="1"/>
    <s v="music/rock"/>
    <n v="113.85000000000001"/>
    <x v="1044"/>
    <x v="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b v="0"/>
    <n v="65"/>
    <b v="1"/>
    <s v="music/rock"/>
    <n v="109.68181818181819"/>
    <x v="1045"/>
    <x v="6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b v="0"/>
    <n v="184"/>
    <b v="1"/>
    <s v="music/rock"/>
    <n v="126.14444444444443"/>
    <x v="1046"/>
    <x v="6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b v="0"/>
    <n v="34"/>
    <b v="1"/>
    <s v="music/rock"/>
    <n v="167.42857142857144"/>
    <x v="1047"/>
    <x v="6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b v="0"/>
    <n v="240"/>
    <b v="1"/>
    <s v="music/rock"/>
    <n v="496.52000000000004"/>
    <x v="1048"/>
    <x v="6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b v="0"/>
    <n v="113"/>
    <b v="1"/>
    <s v="music/rock"/>
    <n v="109.16"/>
    <x v="1049"/>
    <x v="6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b v="0"/>
    <n v="66"/>
    <b v="1"/>
    <s v="music/rock"/>
    <n v="102.57499999999999"/>
    <x v="1050"/>
    <x v="6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b v="1"/>
    <n v="5"/>
    <b v="0"/>
    <s v="publishing/translations"/>
    <n v="1.6620689655172414"/>
    <x v="1051"/>
    <x v="17"/>
    <m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b v="1"/>
    <n v="17"/>
    <b v="0"/>
    <s v="publishing/translations"/>
    <n v="0.42"/>
    <x v="1052"/>
    <x v="17"/>
    <m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b v="0"/>
    <n v="3"/>
    <b v="0"/>
    <s v="publishing/translations"/>
    <n v="0.125"/>
    <x v="144"/>
    <x v="17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b v="0"/>
    <n v="2"/>
    <b v="0"/>
    <s v="publishing/translations"/>
    <n v="0.5"/>
    <x v="507"/>
    <x v="1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b v="0"/>
    <n v="6"/>
    <b v="0"/>
    <s v="publishing/translations"/>
    <n v="7.1999999999999993"/>
    <x v="1053"/>
    <x v="17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b v="0"/>
    <n v="0"/>
    <b v="0"/>
    <s v="publishing/translations"/>
    <n v="0"/>
    <x v="121"/>
    <x v="17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b v="0"/>
    <n v="1"/>
    <b v="0"/>
    <s v="publishing/translations"/>
    <n v="1.6666666666666666E-2"/>
    <x v="120"/>
    <x v="17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b v="0"/>
    <n v="3"/>
    <b v="0"/>
    <s v="publishing/translations"/>
    <n v="0.23333333333333336"/>
    <x v="1054"/>
    <x v="17"/>
    <m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b v="0"/>
    <n v="13"/>
    <b v="0"/>
    <s v="publishing/translations"/>
    <n v="4.5714285714285712"/>
    <x v="1055"/>
    <x v="17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b v="0"/>
    <n v="1"/>
    <b v="0"/>
    <s v="publishing/translations"/>
    <n v="5"/>
    <x v="101"/>
    <x v="17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b v="0"/>
    <n v="1"/>
    <b v="0"/>
    <s v="publishing/translations"/>
    <n v="0.2"/>
    <x v="120"/>
    <x v="17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b v="0"/>
    <n v="9"/>
    <b v="0"/>
    <s v="publishing/translations"/>
    <n v="18.181818181818183"/>
    <x v="1056"/>
    <x v="17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b v="0"/>
    <n v="0"/>
    <b v="0"/>
    <s v="publishing/translations"/>
    <n v="0"/>
    <x v="121"/>
    <x v="17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b v="0"/>
    <n v="2"/>
    <b v="0"/>
    <s v="publishing/translations"/>
    <n v="1.2222222222222223"/>
    <x v="446"/>
    <x v="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b v="0"/>
    <n v="1"/>
    <b v="0"/>
    <s v="publishing/translations"/>
    <n v="0.2"/>
    <x v="1057"/>
    <x v="17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b v="0"/>
    <n v="10"/>
    <b v="0"/>
    <s v="publishing/translations"/>
    <n v="7.0634920634920633"/>
    <x v="901"/>
    <x v="17"/>
    <m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b v="0"/>
    <n v="3"/>
    <b v="0"/>
    <s v="publishing/translations"/>
    <n v="2.7272727272727271"/>
    <x v="120"/>
    <x v="17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b v="0"/>
    <n v="2"/>
    <b v="0"/>
    <s v="publishing/translations"/>
    <n v="0.1"/>
    <x v="101"/>
    <x v="17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b v="0"/>
    <n v="2"/>
    <b v="0"/>
    <s v="publishing/translations"/>
    <n v="0.104"/>
    <x v="31"/>
    <x v="17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b v="0"/>
    <n v="1"/>
    <b v="0"/>
    <s v="publishing/translations"/>
    <n v="0.33333333333333337"/>
    <x v="101"/>
    <x v="17"/>
    <m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b v="0"/>
    <n v="14"/>
    <b v="0"/>
    <s v="publishing/translations"/>
    <n v="20.36"/>
    <x v="1058"/>
    <x v="17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b v="0"/>
    <n v="0"/>
    <b v="0"/>
    <s v="publishing/translations"/>
    <n v="0"/>
    <x v="121"/>
    <x v="17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b v="0"/>
    <n v="0"/>
    <b v="0"/>
    <s v="publishing/translations"/>
    <n v="0"/>
    <x v="121"/>
    <x v="17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b v="0"/>
    <n v="4"/>
    <b v="0"/>
    <s v="publishing/translations"/>
    <n v="8.3800000000000008"/>
    <x v="1059"/>
    <x v="1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b v="0"/>
    <n v="3"/>
    <b v="0"/>
    <s v="publishing/translations"/>
    <n v="4.5"/>
    <x v="2"/>
    <x v="17"/>
    <m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b v="0"/>
    <n v="0"/>
    <b v="0"/>
    <s v="publishing/translations"/>
    <n v="0"/>
    <x v="121"/>
    <x v="17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b v="0"/>
    <n v="5"/>
    <b v="0"/>
    <s v="publishing/translations"/>
    <n v="8.06"/>
    <x v="128"/>
    <x v="17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b v="0"/>
    <n v="47"/>
    <b v="0"/>
    <s v="publishing/translations"/>
    <n v="31.94705882352941"/>
    <x v="1060"/>
    <x v="17"/>
    <m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b v="0"/>
    <n v="0"/>
    <b v="0"/>
    <s v="publishing/translations"/>
    <n v="0"/>
    <x v="121"/>
    <x v="17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b v="0"/>
    <n v="10"/>
    <b v="0"/>
    <s v="publishing/translations"/>
    <n v="6.708333333333333"/>
    <x v="1061"/>
    <x v="17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b v="0"/>
    <n v="11"/>
    <b v="0"/>
    <s v="publishing/translations"/>
    <n v="9.9878048780487809"/>
    <x v="1062"/>
    <x v="17"/>
    <m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b v="0"/>
    <n v="2"/>
    <b v="0"/>
    <s v="publishing/translations"/>
    <n v="0.1"/>
    <x v="507"/>
    <x v="17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b v="0"/>
    <n v="2"/>
    <b v="0"/>
    <s v="publishing/translations"/>
    <n v="0.77"/>
    <x v="1063"/>
    <x v="17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b v="0"/>
    <n v="22"/>
    <b v="0"/>
    <s v="publishing/translations"/>
    <n v="26.900000000000002"/>
    <x v="1064"/>
    <x v="1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b v="0"/>
    <n v="8"/>
    <b v="0"/>
    <s v="publishing/translations"/>
    <n v="3"/>
    <x v="766"/>
    <x v="17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b v="0"/>
    <n v="6"/>
    <b v="0"/>
    <s v="publishing/translations"/>
    <n v="6.6055045871559637"/>
    <x v="180"/>
    <x v="17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b v="0"/>
    <n v="1"/>
    <b v="0"/>
    <s v="publishing/translations"/>
    <n v="7.6923076923076927E-3"/>
    <x v="120"/>
    <x v="17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b v="0"/>
    <n v="3"/>
    <b v="0"/>
    <s v="publishing/translations"/>
    <n v="1.1222222222222222"/>
    <x v="1065"/>
    <x v="17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b v="0"/>
    <n v="0"/>
    <b v="0"/>
    <s v="publishing/translations"/>
    <n v="0"/>
    <x v="121"/>
    <x v="17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b v="0"/>
    <n v="0"/>
    <b v="0"/>
    <s v="publishing/translations"/>
    <n v="0"/>
    <x v="121"/>
    <x v="17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b v="0"/>
    <n v="0"/>
    <b v="0"/>
    <s v="publishing/translations"/>
    <n v="0"/>
    <x v="121"/>
    <x v="17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b v="0"/>
    <n v="0"/>
    <b v="0"/>
    <s v="publishing/translations"/>
    <n v="0"/>
    <x v="121"/>
    <x v="17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b v="0"/>
    <n v="0"/>
    <b v="0"/>
    <s v="publishing/translations"/>
    <n v="0"/>
    <x v="121"/>
    <x v="17"/>
    <m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b v="0"/>
    <n v="3"/>
    <b v="0"/>
    <s v="publishing/translations"/>
    <n v="1.4999999999999999E-2"/>
    <x v="384"/>
    <x v="1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b v="0"/>
    <n v="0"/>
    <b v="0"/>
    <s v="publishing/translations"/>
    <n v="0"/>
    <x v="121"/>
    <x v="17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b v="0"/>
    <n v="0"/>
    <b v="0"/>
    <s v="publishing/translations"/>
    <n v="0"/>
    <x v="121"/>
    <x v="17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b v="0"/>
    <n v="1"/>
    <b v="0"/>
    <s v="publishing/translations"/>
    <n v="1E-3"/>
    <x v="120"/>
    <x v="17"/>
    <m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b v="0"/>
    <n v="2"/>
    <b v="0"/>
    <s v="publishing/translations"/>
    <n v="1.0554089709762533E-2"/>
    <x v="120"/>
    <x v="17"/>
    <m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b v="0"/>
    <n v="0"/>
    <b v="0"/>
    <s v="publishing/translations"/>
    <n v="0"/>
    <x v="121"/>
    <x v="17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b v="0"/>
    <n v="0"/>
    <b v="0"/>
    <s v="publishing/translations"/>
    <n v="0"/>
    <x v="121"/>
    <x v="17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b v="0"/>
    <n v="1"/>
    <b v="0"/>
    <s v="publishing/translations"/>
    <n v="0.85714285714285721"/>
    <x v="2"/>
    <x v="17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b v="0"/>
    <n v="7"/>
    <b v="0"/>
    <s v="publishing/translations"/>
    <n v="10.5"/>
    <x v="1066"/>
    <x v="17"/>
    <m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b v="0"/>
    <n v="3"/>
    <b v="0"/>
    <s v="publishing/translations"/>
    <n v="2.9000000000000004"/>
    <x v="1067"/>
    <x v="17"/>
    <m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b v="0"/>
    <n v="0"/>
    <b v="0"/>
    <s v="publishing/translations"/>
    <n v="0"/>
    <x v="121"/>
    <x v="1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b v="0"/>
    <n v="0"/>
    <b v="0"/>
    <s v="publishing/translations"/>
    <n v="0"/>
    <x v="121"/>
    <x v="17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b v="0"/>
    <n v="0"/>
    <b v="0"/>
    <s v="publishing/translations"/>
    <n v="0"/>
    <x v="121"/>
    <x v="17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b v="0"/>
    <n v="0"/>
    <b v="0"/>
    <s v="publishing/translations"/>
    <n v="0"/>
    <x v="121"/>
    <x v="17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b v="1"/>
    <n v="340"/>
    <b v="1"/>
    <s v="publishing/radio &amp; podcasts"/>
    <n v="101.24459999999999"/>
    <x v="1068"/>
    <x v="18"/>
    <s v="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b v="1"/>
    <n v="150"/>
    <b v="1"/>
    <s v="publishing/radio &amp; podcasts"/>
    <n v="108.5175"/>
    <x v="1069"/>
    <x v="18"/>
    <s v="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b v="1"/>
    <n v="25"/>
    <b v="1"/>
    <s v="publishing/radio &amp; podcasts"/>
    <n v="147.66666666666666"/>
    <x v="1070"/>
    <x v="18"/>
    <s v="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b v="1"/>
    <n v="234"/>
    <b v="1"/>
    <s v="publishing/radio &amp; podcasts"/>
    <n v="163.19999999999999"/>
    <x v="1071"/>
    <x v="18"/>
    <s v="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b v="1"/>
    <n v="2602"/>
    <b v="1"/>
    <s v="publishing/radio &amp; podcasts"/>
    <n v="456.41449999999998"/>
    <x v="1072"/>
    <x v="18"/>
    <s v="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b v="1"/>
    <n v="248"/>
    <b v="1"/>
    <s v="publishing/radio &amp; podcasts"/>
    <n v="107.87731249999999"/>
    <x v="1073"/>
    <x v="18"/>
    <s v="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b v="1"/>
    <n v="600"/>
    <b v="1"/>
    <s v="publishing/radio &amp; podcasts"/>
    <n v="115.08"/>
    <x v="1074"/>
    <x v="18"/>
    <s v="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b v="1"/>
    <n v="293"/>
    <b v="1"/>
    <s v="publishing/radio &amp; podcasts"/>
    <n v="102.36842105263158"/>
    <x v="1075"/>
    <x v="18"/>
    <s v="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b v="1"/>
    <n v="321"/>
    <b v="1"/>
    <s v="publishing/radio &amp; podcasts"/>
    <n v="108.42485875706214"/>
    <x v="1076"/>
    <x v="18"/>
    <s v="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b v="1"/>
    <n v="81"/>
    <b v="1"/>
    <s v="publishing/radio &amp; podcasts"/>
    <n v="125.13333333333334"/>
    <x v="1077"/>
    <x v="18"/>
    <s v="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b v="1"/>
    <n v="343"/>
    <b v="1"/>
    <s v="publishing/radio &amp; podcasts"/>
    <n v="103.840625"/>
    <x v="1078"/>
    <x v="18"/>
    <s v="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b v="1"/>
    <n v="336"/>
    <b v="1"/>
    <s v="publishing/radio &amp; podcasts"/>
    <n v="138.70400000000001"/>
    <x v="1079"/>
    <x v="18"/>
    <s v="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b v="1"/>
    <n v="47"/>
    <b v="1"/>
    <s v="publishing/radio &amp; podcasts"/>
    <n v="120.51600000000001"/>
    <x v="1080"/>
    <x v="18"/>
    <s v="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b v="1"/>
    <n v="76"/>
    <b v="1"/>
    <s v="publishing/radio &amp; podcasts"/>
    <n v="112.26666666666667"/>
    <x v="1081"/>
    <x v="18"/>
    <s v="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b v="1"/>
    <n v="441"/>
    <b v="1"/>
    <s v="publishing/radio &amp; podcasts"/>
    <n v="188.66966666666667"/>
    <x v="1082"/>
    <x v="18"/>
    <s v="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b v="1"/>
    <n v="916"/>
    <b v="1"/>
    <s v="publishing/radio &amp; podcasts"/>
    <n v="661.55466666666666"/>
    <x v="1083"/>
    <x v="18"/>
    <s v="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b v="1"/>
    <n v="369"/>
    <b v="1"/>
    <s v="publishing/radio &amp; podcasts"/>
    <n v="111.31"/>
    <x v="1084"/>
    <x v="18"/>
    <s v="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b v="1"/>
    <n v="20242"/>
    <b v="1"/>
    <s v="publishing/radio &amp; podcasts"/>
    <n v="1181.6142199999999"/>
    <x v="1085"/>
    <x v="18"/>
    <s v="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b v="1"/>
    <n v="71"/>
    <b v="1"/>
    <s v="publishing/radio &amp; podcasts"/>
    <n v="137.375"/>
    <x v="1086"/>
    <x v="18"/>
    <s v="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b v="1"/>
    <n v="635"/>
    <b v="1"/>
    <s v="publishing/radio &amp; podcasts"/>
    <n v="117.04040000000001"/>
    <x v="1087"/>
    <x v="18"/>
    <s v="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b v="0"/>
    <n v="6"/>
    <b v="0"/>
    <s v="publishing/fiction"/>
    <n v="2.1"/>
    <x v="844"/>
    <x v="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b v="0"/>
    <n v="1"/>
    <b v="0"/>
    <s v="publishing/fiction"/>
    <n v="0.1"/>
    <x v="144"/>
    <x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b v="0"/>
    <n v="2"/>
    <b v="0"/>
    <s v="publishing/fiction"/>
    <n v="0.7142857142857143"/>
    <x v="384"/>
    <x v="5"/>
    <m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b v="0"/>
    <n v="0"/>
    <b v="0"/>
    <s v="publishing/fiction"/>
    <n v="0"/>
    <x v="121"/>
    <x v="5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b v="0"/>
    <n v="3"/>
    <b v="0"/>
    <s v="publishing/fiction"/>
    <n v="2.2388059701492535"/>
    <x v="73"/>
    <x v="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b v="0"/>
    <n v="3"/>
    <b v="0"/>
    <s v="publishing/fiction"/>
    <n v="0.24"/>
    <x v="587"/>
    <x v="5"/>
    <m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b v="0"/>
    <n v="0"/>
    <b v="0"/>
    <s v="publishing/fiction"/>
    <n v="0"/>
    <x v="121"/>
    <x v="5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b v="0"/>
    <n v="6"/>
    <b v="0"/>
    <s v="publishing/fiction"/>
    <n v="2.4"/>
    <x v="88"/>
    <x v="5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b v="0"/>
    <n v="0"/>
    <b v="0"/>
    <s v="publishing/fiction"/>
    <n v="0"/>
    <x v="121"/>
    <x v="5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b v="0"/>
    <n v="19"/>
    <b v="0"/>
    <s v="publishing/fiction"/>
    <n v="30.862068965517242"/>
    <x v="1088"/>
    <x v="5"/>
    <m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b v="0"/>
    <n v="1"/>
    <b v="0"/>
    <s v="publishing/fiction"/>
    <n v="8.3333333333333321"/>
    <x v="101"/>
    <x v="5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b v="0"/>
    <n v="2"/>
    <b v="0"/>
    <s v="publishing/fiction"/>
    <n v="0.75"/>
    <x v="2"/>
    <x v="5"/>
    <m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b v="0"/>
    <n v="0"/>
    <b v="0"/>
    <s v="publishing/fiction"/>
    <n v="0"/>
    <x v="121"/>
    <x v="5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b v="0"/>
    <n v="11"/>
    <b v="0"/>
    <s v="publishing/fiction"/>
    <n v="8.9"/>
    <x v="1089"/>
    <x v="5"/>
    <m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b v="0"/>
    <n v="0"/>
    <b v="0"/>
    <s v="publishing/fiction"/>
    <n v="0"/>
    <x v="121"/>
    <x v="5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b v="0"/>
    <n v="0"/>
    <b v="0"/>
    <s v="publishing/fiction"/>
    <n v="0"/>
    <x v="121"/>
    <x v="5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b v="0"/>
    <n v="1"/>
    <b v="0"/>
    <s v="publishing/fiction"/>
    <n v="6.6666666666666671E-3"/>
    <x v="120"/>
    <x v="5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b v="0"/>
    <n v="3"/>
    <b v="0"/>
    <s v="publishing/fiction"/>
    <n v="1.9"/>
    <x v="1090"/>
    <x v="5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b v="0"/>
    <n v="1"/>
    <b v="0"/>
    <s v="publishing/fiction"/>
    <n v="0.25"/>
    <x v="144"/>
    <x v="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b v="0"/>
    <n v="15"/>
    <b v="0"/>
    <s v="publishing/fiction"/>
    <n v="25.035714285714285"/>
    <x v="1091"/>
    <x v="5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b v="1"/>
    <n v="885"/>
    <b v="1"/>
    <s v="photography/photobooks"/>
    <n v="166.33076923076925"/>
    <x v="1092"/>
    <x v="15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b v="1"/>
    <n v="329"/>
    <b v="1"/>
    <s v="photography/photobooks"/>
    <n v="101.44545454545455"/>
    <x v="1093"/>
    <x v="15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b v="1"/>
    <n v="71"/>
    <b v="1"/>
    <s v="photography/photobooks"/>
    <n v="107.89146666666667"/>
    <x v="1094"/>
    <x v="15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b v="1"/>
    <n v="269"/>
    <b v="1"/>
    <s v="photography/photobooks"/>
    <n v="277.93846153846158"/>
    <x v="1095"/>
    <x v="15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b v="1"/>
    <n v="345"/>
    <b v="1"/>
    <s v="photography/photobooks"/>
    <n v="103.58125"/>
    <x v="1096"/>
    <x v="15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b v="1"/>
    <n v="43"/>
    <b v="1"/>
    <s v="photography/photobooks"/>
    <n v="111.4"/>
    <x v="1097"/>
    <x v="15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b v="1"/>
    <n v="33"/>
    <b v="1"/>
    <s v="photography/photobooks"/>
    <n v="215"/>
    <x v="1098"/>
    <x v="15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b v="1"/>
    <n v="211"/>
    <b v="1"/>
    <s v="photography/photobooks"/>
    <n v="110.76216216216217"/>
    <x v="1099"/>
    <x v="15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b v="1"/>
    <n v="196"/>
    <b v="1"/>
    <s v="photography/photobooks"/>
    <n v="123.64125714285714"/>
    <x v="1100"/>
    <x v="15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b v="1"/>
    <n v="405"/>
    <b v="1"/>
    <s v="photography/photobooks"/>
    <n v="101.03500000000001"/>
    <x v="1101"/>
    <x v="15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b v="1"/>
    <n v="206"/>
    <b v="1"/>
    <s v="photography/photobooks"/>
    <n v="111.79285714285714"/>
    <x v="1102"/>
    <x v="15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b v="1"/>
    <n v="335"/>
    <b v="1"/>
    <s v="photography/photobooks"/>
    <n v="558.7714285714286"/>
    <x v="1103"/>
    <x v="15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b v="1"/>
    <n v="215"/>
    <b v="1"/>
    <s v="photography/photobooks"/>
    <n v="150.01875000000001"/>
    <x v="1104"/>
    <x v="15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b v="1"/>
    <n v="176"/>
    <b v="1"/>
    <s v="photography/photobooks"/>
    <n v="106.476"/>
    <x v="1105"/>
    <x v="15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b v="1"/>
    <n v="555"/>
    <b v="1"/>
    <s v="photography/photobooks"/>
    <n v="157.18899999999999"/>
    <x v="1106"/>
    <x v="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b v="1"/>
    <n v="116"/>
    <b v="1"/>
    <s v="photography/photobooks"/>
    <n v="108.65882352941176"/>
    <x v="1107"/>
    <x v="15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b v="1"/>
    <n v="615"/>
    <b v="1"/>
    <s v="photography/photobooks"/>
    <n v="161.97999999999999"/>
    <x v="1108"/>
    <x v="15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b v="1"/>
    <n v="236"/>
    <b v="1"/>
    <s v="photography/photobooks"/>
    <n v="205.36666666666665"/>
    <x v="1109"/>
    <x v="15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b v="1"/>
    <n v="145"/>
    <b v="1"/>
    <s v="photography/photobooks"/>
    <n v="103.36388888888889"/>
    <x v="1110"/>
    <x v="15"/>
    <m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b v="1"/>
    <n v="167"/>
    <b v="1"/>
    <s v="photography/photobooks"/>
    <n v="103.47222222222223"/>
    <x v="1111"/>
    <x v="15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b v="1"/>
    <n v="235"/>
    <b v="1"/>
    <s v="photography/photobooks"/>
    <n v="106.81333333333333"/>
    <x v="1112"/>
    <x v="1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b v="1"/>
    <n v="452"/>
    <b v="1"/>
    <s v="photography/photobooks"/>
    <n v="138.96574712643678"/>
    <x v="1113"/>
    <x v="15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b v="1"/>
    <n v="241"/>
    <b v="1"/>
    <s v="photography/photobooks"/>
    <n v="124.84324324324325"/>
    <x v="1114"/>
    <x v="15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b v="1"/>
    <n v="28"/>
    <b v="1"/>
    <s v="photography/photobooks"/>
    <n v="206.99999999999997"/>
    <x v="1115"/>
    <x v="15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b v="1"/>
    <n v="140"/>
    <b v="1"/>
    <s v="photography/photobooks"/>
    <n v="174.00576923076923"/>
    <x v="1116"/>
    <x v="1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b v="1"/>
    <n v="280"/>
    <b v="1"/>
    <s v="photography/photobooks"/>
    <n v="120.32608695652173"/>
    <x v="1117"/>
    <x v="15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b v="1"/>
    <n v="70"/>
    <b v="1"/>
    <s v="photography/photobooks"/>
    <n v="110.44428571428573"/>
    <x v="1118"/>
    <x v="15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b v="1"/>
    <n v="160"/>
    <b v="1"/>
    <s v="photography/photobooks"/>
    <n v="281.56666666666666"/>
    <x v="1119"/>
    <x v="15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b v="1"/>
    <n v="141"/>
    <b v="1"/>
    <s v="photography/photobooks"/>
    <n v="100.67894736842105"/>
    <x v="1120"/>
    <x v="15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b v="1"/>
    <n v="874"/>
    <b v="1"/>
    <s v="photography/photobooks"/>
    <n v="134.82571428571427"/>
    <x v="1121"/>
    <x v="15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b v="1"/>
    <n v="73"/>
    <b v="1"/>
    <s v="photography/photobooks"/>
    <n v="175.95744680851064"/>
    <x v="1122"/>
    <x v="15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b v="1"/>
    <n v="294"/>
    <b v="1"/>
    <s v="photography/photobooks"/>
    <n v="484.02000000000004"/>
    <x v="1123"/>
    <x v="15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b v="1"/>
    <n v="740"/>
    <b v="1"/>
    <s v="photography/photobooks"/>
    <n v="145.14000000000001"/>
    <x v="1124"/>
    <x v="15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b v="1"/>
    <n v="369"/>
    <b v="1"/>
    <s v="photography/photobooks"/>
    <n v="417.73333333333335"/>
    <x v="1125"/>
    <x v="15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b v="1"/>
    <n v="110"/>
    <b v="1"/>
    <s v="photography/photobooks"/>
    <n v="132.42499999999998"/>
    <x v="1126"/>
    <x v="1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b v="1"/>
    <n v="455"/>
    <b v="1"/>
    <s v="photography/photobooks"/>
    <n v="250.30841666666666"/>
    <x v="1127"/>
    <x v="15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b v="1"/>
    <n v="224"/>
    <b v="1"/>
    <s v="photography/photobooks"/>
    <n v="179.9"/>
    <x v="1128"/>
    <x v="15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b v="1"/>
    <n v="46"/>
    <b v="1"/>
    <s v="photography/photobooks"/>
    <n v="102.62857142857142"/>
    <x v="1129"/>
    <x v="15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b v="0"/>
    <n v="284"/>
    <b v="1"/>
    <s v="photography/photobooks"/>
    <n v="135.98609999999999"/>
    <x v="1130"/>
    <x v="15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b v="1"/>
    <n v="98"/>
    <b v="1"/>
    <s v="photography/photobooks"/>
    <n v="117.86666666666667"/>
    <x v="1131"/>
    <x v="15"/>
    <m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b v="0"/>
    <n v="2"/>
    <b v="0"/>
    <s v="photography/nature"/>
    <n v="3.3333333333333333E-2"/>
    <x v="366"/>
    <x v="19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b v="0"/>
    <n v="1"/>
    <b v="0"/>
    <s v="photography/nature"/>
    <n v="4"/>
    <x v="135"/>
    <x v="19"/>
    <m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b v="0"/>
    <n v="1"/>
    <b v="0"/>
    <s v="photography/nature"/>
    <n v="0.44444444444444442"/>
    <x v="119"/>
    <x v="19"/>
    <m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b v="0"/>
    <n v="0"/>
    <b v="0"/>
    <s v="photography/nature"/>
    <n v="0"/>
    <x v="121"/>
    <x v="19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b v="0"/>
    <n v="1"/>
    <b v="0"/>
    <s v="photography/nature"/>
    <n v="3.3333333333333333E-2"/>
    <x v="120"/>
    <x v="19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b v="0"/>
    <n v="11"/>
    <b v="0"/>
    <s v="photography/nature"/>
    <n v="28.9"/>
    <x v="1132"/>
    <x v="19"/>
    <m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b v="0"/>
    <n v="0"/>
    <b v="0"/>
    <s v="photography/nature"/>
    <n v="0"/>
    <x v="121"/>
    <x v="19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b v="0"/>
    <n v="1"/>
    <b v="0"/>
    <s v="photography/nature"/>
    <n v="8.5714285714285712"/>
    <x v="88"/>
    <x v="19"/>
    <m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b v="0"/>
    <n v="6"/>
    <b v="0"/>
    <s v="photography/nature"/>
    <n v="34"/>
    <x v="1133"/>
    <x v="1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b v="0"/>
    <n v="7"/>
    <b v="0"/>
    <s v="photography/nature"/>
    <n v="13.466666666666665"/>
    <x v="1134"/>
    <x v="19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b v="0"/>
    <n v="0"/>
    <b v="0"/>
    <s v="photography/nature"/>
    <n v="0"/>
    <x v="121"/>
    <x v="19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b v="0"/>
    <n v="16"/>
    <b v="0"/>
    <s v="photography/nature"/>
    <n v="49.186046511627907"/>
    <x v="1135"/>
    <x v="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b v="0"/>
    <n v="0"/>
    <b v="0"/>
    <s v="photography/nature"/>
    <n v="0"/>
    <x v="121"/>
    <x v="19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b v="0"/>
    <n v="0"/>
    <b v="0"/>
    <s v="photography/nature"/>
    <n v="0"/>
    <x v="121"/>
    <x v="19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b v="0"/>
    <n v="0"/>
    <b v="0"/>
    <s v="photography/nature"/>
    <n v="0"/>
    <x v="121"/>
    <x v="19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b v="0"/>
    <n v="12"/>
    <b v="0"/>
    <s v="photography/nature"/>
    <n v="45.133333333333333"/>
    <x v="1136"/>
    <x v="19"/>
    <m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b v="0"/>
    <n v="1"/>
    <b v="0"/>
    <s v="photography/nature"/>
    <n v="4"/>
    <x v="101"/>
    <x v="19"/>
    <m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b v="0"/>
    <n v="3"/>
    <b v="0"/>
    <s v="photography/nature"/>
    <n v="4.666666666666667"/>
    <x v="123"/>
    <x v="19"/>
    <m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b v="0"/>
    <n v="1"/>
    <b v="0"/>
    <s v="photography/nature"/>
    <n v="0.33333333333333337"/>
    <x v="73"/>
    <x v="1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b v="0"/>
    <n v="4"/>
    <b v="0"/>
    <s v="photography/nature"/>
    <n v="3.7600000000000002"/>
    <x v="842"/>
    <x v="19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b v="0"/>
    <n v="1"/>
    <b v="0"/>
    <s v="publishing/art books"/>
    <n v="0.67"/>
    <x v="407"/>
    <x v="2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b v="0"/>
    <n v="0"/>
    <b v="0"/>
    <s v="publishing/art books"/>
    <n v="0"/>
    <x v="121"/>
    <x v="2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b v="0"/>
    <n v="2"/>
    <b v="0"/>
    <s v="publishing/art books"/>
    <n v="1.4166666666666665"/>
    <x v="665"/>
    <x v="2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b v="0"/>
    <n v="1"/>
    <b v="0"/>
    <s v="publishing/art books"/>
    <n v="0.1"/>
    <x v="119"/>
    <x v="2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b v="0"/>
    <n v="1"/>
    <b v="0"/>
    <s v="publishing/art books"/>
    <n v="2.5"/>
    <x v="101"/>
    <x v="2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b v="0"/>
    <n v="59"/>
    <b v="0"/>
    <s v="publishing/art books"/>
    <n v="21.25"/>
    <x v="1137"/>
    <x v="2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b v="0"/>
    <n v="13"/>
    <b v="0"/>
    <s v="publishing/art books"/>
    <n v="4.117647058823529"/>
    <x v="1138"/>
    <x v="2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b v="0"/>
    <n v="22"/>
    <b v="0"/>
    <s v="publishing/art books"/>
    <n v="13.639999999999999"/>
    <x v="1139"/>
    <x v="20"/>
    <m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b v="0"/>
    <n v="0"/>
    <b v="0"/>
    <s v="publishing/art books"/>
    <n v="0"/>
    <x v="121"/>
    <x v="20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b v="0"/>
    <n v="52"/>
    <b v="0"/>
    <s v="publishing/art books"/>
    <n v="41.4"/>
    <x v="1140"/>
    <x v="2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b v="0"/>
    <n v="4"/>
    <b v="0"/>
    <s v="publishing/art books"/>
    <n v="0.66115702479338845"/>
    <x v="135"/>
    <x v="2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b v="0"/>
    <n v="3"/>
    <b v="0"/>
    <s v="publishing/art books"/>
    <n v="5"/>
    <x v="694"/>
    <x v="2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b v="0"/>
    <n v="3"/>
    <b v="0"/>
    <s v="publishing/art books"/>
    <n v="2.4777777777777779"/>
    <x v="1141"/>
    <x v="2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b v="0"/>
    <n v="6"/>
    <b v="0"/>
    <s v="publishing/art books"/>
    <n v="5.0599999999999996"/>
    <x v="1142"/>
    <x v="2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b v="0"/>
    <n v="35"/>
    <b v="0"/>
    <s v="publishing/art books"/>
    <n v="22.91"/>
    <x v="1143"/>
    <x v="20"/>
    <m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b v="0"/>
    <n v="10"/>
    <b v="0"/>
    <s v="publishing/art books"/>
    <n v="13"/>
    <x v="178"/>
    <x v="2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b v="0"/>
    <n v="2"/>
    <b v="0"/>
    <s v="publishing/art books"/>
    <n v="0.54999999999999993"/>
    <x v="446"/>
    <x v="2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b v="0"/>
    <n v="4"/>
    <b v="0"/>
    <s v="publishing/art books"/>
    <n v="10.806536636794938"/>
    <x v="22"/>
    <x v="2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b v="0"/>
    <n v="2"/>
    <b v="0"/>
    <s v="publishing/art books"/>
    <n v="0.84008400840084008"/>
    <x v="454"/>
    <x v="2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b v="0"/>
    <n v="0"/>
    <b v="0"/>
    <s v="publishing/art books"/>
    <n v="0"/>
    <x v="121"/>
    <x v="20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b v="0"/>
    <n v="1"/>
    <b v="0"/>
    <s v="photography/places"/>
    <n v="0.5"/>
    <x v="144"/>
    <x v="21"/>
    <m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b v="0"/>
    <n v="3"/>
    <b v="0"/>
    <s v="photography/places"/>
    <n v="9.3000000000000007"/>
    <x v="1144"/>
    <x v="2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b v="0"/>
    <n v="1"/>
    <b v="0"/>
    <s v="photography/places"/>
    <n v="7.4999999999999997E-2"/>
    <x v="2"/>
    <x v="2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b v="0"/>
    <n v="0"/>
    <b v="0"/>
    <s v="photography/places"/>
    <n v="0"/>
    <x v="121"/>
    <x v="2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b v="0"/>
    <n v="12"/>
    <b v="0"/>
    <s v="photography/places"/>
    <n v="79"/>
    <x v="1145"/>
    <x v="21"/>
    <m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b v="0"/>
    <n v="0"/>
    <b v="0"/>
    <s v="photography/places"/>
    <n v="0"/>
    <x v="121"/>
    <x v="21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b v="0"/>
    <n v="1"/>
    <b v="0"/>
    <s v="photography/places"/>
    <n v="1.3333333333333334E-2"/>
    <x v="120"/>
    <x v="21"/>
    <m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b v="0"/>
    <n v="0"/>
    <b v="0"/>
    <s v="photography/places"/>
    <n v="0"/>
    <x v="121"/>
    <x v="21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b v="0"/>
    <n v="0"/>
    <b v="0"/>
    <s v="photography/places"/>
    <n v="0"/>
    <x v="121"/>
    <x v="21"/>
    <m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b v="0"/>
    <n v="2"/>
    <b v="0"/>
    <s v="photography/places"/>
    <n v="1.7000000000000002"/>
    <x v="1146"/>
    <x v="21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b v="0"/>
    <n v="92"/>
    <b v="0"/>
    <s v="photography/places"/>
    <n v="29.228571428571428"/>
    <x v="1147"/>
    <x v="21"/>
    <m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b v="0"/>
    <n v="0"/>
    <b v="0"/>
    <s v="photography/places"/>
    <n v="0"/>
    <x v="121"/>
    <x v="21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b v="0"/>
    <n v="3"/>
    <b v="0"/>
    <s v="photography/places"/>
    <n v="1.3636363636363637E-2"/>
    <x v="120"/>
    <x v="21"/>
    <m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b v="0"/>
    <n v="10"/>
    <b v="0"/>
    <s v="photography/places"/>
    <n v="20.5"/>
    <x v="442"/>
    <x v="21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b v="0"/>
    <n v="7"/>
    <b v="0"/>
    <s v="photography/places"/>
    <n v="0.27999999999999997"/>
    <x v="379"/>
    <x v="21"/>
    <m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b v="0"/>
    <n v="3"/>
    <b v="0"/>
    <s v="photography/places"/>
    <n v="2.3076923076923079"/>
    <x v="384"/>
    <x v="21"/>
    <m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b v="0"/>
    <n v="0"/>
    <b v="0"/>
    <s v="photography/places"/>
    <n v="0"/>
    <x v="121"/>
    <x v="21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b v="0"/>
    <n v="1"/>
    <b v="0"/>
    <s v="photography/places"/>
    <n v="0.125"/>
    <x v="120"/>
    <x v="21"/>
    <m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b v="0"/>
    <n v="0"/>
    <b v="0"/>
    <s v="photography/places"/>
    <n v="0"/>
    <x v="121"/>
    <x v="21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b v="0"/>
    <n v="9"/>
    <b v="0"/>
    <s v="photography/places"/>
    <n v="7.3400000000000007"/>
    <x v="1148"/>
    <x v="21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b v="0"/>
    <n v="56"/>
    <b v="1"/>
    <s v="music/rock"/>
    <n v="108.2492"/>
    <x v="1149"/>
    <x v="6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b v="0"/>
    <n v="32"/>
    <b v="1"/>
    <s v="music/rock"/>
    <n v="100.16666666666667"/>
    <x v="1150"/>
    <x v="6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b v="0"/>
    <n v="30"/>
    <b v="1"/>
    <s v="music/rock"/>
    <n v="100.03299999999999"/>
    <x v="1151"/>
    <x v="6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b v="0"/>
    <n v="70"/>
    <b v="1"/>
    <s v="music/rock"/>
    <n v="122.10714285714286"/>
    <x v="1152"/>
    <x v="6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b v="0"/>
    <n v="44"/>
    <b v="1"/>
    <s v="music/rock"/>
    <n v="100.69333333333334"/>
    <x v="1153"/>
    <x v="6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b v="0"/>
    <n v="92"/>
    <b v="1"/>
    <s v="music/rock"/>
    <n v="101.004125"/>
    <x v="1154"/>
    <x v="6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b v="0"/>
    <n v="205"/>
    <b v="1"/>
    <s v="music/rock"/>
    <n v="145.11000000000001"/>
    <x v="1155"/>
    <x v="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b v="0"/>
    <n v="23"/>
    <b v="1"/>
    <s v="music/rock"/>
    <n v="101.25"/>
    <x v="1156"/>
    <x v="6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b v="0"/>
    <n v="4"/>
    <b v="1"/>
    <s v="music/rock"/>
    <n v="118.33333333333333"/>
    <x v="1157"/>
    <x v="6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b v="0"/>
    <n v="112"/>
    <b v="1"/>
    <s v="music/rock"/>
    <n v="271.85000000000002"/>
    <x v="1158"/>
    <x v="6"/>
    <m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b v="0"/>
    <n v="27"/>
    <b v="1"/>
    <s v="music/rock"/>
    <n v="125.125"/>
    <x v="1159"/>
    <x v="6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b v="0"/>
    <n v="11"/>
    <b v="1"/>
    <s v="music/rock"/>
    <n v="110.00000000000001"/>
    <x v="73"/>
    <x v="6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b v="0"/>
    <n v="26"/>
    <b v="1"/>
    <s v="music/rock"/>
    <n v="101.49999999999999"/>
    <x v="1160"/>
    <x v="6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b v="0"/>
    <n v="77"/>
    <b v="1"/>
    <s v="music/rock"/>
    <n v="102.69999999999999"/>
    <x v="1161"/>
    <x v="6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b v="0"/>
    <n v="136"/>
    <b v="1"/>
    <s v="music/rock"/>
    <n v="114.12500000000001"/>
    <x v="1162"/>
    <x v="6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b v="0"/>
    <n v="157"/>
    <b v="1"/>
    <s v="music/rock"/>
    <n v="104.2"/>
    <x v="1163"/>
    <x v="6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b v="0"/>
    <n v="158"/>
    <b v="1"/>
    <s v="music/rock"/>
    <n v="145.85714285714286"/>
    <x v="1164"/>
    <x v="6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b v="0"/>
    <n v="27"/>
    <b v="1"/>
    <s v="music/rock"/>
    <n v="105.06666666666666"/>
    <x v="1165"/>
    <x v="6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b v="0"/>
    <n v="23"/>
    <b v="1"/>
    <s v="music/rock"/>
    <n v="133.33333333333331"/>
    <x v="1166"/>
    <x v="6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b v="0"/>
    <n v="17"/>
    <b v="1"/>
    <s v="music/rock"/>
    <n v="112.99999999999999"/>
    <x v="1167"/>
    <x v="6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b v="0"/>
    <n v="37"/>
    <b v="1"/>
    <s v="music/rock"/>
    <n v="121.2"/>
    <x v="1168"/>
    <x v="6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b v="0"/>
    <n v="65"/>
    <b v="1"/>
    <s v="music/rock"/>
    <n v="101.72463768115942"/>
    <x v="1169"/>
    <x v="6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b v="0"/>
    <n v="18"/>
    <b v="1"/>
    <s v="music/rock"/>
    <n v="101.06666666666666"/>
    <x v="1170"/>
    <x v="6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b v="0"/>
    <n v="25"/>
    <b v="1"/>
    <s v="music/rock"/>
    <n v="118"/>
    <x v="1171"/>
    <x v="6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b v="0"/>
    <n v="104"/>
    <b v="1"/>
    <s v="music/rock"/>
    <n v="155.33333333333331"/>
    <x v="1172"/>
    <x v="6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b v="0"/>
    <n v="108"/>
    <b v="1"/>
    <s v="music/rock"/>
    <n v="101.18750000000001"/>
    <x v="1173"/>
    <x v="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b v="0"/>
    <n v="38"/>
    <b v="1"/>
    <s v="music/rock"/>
    <n v="117"/>
    <x v="1174"/>
    <x v="6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b v="0"/>
    <n v="88"/>
    <b v="1"/>
    <s v="music/rock"/>
    <n v="100.925"/>
    <x v="1175"/>
    <x v="6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b v="0"/>
    <n v="82"/>
    <b v="1"/>
    <s v="music/rock"/>
    <n v="103.66666666666666"/>
    <x v="1176"/>
    <x v="6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b v="0"/>
    <n v="126"/>
    <b v="1"/>
    <s v="music/rock"/>
    <n v="265.25"/>
    <x v="1177"/>
    <x v="6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b v="0"/>
    <n v="133"/>
    <b v="1"/>
    <s v="music/rock"/>
    <n v="155.91"/>
    <x v="1178"/>
    <x v="6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b v="0"/>
    <n v="47"/>
    <b v="1"/>
    <s v="music/rock"/>
    <n v="101.62500000000001"/>
    <x v="1179"/>
    <x v="6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b v="0"/>
    <n v="58"/>
    <b v="1"/>
    <s v="music/rock"/>
    <n v="100"/>
    <x v="1180"/>
    <x v="6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b v="0"/>
    <n v="32"/>
    <b v="1"/>
    <s v="music/rock"/>
    <n v="100.49999999999999"/>
    <x v="1181"/>
    <x v="6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b v="0"/>
    <n v="37"/>
    <b v="1"/>
    <s v="music/rock"/>
    <n v="125.29999999999998"/>
    <x v="1182"/>
    <x v="6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b v="0"/>
    <n v="87"/>
    <b v="1"/>
    <s v="music/rock"/>
    <n v="103.55555555555556"/>
    <x v="1183"/>
    <x v="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b v="0"/>
    <n v="15"/>
    <b v="1"/>
    <s v="music/rock"/>
    <n v="103.8"/>
    <x v="1184"/>
    <x v="6"/>
    <m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b v="0"/>
    <n v="27"/>
    <b v="1"/>
    <s v="music/rock"/>
    <n v="105"/>
    <x v="1185"/>
    <x v="6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b v="0"/>
    <n v="19"/>
    <b v="1"/>
    <s v="music/rock"/>
    <n v="100"/>
    <x v="1186"/>
    <x v="6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b v="0"/>
    <n v="17"/>
    <b v="1"/>
    <s v="music/rock"/>
    <n v="169.86"/>
    <x v="1187"/>
    <x v="6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b v="0"/>
    <n v="26"/>
    <b v="1"/>
    <s v="music/pop"/>
    <n v="101.4"/>
    <x v="1188"/>
    <x v="22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b v="0"/>
    <n v="28"/>
    <b v="1"/>
    <s v="music/pop"/>
    <n v="100"/>
    <x v="317"/>
    <x v="22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b v="0"/>
    <n v="37"/>
    <b v="1"/>
    <s v="music/pop"/>
    <n v="124.70000000000002"/>
    <x v="1189"/>
    <x v="22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b v="0"/>
    <n v="128"/>
    <b v="1"/>
    <s v="music/pop"/>
    <n v="109.5"/>
    <x v="1190"/>
    <x v="22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b v="0"/>
    <n v="10"/>
    <b v="1"/>
    <s v="music/pop"/>
    <n v="110.80000000000001"/>
    <x v="1191"/>
    <x v="22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b v="0"/>
    <n v="83"/>
    <b v="1"/>
    <s v="music/pop"/>
    <n v="110.2"/>
    <x v="1192"/>
    <x v="22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b v="0"/>
    <n v="46"/>
    <b v="1"/>
    <s v="music/pop"/>
    <n v="104.71999999999998"/>
    <x v="1193"/>
    <x v="22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b v="0"/>
    <n v="90"/>
    <b v="1"/>
    <s v="music/pop"/>
    <n v="125.26086956521738"/>
    <x v="1194"/>
    <x v="22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b v="0"/>
    <n v="81"/>
    <b v="1"/>
    <s v="music/pop"/>
    <n v="100.58763157894737"/>
    <x v="1195"/>
    <x v="22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b v="0"/>
    <n v="32"/>
    <b v="1"/>
    <s v="music/pop"/>
    <n v="141.55000000000001"/>
    <x v="1196"/>
    <x v="22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b v="0"/>
    <n v="20"/>
    <b v="1"/>
    <s v="music/pop"/>
    <n v="100.75"/>
    <x v="1197"/>
    <x v="22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b v="0"/>
    <n v="70"/>
    <b v="1"/>
    <s v="music/pop"/>
    <n v="100.66666666666666"/>
    <x v="1198"/>
    <x v="2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b v="0"/>
    <n v="168"/>
    <b v="1"/>
    <s v="music/pop"/>
    <n v="174.2304"/>
    <x v="1199"/>
    <x v="22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b v="0"/>
    <n v="34"/>
    <b v="1"/>
    <s v="music/pop"/>
    <n v="119.90909090909089"/>
    <x v="1200"/>
    <x v="22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b v="0"/>
    <n v="48"/>
    <b v="1"/>
    <s v="music/pop"/>
    <n v="142.86666666666667"/>
    <x v="1201"/>
    <x v="22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b v="0"/>
    <n v="48"/>
    <b v="1"/>
    <s v="music/pop"/>
    <n v="100.33493333333334"/>
    <x v="1202"/>
    <x v="22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b v="0"/>
    <n v="221"/>
    <b v="1"/>
    <s v="music/pop"/>
    <n v="104.93380000000001"/>
    <x v="1203"/>
    <x v="22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b v="0"/>
    <n v="107"/>
    <b v="1"/>
    <s v="music/pop"/>
    <n v="132.23333333333335"/>
    <x v="1204"/>
    <x v="22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b v="0"/>
    <n v="45"/>
    <b v="1"/>
    <s v="music/pop"/>
    <n v="112.79999999999998"/>
    <x v="1205"/>
    <x v="22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b v="0"/>
    <n v="36"/>
    <b v="1"/>
    <s v="music/pop"/>
    <n v="1253.75"/>
    <x v="1206"/>
    <x v="22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b v="0"/>
    <n v="101"/>
    <b v="1"/>
    <s v="music/pop"/>
    <n v="102.50632911392405"/>
    <x v="1207"/>
    <x v="22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b v="0"/>
    <n v="62"/>
    <b v="1"/>
    <s v="music/pop"/>
    <n v="102.6375"/>
    <x v="1208"/>
    <x v="22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b v="0"/>
    <n v="32"/>
    <b v="1"/>
    <s v="music/pop"/>
    <n v="108"/>
    <x v="1209"/>
    <x v="22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b v="0"/>
    <n v="89"/>
    <b v="1"/>
    <s v="music/pop"/>
    <n v="122.40879999999999"/>
    <x v="1210"/>
    <x v="22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b v="0"/>
    <n v="93"/>
    <b v="1"/>
    <s v="music/pop"/>
    <n v="119.45714285714286"/>
    <x v="1211"/>
    <x v="22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b v="0"/>
    <n v="98"/>
    <b v="1"/>
    <s v="music/pop"/>
    <n v="160.88"/>
    <x v="1212"/>
    <x v="22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b v="0"/>
    <n v="82"/>
    <b v="1"/>
    <s v="music/pop"/>
    <n v="126.85294117647059"/>
    <x v="1213"/>
    <x v="22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b v="0"/>
    <n v="116"/>
    <b v="1"/>
    <s v="music/pop"/>
    <n v="102.6375"/>
    <x v="1214"/>
    <x v="22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b v="0"/>
    <n v="52"/>
    <b v="1"/>
    <s v="music/pop"/>
    <n v="139.75"/>
    <x v="404"/>
    <x v="22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b v="0"/>
    <n v="23"/>
    <b v="1"/>
    <s v="music/pop"/>
    <n v="102.60000000000001"/>
    <x v="1215"/>
    <x v="22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b v="0"/>
    <n v="77"/>
    <b v="1"/>
    <s v="music/pop"/>
    <n v="100.67349999999999"/>
    <x v="1216"/>
    <x v="22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b v="0"/>
    <n v="49"/>
    <b v="1"/>
    <s v="music/pop"/>
    <n v="112.94117647058823"/>
    <x v="1217"/>
    <x v="2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b v="0"/>
    <n v="59"/>
    <b v="1"/>
    <s v="music/pop"/>
    <n v="128.09523809523807"/>
    <x v="1218"/>
    <x v="22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b v="0"/>
    <n v="113"/>
    <b v="1"/>
    <s v="music/pop"/>
    <n v="201.7"/>
    <x v="1219"/>
    <x v="22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b v="0"/>
    <n v="34"/>
    <b v="1"/>
    <s v="music/pop"/>
    <n v="137.416"/>
    <x v="1220"/>
    <x v="22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b v="0"/>
    <n v="42"/>
    <b v="1"/>
    <s v="music/pop"/>
    <n v="115.33333333333333"/>
    <x v="1221"/>
    <x v="22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b v="0"/>
    <n v="42"/>
    <b v="1"/>
    <s v="music/pop"/>
    <n v="111.66666666666667"/>
    <x v="1222"/>
    <x v="22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b v="0"/>
    <n v="49"/>
    <b v="1"/>
    <s v="music/pop"/>
    <n v="118.39999999999999"/>
    <x v="1223"/>
    <x v="22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b v="0"/>
    <n v="56"/>
    <b v="1"/>
    <s v="music/pop"/>
    <n v="175"/>
    <x v="372"/>
    <x v="22"/>
    <m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b v="0"/>
    <n v="25"/>
    <b v="1"/>
    <s v="music/pop"/>
    <n v="117.5"/>
    <x v="1224"/>
    <x v="22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b v="0"/>
    <n v="884"/>
    <b v="0"/>
    <s v="music/faith"/>
    <n v="101.42212307692309"/>
    <x v="1225"/>
    <x v="23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b v="0"/>
    <n v="0"/>
    <b v="0"/>
    <s v="music/faith"/>
    <n v="0"/>
    <x v="121"/>
    <x v="23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b v="0"/>
    <n v="10"/>
    <b v="0"/>
    <s v="music/faith"/>
    <n v="21.714285714285715"/>
    <x v="1226"/>
    <x v="23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b v="0"/>
    <n v="101"/>
    <b v="0"/>
    <s v="music/faith"/>
    <n v="109.125"/>
    <x v="1227"/>
    <x v="23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b v="0"/>
    <n v="15"/>
    <b v="0"/>
    <s v="music/faith"/>
    <n v="102.85714285714285"/>
    <x v="1228"/>
    <x v="23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b v="0"/>
    <n v="1"/>
    <b v="0"/>
    <s v="music/faith"/>
    <n v="0.36"/>
    <x v="666"/>
    <x v="23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b v="0"/>
    <n v="39"/>
    <b v="0"/>
    <s v="music/faith"/>
    <n v="31.25"/>
    <x v="1229"/>
    <x v="2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b v="0"/>
    <n v="7"/>
    <b v="0"/>
    <s v="music/faith"/>
    <n v="44.3"/>
    <x v="1230"/>
    <x v="23"/>
    <m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b v="0"/>
    <n v="14"/>
    <b v="0"/>
    <s v="music/faith"/>
    <n v="100"/>
    <x v="1231"/>
    <x v="23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b v="0"/>
    <n v="11"/>
    <b v="0"/>
    <s v="music/faith"/>
    <n v="25.4"/>
    <x v="1232"/>
    <x v="23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b v="0"/>
    <n v="38"/>
    <b v="0"/>
    <s v="music/faith"/>
    <n v="33.473333333333329"/>
    <x v="1233"/>
    <x v="23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b v="0"/>
    <n v="15"/>
    <b v="0"/>
    <s v="music/faith"/>
    <n v="47.8"/>
    <x v="1234"/>
    <x v="23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b v="0"/>
    <n v="8"/>
    <b v="0"/>
    <s v="music/faith"/>
    <n v="9.3333333333333339"/>
    <x v="436"/>
    <x v="23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b v="0"/>
    <n v="1"/>
    <b v="0"/>
    <s v="music/faith"/>
    <n v="0.05"/>
    <x v="144"/>
    <x v="23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b v="0"/>
    <n v="23"/>
    <b v="0"/>
    <s v="music/faith"/>
    <n v="11.708333333333334"/>
    <x v="1235"/>
    <x v="23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b v="0"/>
    <n v="0"/>
    <b v="0"/>
    <s v="music/faith"/>
    <n v="0"/>
    <x v="121"/>
    <x v="23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b v="0"/>
    <n v="22"/>
    <b v="0"/>
    <s v="music/faith"/>
    <n v="20.208000000000002"/>
    <x v="1236"/>
    <x v="23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b v="0"/>
    <n v="0"/>
    <b v="0"/>
    <s v="music/faith"/>
    <n v="0"/>
    <x v="121"/>
    <x v="23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b v="0"/>
    <n v="4"/>
    <b v="0"/>
    <s v="music/faith"/>
    <n v="4.2311459353574925"/>
    <x v="1237"/>
    <x v="23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b v="0"/>
    <n v="79"/>
    <b v="0"/>
    <s v="music/faith"/>
    <n v="26.06"/>
    <x v="1238"/>
    <x v="23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b v="0"/>
    <n v="2"/>
    <b v="0"/>
    <s v="music/faith"/>
    <n v="0.19801980198019803"/>
    <x v="144"/>
    <x v="23"/>
    <m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b v="0"/>
    <n v="1"/>
    <b v="0"/>
    <s v="music/faith"/>
    <n v="6.0606060606060606E-3"/>
    <x v="120"/>
    <x v="23"/>
    <m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b v="0"/>
    <n v="2"/>
    <b v="0"/>
    <s v="music/faith"/>
    <n v="1.02"/>
    <x v="157"/>
    <x v="23"/>
    <m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b v="0"/>
    <n v="11"/>
    <b v="0"/>
    <s v="music/faith"/>
    <n v="65.100000000000009"/>
    <x v="1239"/>
    <x v="23"/>
    <m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b v="0"/>
    <n v="0"/>
    <b v="0"/>
    <s v="music/faith"/>
    <n v="0"/>
    <x v="121"/>
    <x v="23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b v="0"/>
    <n v="0"/>
    <b v="0"/>
    <s v="music/faith"/>
    <n v="0"/>
    <x v="121"/>
    <x v="23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b v="0"/>
    <n v="9"/>
    <b v="0"/>
    <s v="music/faith"/>
    <n v="9.74"/>
    <x v="1240"/>
    <x v="23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b v="0"/>
    <n v="0"/>
    <b v="0"/>
    <s v="music/faith"/>
    <n v="0"/>
    <x v="121"/>
    <x v="23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b v="0"/>
    <n v="4"/>
    <b v="0"/>
    <s v="music/faith"/>
    <n v="4.8571428571428568"/>
    <x v="1241"/>
    <x v="23"/>
    <m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b v="0"/>
    <n v="1"/>
    <b v="0"/>
    <s v="music/faith"/>
    <n v="0.67999999999999994"/>
    <x v="447"/>
    <x v="23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b v="0"/>
    <n v="2"/>
    <b v="0"/>
    <s v="music/faith"/>
    <n v="10.5"/>
    <x v="1242"/>
    <x v="23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b v="0"/>
    <n v="0"/>
    <b v="0"/>
    <s v="music/faith"/>
    <n v="0"/>
    <x v="121"/>
    <x v="23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b v="0"/>
    <n v="1"/>
    <b v="0"/>
    <s v="music/faith"/>
    <n v="1.6666666666666667"/>
    <x v="73"/>
    <x v="2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b v="0"/>
    <n v="17"/>
    <b v="0"/>
    <s v="music/faith"/>
    <n v="7.8680000000000003"/>
    <x v="1243"/>
    <x v="23"/>
    <m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b v="0"/>
    <n v="2"/>
    <b v="0"/>
    <s v="music/faith"/>
    <n v="0.22"/>
    <x v="148"/>
    <x v="23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b v="0"/>
    <n v="3"/>
    <b v="0"/>
    <s v="music/faith"/>
    <n v="7.5"/>
    <x v="73"/>
    <x v="23"/>
    <m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b v="0"/>
    <n v="41"/>
    <b v="0"/>
    <s v="music/faith"/>
    <n v="42.725880551301685"/>
    <x v="1244"/>
    <x v="23"/>
    <m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b v="0"/>
    <n v="2"/>
    <b v="0"/>
    <s v="music/faith"/>
    <n v="0.2142857142857143"/>
    <x v="839"/>
    <x v="23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b v="0"/>
    <n v="3"/>
    <b v="0"/>
    <s v="music/faith"/>
    <n v="0.87500000000000011"/>
    <x v="123"/>
    <x v="23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b v="0"/>
    <n v="8"/>
    <b v="0"/>
    <s v="music/faith"/>
    <n v="5.625"/>
    <x v="1245"/>
    <x v="2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b v="0"/>
    <n v="0"/>
    <b v="0"/>
    <s v="music/faith"/>
    <n v="0"/>
    <x v="121"/>
    <x v="23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b v="0"/>
    <n v="1"/>
    <b v="0"/>
    <s v="music/faith"/>
    <n v="3.4722222222222224E-2"/>
    <x v="120"/>
    <x v="23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b v="0"/>
    <n v="3"/>
    <b v="0"/>
    <s v="music/faith"/>
    <n v="6.5"/>
    <x v="1246"/>
    <x v="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b v="0"/>
    <n v="4"/>
    <b v="0"/>
    <s v="music/faith"/>
    <n v="0.58333333333333337"/>
    <x v="440"/>
    <x v="23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b v="0"/>
    <n v="9"/>
    <b v="0"/>
    <s v="music/faith"/>
    <n v="10.181818181818182"/>
    <x v="1247"/>
    <x v="23"/>
    <m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b v="0"/>
    <n v="16"/>
    <b v="0"/>
    <s v="music/faith"/>
    <n v="33.784615384615385"/>
    <x v="1248"/>
    <x v="23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b v="0"/>
    <n v="1"/>
    <b v="0"/>
    <s v="music/faith"/>
    <n v="3.3333333333333333E-2"/>
    <x v="120"/>
    <x v="23"/>
    <m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b v="0"/>
    <n v="7"/>
    <b v="0"/>
    <s v="music/faith"/>
    <n v="68.400000000000006"/>
    <x v="1249"/>
    <x v="23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b v="0"/>
    <n v="0"/>
    <b v="0"/>
    <s v="music/faith"/>
    <n v="0"/>
    <x v="121"/>
    <x v="23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b v="0"/>
    <n v="0"/>
    <b v="0"/>
    <s v="music/faith"/>
    <n v="0"/>
    <x v="121"/>
    <x v="23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b v="0"/>
    <n v="0"/>
    <b v="0"/>
    <s v="music/faith"/>
    <n v="0"/>
    <x v="121"/>
    <x v="23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b v="0"/>
    <n v="0"/>
    <b v="0"/>
    <s v="music/faith"/>
    <n v="0"/>
    <x v="121"/>
    <x v="23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b v="0"/>
    <n v="0"/>
    <b v="0"/>
    <s v="music/faith"/>
    <n v="0"/>
    <x v="121"/>
    <x v="2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b v="0"/>
    <n v="1"/>
    <b v="0"/>
    <s v="music/faith"/>
    <n v="2.2222222222222223E-2"/>
    <x v="120"/>
    <x v="23"/>
    <m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b v="0"/>
    <n v="2"/>
    <b v="0"/>
    <s v="music/faith"/>
    <n v="11"/>
    <x v="698"/>
    <x v="23"/>
    <m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b v="0"/>
    <n v="1"/>
    <b v="0"/>
    <s v="music/faith"/>
    <n v="0.73333333333333328"/>
    <x v="1250"/>
    <x v="23"/>
    <m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b v="0"/>
    <n v="15"/>
    <b v="0"/>
    <s v="music/faith"/>
    <n v="21.25"/>
    <x v="98"/>
    <x v="23"/>
    <m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b v="0"/>
    <n v="1"/>
    <b v="0"/>
    <s v="music/faith"/>
    <n v="0.4"/>
    <x v="135"/>
    <x v="23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b v="0"/>
    <n v="1"/>
    <b v="0"/>
    <s v="music/faith"/>
    <n v="0.1"/>
    <x v="120"/>
    <x v="23"/>
    <m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b v="0"/>
    <n v="0"/>
    <b v="0"/>
    <s v="music/faith"/>
    <n v="0"/>
    <x v="121"/>
    <x v="23"/>
    <m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b v="0"/>
    <n v="52"/>
    <b v="1"/>
    <s v="photography/photobooks"/>
    <n v="110.83333333333334"/>
    <x v="1251"/>
    <x v="15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b v="0"/>
    <n v="34"/>
    <b v="1"/>
    <s v="photography/photobooks"/>
    <n v="108.74999999999999"/>
    <x v="1252"/>
    <x v="15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b v="0"/>
    <n v="67"/>
    <b v="1"/>
    <s v="photography/photobooks"/>
    <n v="100.41666666666667"/>
    <x v="1253"/>
    <x v="15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b v="0"/>
    <n v="70"/>
    <b v="1"/>
    <s v="photography/photobooks"/>
    <n v="118.45454545454545"/>
    <x v="1254"/>
    <x v="15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b v="0"/>
    <n v="89"/>
    <b v="1"/>
    <s v="photography/photobooks"/>
    <n v="114.01428571428571"/>
    <x v="1255"/>
    <x v="1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b v="0"/>
    <n v="107"/>
    <b v="1"/>
    <s v="photography/photobooks"/>
    <n v="148.10000000000002"/>
    <x v="1256"/>
    <x v="15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b v="0"/>
    <n v="159"/>
    <b v="1"/>
    <s v="photography/photobooks"/>
    <n v="104.95555555555556"/>
    <x v="1257"/>
    <x v="15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b v="0"/>
    <n v="181"/>
    <b v="1"/>
    <s v="photography/photobooks"/>
    <n v="129.94800000000001"/>
    <x v="1258"/>
    <x v="15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b v="0"/>
    <n v="131"/>
    <b v="1"/>
    <s v="photography/photobooks"/>
    <n v="123.48756218905473"/>
    <x v="1259"/>
    <x v="15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b v="0"/>
    <n v="125"/>
    <b v="1"/>
    <s v="photography/photobooks"/>
    <n v="201.62"/>
    <x v="1260"/>
    <x v="15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b v="0"/>
    <n v="61"/>
    <b v="1"/>
    <s v="photography/photobooks"/>
    <n v="102.89999999999999"/>
    <x v="1261"/>
    <x v="15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b v="0"/>
    <n v="90"/>
    <b v="1"/>
    <s v="photography/photobooks"/>
    <n v="260.16666666666663"/>
    <x v="1262"/>
    <x v="15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b v="0"/>
    <n v="35"/>
    <b v="1"/>
    <s v="photography/photobooks"/>
    <n v="108"/>
    <x v="1263"/>
    <x v="15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b v="0"/>
    <n v="90"/>
    <b v="1"/>
    <s v="photography/photobooks"/>
    <n v="110.52941176470587"/>
    <x v="1264"/>
    <x v="15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b v="0"/>
    <n v="4"/>
    <b v="1"/>
    <s v="photography/photobooks"/>
    <n v="120"/>
    <x v="507"/>
    <x v="1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b v="0"/>
    <n v="120"/>
    <b v="1"/>
    <s v="photography/photobooks"/>
    <n v="102.82909090909091"/>
    <x v="1265"/>
    <x v="15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b v="0"/>
    <n v="14"/>
    <b v="1"/>
    <s v="photography/photobooks"/>
    <n v="115.99999999999999"/>
    <x v="1266"/>
    <x v="15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b v="0"/>
    <n v="27"/>
    <b v="1"/>
    <s v="photography/photobooks"/>
    <n v="114.7"/>
    <x v="1267"/>
    <x v="15"/>
    <m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b v="0"/>
    <n v="49"/>
    <b v="1"/>
    <s v="photography/photobooks"/>
    <n v="106.60000000000001"/>
    <x v="1268"/>
    <x v="15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b v="0"/>
    <n v="102"/>
    <b v="1"/>
    <s v="photography/photobooks"/>
    <n v="165.44"/>
    <x v="1269"/>
    <x v="15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b v="0"/>
    <n v="3"/>
    <b v="1"/>
    <s v="photography/photobooks"/>
    <n v="155"/>
    <x v="1270"/>
    <x v="15"/>
    <m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b v="0"/>
    <n v="25"/>
    <b v="1"/>
    <s v="photography/photobooks"/>
    <n v="885"/>
    <x v="1271"/>
    <x v="15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b v="0"/>
    <n v="118"/>
    <b v="1"/>
    <s v="photography/photobooks"/>
    <n v="101.90833333333333"/>
    <x v="1272"/>
    <x v="15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b v="1"/>
    <n v="39"/>
    <b v="0"/>
    <s v="photography/photobooks"/>
    <n v="19.600000000000001"/>
    <x v="1273"/>
    <x v="15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b v="1"/>
    <n v="103"/>
    <b v="0"/>
    <s v="photography/photobooks"/>
    <n v="59.467839999999995"/>
    <x v="1274"/>
    <x v="15"/>
    <m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b v="1"/>
    <n v="0"/>
    <b v="0"/>
    <s v="photography/photobooks"/>
    <n v="0"/>
    <x v="121"/>
    <x v="15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b v="1"/>
    <n v="39"/>
    <b v="0"/>
    <s v="photography/photobooks"/>
    <n v="45.72"/>
    <x v="1275"/>
    <x v="15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b v="1"/>
    <n v="15"/>
    <b v="0"/>
    <s v="photography/photobooks"/>
    <n v="3.74"/>
    <x v="1276"/>
    <x v="15"/>
    <m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b v="1"/>
    <n v="22"/>
    <b v="0"/>
    <s v="photography/photobooks"/>
    <n v="2.7025000000000001"/>
    <x v="1277"/>
    <x v="15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b v="1"/>
    <n v="92"/>
    <b v="0"/>
    <s v="photography/photobooks"/>
    <n v="56.51428571428572"/>
    <x v="456"/>
    <x v="1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b v="1"/>
    <n v="25"/>
    <b v="0"/>
    <s v="photography/photobooks"/>
    <n v="21.30952380952381"/>
    <x v="1278"/>
    <x v="15"/>
    <m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b v="1"/>
    <n v="19"/>
    <b v="0"/>
    <s v="photography/photobooks"/>
    <n v="15.6"/>
    <x v="1279"/>
    <x v="15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b v="1"/>
    <n v="19"/>
    <b v="0"/>
    <s v="photography/photobooks"/>
    <n v="6.2566666666666677"/>
    <x v="1280"/>
    <x v="15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b v="1"/>
    <n v="13"/>
    <b v="0"/>
    <s v="photography/photobooks"/>
    <n v="45.92"/>
    <x v="1281"/>
    <x v="15"/>
    <m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b v="1"/>
    <n v="124"/>
    <b v="0"/>
    <s v="photography/photobooks"/>
    <n v="65.101538461538468"/>
    <x v="1282"/>
    <x v="1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b v="1"/>
    <n v="4"/>
    <b v="0"/>
    <s v="photography/photobooks"/>
    <n v="6.7"/>
    <x v="33"/>
    <x v="1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b v="1"/>
    <n v="10"/>
    <b v="0"/>
    <s v="photography/photobooks"/>
    <n v="13.5625"/>
    <x v="1283"/>
    <x v="15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b v="1"/>
    <n v="15"/>
    <b v="0"/>
    <s v="photography/photobooks"/>
    <n v="1.9900000000000002"/>
    <x v="1284"/>
    <x v="15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b v="1"/>
    <n v="38"/>
    <b v="0"/>
    <s v="photography/photobooks"/>
    <n v="36.236363636363642"/>
    <x v="1285"/>
    <x v="15"/>
    <m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b v="1"/>
    <n v="152"/>
    <b v="0"/>
    <s v="photography/photobooks"/>
    <n v="39.743333333333339"/>
    <x v="1286"/>
    <x v="15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b v="1"/>
    <n v="24"/>
    <b v="0"/>
    <s v="photography/photobooks"/>
    <n v="25.763636363636365"/>
    <x v="1287"/>
    <x v="15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b v="1"/>
    <n v="76"/>
    <b v="0"/>
    <s v="photography/photobooks"/>
    <n v="15.491428571428573"/>
    <x v="1288"/>
    <x v="15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b v="1"/>
    <n v="185"/>
    <b v="0"/>
    <s v="photography/photobooks"/>
    <n v="23.692499999999999"/>
    <x v="1289"/>
    <x v="15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b v="1"/>
    <n v="33"/>
    <b v="0"/>
    <s v="photography/photobooks"/>
    <n v="39.76"/>
    <x v="1290"/>
    <x v="15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b v="1"/>
    <n v="108"/>
    <b v="0"/>
    <s v="photography/photobooks"/>
    <n v="20.220833333333331"/>
    <x v="1291"/>
    <x v="1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b v="1"/>
    <n v="29"/>
    <b v="0"/>
    <s v="photography/photobooks"/>
    <n v="47.631578947368418"/>
    <x v="1292"/>
    <x v="15"/>
    <m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b v="1"/>
    <n v="24"/>
    <b v="0"/>
    <s v="photography/photobooks"/>
    <n v="15.329999999999998"/>
    <x v="1293"/>
    <x v="15"/>
    <m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b v="1"/>
    <n v="4"/>
    <b v="0"/>
    <s v="photography/photobooks"/>
    <n v="1.3818181818181818"/>
    <x v="1090"/>
    <x v="15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b v="1"/>
    <n v="4"/>
    <b v="0"/>
    <s v="photography/photobooks"/>
    <n v="0.5"/>
    <x v="119"/>
    <x v="15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b v="1"/>
    <n v="15"/>
    <b v="0"/>
    <s v="photography/photobooks"/>
    <n v="4.957575757575758"/>
    <x v="1294"/>
    <x v="15"/>
    <m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b v="1"/>
    <n v="4"/>
    <b v="0"/>
    <s v="photography/photobooks"/>
    <n v="3.5666666666666664"/>
    <x v="1295"/>
    <x v="15"/>
    <m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b v="1"/>
    <n v="139"/>
    <b v="0"/>
    <s v="photography/photobooks"/>
    <n v="61.124000000000002"/>
    <x v="1296"/>
    <x v="15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b v="1"/>
    <n v="2"/>
    <b v="0"/>
    <s v="photography/photobooks"/>
    <n v="1.3333333333333335"/>
    <x v="135"/>
    <x v="15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b v="1"/>
    <n v="18"/>
    <b v="0"/>
    <s v="photography/photobooks"/>
    <n v="11.077777777777778"/>
    <x v="1297"/>
    <x v="15"/>
    <m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b v="1"/>
    <n v="81"/>
    <b v="0"/>
    <s v="photography/photobooks"/>
    <n v="38.735714285714288"/>
    <x v="1298"/>
    <x v="15"/>
    <m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b v="1"/>
    <n v="86"/>
    <b v="0"/>
    <s v="photography/photobooks"/>
    <n v="22.05263157894737"/>
    <x v="1299"/>
    <x v="15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b v="1"/>
    <n v="140"/>
    <b v="0"/>
    <s v="photography/photobooks"/>
    <n v="67.55"/>
    <x v="1300"/>
    <x v="1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b v="1"/>
    <n v="37"/>
    <b v="0"/>
    <s v="photography/photobooks"/>
    <n v="13.637499999999999"/>
    <x v="1301"/>
    <x v="15"/>
    <m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b v="1"/>
    <n v="6"/>
    <b v="0"/>
    <s v="photography/photobooks"/>
    <n v="1.7457500000000001"/>
    <x v="1302"/>
    <x v="15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b v="1"/>
    <n v="113"/>
    <b v="0"/>
    <s v="photography/photobooks"/>
    <n v="20.44963251188932"/>
    <x v="1303"/>
    <x v="15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b v="1"/>
    <n v="37"/>
    <b v="0"/>
    <s v="photography/photobooks"/>
    <n v="13.852941176470587"/>
    <x v="1304"/>
    <x v="15"/>
    <m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b v="1"/>
    <n v="18"/>
    <b v="0"/>
    <s v="photography/photobooks"/>
    <n v="48.485714285714288"/>
    <x v="1305"/>
    <x v="15"/>
    <m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b v="1"/>
    <n v="75"/>
    <b v="0"/>
    <s v="photography/photobooks"/>
    <n v="30.8"/>
    <x v="1306"/>
    <x v="15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b v="1"/>
    <n v="52"/>
    <b v="0"/>
    <s v="photography/photobooks"/>
    <n v="35.174193548387095"/>
    <x v="1307"/>
    <x v="1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b v="1"/>
    <n v="122"/>
    <b v="0"/>
    <s v="photography/photobooks"/>
    <n v="36.404444444444444"/>
    <x v="1308"/>
    <x v="15"/>
    <m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b v="1"/>
    <n v="8"/>
    <b v="0"/>
    <s v="photography/photobooks"/>
    <n v="2.9550000000000001"/>
    <x v="1309"/>
    <x v="15"/>
    <m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b v="1"/>
    <n v="8"/>
    <b v="0"/>
    <s v="photography/photobooks"/>
    <n v="11.06"/>
    <x v="1310"/>
    <x v="15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b v="1"/>
    <n v="96"/>
    <b v="0"/>
    <s v="photography/photobooks"/>
    <n v="41.407142857142858"/>
    <x v="1311"/>
    <x v="15"/>
    <m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b v="1"/>
    <n v="9"/>
    <b v="0"/>
    <s v="photography/photobooks"/>
    <n v="10.857142857142858"/>
    <x v="1312"/>
    <x v="15"/>
    <m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b v="0"/>
    <n v="2"/>
    <b v="0"/>
    <s v="photography/photobooks"/>
    <n v="3.3333333333333335"/>
    <x v="507"/>
    <x v="15"/>
    <m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b v="0"/>
    <n v="26"/>
    <b v="0"/>
    <s v="photography/photobooks"/>
    <n v="7.407407407407407E-2"/>
    <x v="1313"/>
    <x v="15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b v="0"/>
    <n v="23"/>
    <b v="0"/>
    <s v="photography/photobooks"/>
    <n v="13.307692307692307"/>
    <x v="1314"/>
    <x v="15"/>
    <m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b v="0"/>
    <n v="0"/>
    <b v="0"/>
    <s v="photography/photobooks"/>
    <n v="0"/>
    <x v="121"/>
    <x v="15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b v="0"/>
    <n v="140"/>
    <b v="0"/>
    <s v="photography/photobooks"/>
    <n v="49.183333333333337"/>
    <x v="1315"/>
    <x v="15"/>
    <m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b v="0"/>
    <n v="0"/>
    <b v="0"/>
    <s v="photography/photobooks"/>
    <n v="0"/>
    <x v="121"/>
    <x v="15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b v="0"/>
    <n v="6"/>
    <b v="0"/>
    <s v="photography/photobooks"/>
    <n v="2.036"/>
    <x v="1316"/>
    <x v="15"/>
    <m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b v="0"/>
    <n v="100"/>
    <b v="0"/>
    <s v="photography/photobooks"/>
    <n v="52.327777777777776"/>
    <x v="1317"/>
    <x v="15"/>
    <m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b v="0"/>
    <n v="0"/>
    <b v="0"/>
    <s v="photography/photobooks"/>
    <n v="0"/>
    <x v="121"/>
    <x v="15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b v="0"/>
    <n v="4"/>
    <b v="0"/>
    <s v="photography/photobooks"/>
    <n v="2.083333333333333"/>
    <x v="1318"/>
    <x v="15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b v="0"/>
    <n v="8"/>
    <b v="0"/>
    <s v="photography/photobooks"/>
    <n v="6.565384615384616"/>
    <x v="1319"/>
    <x v="15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b v="0"/>
    <n v="57"/>
    <b v="1"/>
    <s v="music/rock"/>
    <n v="134.88999999999999"/>
    <x v="1320"/>
    <x v="6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b v="0"/>
    <n v="11"/>
    <b v="1"/>
    <s v="music/rock"/>
    <n v="100"/>
    <x v="50"/>
    <x v="6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b v="0"/>
    <n v="33"/>
    <b v="1"/>
    <s v="music/rock"/>
    <n v="115.85714285714286"/>
    <x v="1321"/>
    <x v="6"/>
    <m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b v="0"/>
    <n v="40"/>
    <b v="1"/>
    <s v="music/rock"/>
    <n v="100.06666666666666"/>
    <x v="1322"/>
    <x v="6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b v="0"/>
    <n v="50"/>
    <b v="1"/>
    <s v="music/rock"/>
    <n v="105.05"/>
    <x v="1323"/>
    <x v="6"/>
    <m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b v="0"/>
    <n v="38"/>
    <b v="1"/>
    <s v="music/rock"/>
    <n v="101"/>
    <x v="1324"/>
    <x v="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b v="0"/>
    <n v="96"/>
    <b v="1"/>
    <s v="music/rock"/>
    <n v="100.66250000000001"/>
    <x v="1325"/>
    <x v="6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b v="0"/>
    <n v="48"/>
    <b v="1"/>
    <s v="music/rock"/>
    <n v="100.16000000000001"/>
    <x v="1326"/>
    <x v="6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b v="0"/>
    <n v="33"/>
    <b v="1"/>
    <s v="music/rock"/>
    <n v="166.68333333333334"/>
    <x v="1327"/>
    <x v="6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b v="0"/>
    <n v="226"/>
    <b v="1"/>
    <s v="music/rock"/>
    <n v="101.53333333333335"/>
    <x v="1328"/>
    <x v="6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b v="0"/>
    <n v="14"/>
    <b v="1"/>
    <s v="music/rock"/>
    <n v="103"/>
    <x v="1329"/>
    <x v="6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b v="0"/>
    <n v="20"/>
    <b v="1"/>
    <s v="music/rock"/>
    <n v="142.85714285714286"/>
    <x v="384"/>
    <x v="6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b v="0"/>
    <n v="25"/>
    <b v="1"/>
    <s v="music/rock"/>
    <n v="262.5"/>
    <x v="840"/>
    <x v="6"/>
    <m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b v="0"/>
    <n v="90"/>
    <b v="1"/>
    <s v="music/rock"/>
    <n v="118.05000000000001"/>
    <x v="1330"/>
    <x v="6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b v="0"/>
    <n v="11"/>
    <b v="1"/>
    <s v="music/rock"/>
    <n v="104"/>
    <x v="1331"/>
    <x v="6"/>
    <m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b v="0"/>
    <n v="55"/>
    <b v="1"/>
    <s v="music/rock"/>
    <n v="200.34"/>
    <x v="1332"/>
    <x v="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b v="0"/>
    <n v="30"/>
    <b v="1"/>
    <s v="music/rock"/>
    <n v="306.83333333333331"/>
    <x v="1333"/>
    <x v="6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b v="0"/>
    <n v="28"/>
    <b v="1"/>
    <s v="music/rock"/>
    <n v="100.149"/>
    <x v="1334"/>
    <x v="6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b v="0"/>
    <n v="45"/>
    <b v="1"/>
    <s v="music/rock"/>
    <n v="205.29999999999998"/>
    <x v="1335"/>
    <x v="6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b v="0"/>
    <n v="13"/>
    <b v="1"/>
    <s v="music/rock"/>
    <n v="108.88888888888889"/>
    <x v="1336"/>
    <x v="6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b v="0"/>
    <n v="40"/>
    <b v="1"/>
    <s v="music/rock"/>
    <n v="101.75"/>
    <x v="1337"/>
    <x v="6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b v="0"/>
    <n v="21"/>
    <b v="1"/>
    <s v="music/rock"/>
    <n v="125.25"/>
    <x v="1338"/>
    <x v="6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b v="0"/>
    <n v="134"/>
    <b v="1"/>
    <s v="music/rock"/>
    <n v="124.0061"/>
    <x v="1339"/>
    <x v="6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b v="0"/>
    <n v="20"/>
    <b v="1"/>
    <s v="music/rock"/>
    <n v="101.4"/>
    <x v="1340"/>
    <x v="6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b v="0"/>
    <n v="19"/>
    <b v="1"/>
    <s v="music/rock"/>
    <n v="100"/>
    <x v="1341"/>
    <x v="6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b v="0"/>
    <n v="209"/>
    <b v="1"/>
    <s v="music/rock"/>
    <n v="137.92666666666668"/>
    <x v="1342"/>
    <x v="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b v="0"/>
    <n v="38"/>
    <b v="1"/>
    <s v="music/rock"/>
    <n v="120.88000000000001"/>
    <x v="1343"/>
    <x v="6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b v="0"/>
    <n v="24"/>
    <b v="1"/>
    <s v="music/rock"/>
    <n v="107.36666666666667"/>
    <x v="1344"/>
    <x v="6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b v="0"/>
    <n v="8"/>
    <b v="1"/>
    <s v="music/rock"/>
    <n v="100.33333333333334"/>
    <x v="1345"/>
    <x v="6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b v="0"/>
    <n v="179"/>
    <b v="1"/>
    <s v="music/rock"/>
    <n v="101.52222222222223"/>
    <x v="1346"/>
    <x v="6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b v="0"/>
    <n v="26"/>
    <b v="1"/>
    <s v="music/rock"/>
    <n v="100.07692307692308"/>
    <x v="1347"/>
    <x v="6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b v="0"/>
    <n v="131"/>
    <b v="1"/>
    <s v="music/rock"/>
    <n v="116.96666666666667"/>
    <x v="1348"/>
    <x v="6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b v="0"/>
    <n v="14"/>
    <b v="1"/>
    <s v="music/rock"/>
    <n v="101.875"/>
    <x v="1349"/>
    <x v="6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b v="0"/>
    <n v="174"/>
    <b v="1"/>
    <s v="music/rock"/>
    <n v="102.12366666666665"/>
    <x v="1350"/>
    <x v="6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b v="0"/>
    <n v="191"/>
    <b v="1"/>
    <s v="music/rock"/>
    <n v="154.05897142857143"/>
    <x v="1351"/>
    <x v="6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b v="0"/>
    <n v="38"/>
    <b v="1"/>
    <s v="music/rock"/>
    <n v="101.25"/>
    <x v="1352"/>
    <x v="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b v="0"/>
    <n v="22"/>
    <b v="1"/>
    <s v="music/rock"/>
    <n v="100"/>
    <x v="1353"/>
    <x v="6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b v="0"/>
    <n v="149"/>
    <b v="1"/>
    <s v="music/rock"/>
    <n v="108.74800874800874"/>
    <x v="1354"/>
    <x v="6"/>
    <m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b v="0"/>
    <n v="56"/>
    <b v="1"/>
    <s v="music/rock"/>
    <n v="131.83333333333334"/>
    <x v="1355"/>
    <x v="6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b v="0"/>
    <n v="19"/>
    <b v="1"/>
    <s v="music/rock"/>
    <n v="133.46666666666667"/>
    <x v="1356"/>
    <x v="6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b v="0"/>
    <n v="0"/>
    <b v="0"/>
    <s v="games/mobile games"/>
    <n v="0"/>
    <x v="121"/>
    <x v="13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b v="0"/>
    <n v="16"/>
    <b v="0"/>
    <s v="games/mobile games"/>
    <n v="8.0833333333333321"/>
    <x v="1357"/>
    <x v="13"/>
    <m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b v="0"/>
    <n v="2"/>
    <b v="0"/>
    <s v="games/mobile games"/>
    <n v="0.4"/>
    <x v="144"/>
    <x v="13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b v="0"/>
    <n v="48"/>
    <b v="0"/>
    <s v="games/mobile games"/>
    <n v="42.892307692307689"/>
    <x v="1358"/>
    <x v="13"/>
    <m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b v="0"/>
    <n v="2"/>
    <b v="0"/>
    <s v="games/mobile games"/>
    <n v="3.6363636363636364E-3"/>
    <x v="453"/>
    <x v="13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b v="0"/>
    <n v="2"/>
    <b v="0"/>
    <s v="games/mobile games"/>
    <n v="0.5"/>
    <x v="372"/>
    <x v="13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b v="0"/>
    <n v="1"/>
    <b v="0"/>
    <s v="games/mobile games"/>
    <n v="0.05"/>
    <x v="119"/>
    <x v="13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b v="0"/>
    <n v="17"/>
    <b v="0"/>
    <s v="games/mobile games"/>
    <n v="4.8680000000000003"/>
    <x v="1359"/>
    <x v="13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b v="0"/>
    <n v="0"/>
    <b v="0"/>
    <s v="games/mobile games"/>
    <n v="0"/>
    <x v="121"/>
    <x v="13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b v="0"/>
    <n v="11"/>
    <b v="0"/>
    <s v="games/mobile games"/>
    <n v="10.314285714285715"/>
    <x v="1360"/>
    <x v="13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b v="0"/>
    <n v="95"/>
    <b v="0"/>
    <s v="games/mobile games"/>
    <n v="71.784615384615378"/>
    <x v="1361"/>
    <x v="13"/>
    <m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b v="0"/>
    <n v="13"/>
    <b v="0"/>
    <s v="games/mobile games"/>
    <n v="1.06"/>
    <x v="1362"/>
    <x v="13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b v="0"/>
    <n v="2"/>
    <b v="0"/>
    <s v="games/mobile games"/>
    <n v="0.44999999999999996"/>
    <x v="666"/>
    <x v="13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b v="0"/>
    <n v="2"/>
    <b v="0"/>
    <s v="games/mobile games"/>
    <n v="1.6250000000000001E-2"/>
    <x v="31"/>
    <x v="13"/>
    <m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b v="0"/>
    <n v="3"/>
    <b v="0"/>
    <s v="games/mobile games"/>
    <n v="0.51"/>
    <x v="1363"/>
    <x v="13"/>
    <m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b v="0"/>
    <n v="0"/>
    <b v="0"/>
    <s v="games/mobile games"/>
    <n v="0"/>
    <x v="121"/>
    <x v="13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b v="0"/>
    <n v="0"/>
    <b v="0"/>
    <s v="games/mobile games"/>
    <n v="0"/>
    <x v="121"/>
    <x v="13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b v="0"/>
    <n v="0"/>
    <b v="0"/>
    <s v="games/mobile games"/>
    <n v="0"/>
    <x v="121"/>
    <x v="13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b v="0"/>
    <n v="2"/>
    <b v="0"/>
    <s v="games/mobile games"/>
    <n v="0.12"/>
    <x v="366"/>
    <x v="13"/>
    <m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b v="0"/>
    <n v="24"/>
    <b v="0"/>
    <s v="games/mobile games"/>
    <n v="20.080000000000002"/>
    <x v="1364"/>
    <x v="13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b v="0"/>
    <n v="70"/>
    <b v="1"/>
    <s v="music/indie rock"/>
    <n v="172.68449999999999"/>
    <x v="1365"/>
    <x v="9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b v="0"/>
    <n v="81"/>
    <b v="1"/>
    <s v="music/indie rock"/>
    <n v="100.8955223880597"/>
    <x v="1366"/>
    <x v="9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b v="0"/>
    <n v="32"/>
    <b v="1"/>
    <s v="music/indie rock"/>
    <n v="104.8048048048048"/>
    <x v="1367"/>
    <x v="9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b v="0"/>
    <n v="26"/>
    <b v="1"/>
    <s v="music/indie rock"/>
    <n v="135.1"/>
    <x v="1368"/>
    <x v="9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b v="0"/>
    <n v="105"/>
    <b v="1"/>
    <s v="music/indie rock"/>
    <n v="116.32786885245903"/>
    <x v="1369"/>
    <x v="9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b v="0"/>
    <n v="29"/>
    <b v="1"/>
    <s v="music/indie rock"/>
    <n v="102.08333333333333"/>
    <x v="1370"/>
    <x v="9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b v="0"/>
    <n v="8"/>
    <b v="1"/>
    <s v="music/indie rock"/>
    <n v="111.16666666666666"/>
    <x v="1371"/>
    <x v="9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b v="0"/>
    <n v="89"/>
    <b v="1"/>
    <s v="music/indie rock"/>
    <n v="166.08"/>
    <x v="1372"/>
    <x v="9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b v="0"/>
    <n v="44"/>
    <b v="1"/>
    <s v="music/indie rock"/>
    <n v="106.60000000000001"/>
    <x v="1373"/>
    <x v="9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b v="0"/>
    <n v="246"/>
    <b v="1"/>
    <s v="music/indie rock"/>
    <n v="144.58441666666667"/>
    <x v="1374"/>
    <x v="9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b v="0"/>
    <n v="120"/>
    <b v="1"/>
    <s v="music/indie rock"/>
    <n v="105.55000000000001"/>
    <x v="1375"/>
    <x v="9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b v="0"/>
    <n v="26"/>
    <b v="1"/>
    <s v="music/indie rock"/>
    <n v="136.60000000000002"/>
    <x v="1376"/>
    <x v="9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b v="0"/>
    <n v="45"/>
    <b v="1"/>
    <s v="music/indie rock"/>
    <n v="104"/>
    <x v="1377"/>
    <x v="9"/>
    <m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b v="0"/>
    <n v="20"/>
    <b v="1"/>
    <s v="music/indie rock"/>
    <n v="114.5"/>
    <x v="1378"/>
    <x v="9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b v="0"/>
    <n v="47"/>
    <b v="1"/>
    <s v="music/indie rock"/>
    <n v="101.71957671957672"/>
    <x v="1379"/>
    <x v="9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b v="0"/>
    <n v="13"/>
    <b v="1"/>
    <s v="music/indie rock"/>
    <n v="123.94678492239468"/>
    <x v="1380"/>
    <x v="9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b v="0"/>
    <n v="183"/>
    <b v="1"/>
    <s v="music/indie rock"/>
    <n v="102.45669291338582"/>
    <x v="1381"/>
    <x v="9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b v="0"/>
    <n v="21"/>
    <b v="1"/>
    <s v="music/indie rock"/>
    <n v="144.5"/>
    <x v="1382"/>
    <x v="9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b v="0"/>
    <n v="42"/>
    <b v="1"/>
    <s v="music/indie rock"/>
    <n v="133.33333333333331"/>
    <x v="1383"/>
    <x v="9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b v="0"/>
    <n v="54"/>
    <b v="1"/>
    <s v="music/indie rock"/>
    <n v="109.3644"/>
    <x v="1384"/>
    <x v="9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b v="0"/>
    <n v="25"/>
    <b v="0"/>
    <s v="technology/gadgets"/>
    <n v="2.6969696969696968"/>
    <x v="1385"/>
    <x v="24"/>
    <m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b v="0"/>
    <n v="3"/>
    <b v="0"/>
    <s v="technology/gadgets"/>
    <n v="1.2"/>
    <x v="143"/>
    <x v="24"/>
    <m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b v="0"/>
    <n v="41"/>
    <b v="0"/>
    <s v="technology/gadgets"/>
    <n v="46.6"/>
    <x v="1386"/>
    <x v="24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b v="0"/>
    <n v="2"/>
    <b v="0"/>
    <s v="technology/gadgets"/>
    <n v="0.1"/>
    <x v="384"/>
    <x v="2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b v="0"/>
    <n v="4"/>
    <b v="0"/>
    <s v="technology/gadgets"/>
    <n v="0.16800000000000001"/>
    <x v="689"/>
    <x v="24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b v="0"/>
    <n v="99"/>
    <b v="0"/>
    <s v="technology/gadgets"/>
    <n v="42.76"/>
    <x v="1387"/>
    <x v="24"/>
    <m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b v="0"/>
    <n v="4"/>
    <b v="0"/>
    <s v="technology/gadgets"/>
    <n v="0.28333333333333333"/>
    <x v="1241"/>
    <x v="24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b v="0"/>
    <n v="4"/>
    <b v="0"/>
    <s v="technology/gadgets"/>
    <n v="1.7319999999999998"/>
    <x v="1388"/>
    <x v="24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b v="0"/>
    <n v="38"/>
    <b v="0"/>
    <s v="technology/gadgets"/>
    <n v="14.111428571428572"/>
    <x v="1389"/>
    <x v="24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b v="0"/>
    <n v="285"/>
    <b v="0"/>
    <s v="technology/gadgets"/>
    <n v="39.395294117647055"/>
    <x v="1390"/>
    <x v="24"/>
    <m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b v="0"/>
    <n v="1"/>
    <b v="0"/>
    <s v="technology/gadgets"/>
    <n v="2.3529411764705882E-2"/>
    <x v="119"/>
    <x v="24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b v="0"/>
    <n v="42"/>
    <b v="0"/>
    <s v="technology/gadgets"/>
    <n v="59.3"/>
    <x v="1391"/>
    <x v="24"/>
    <m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b v="0"/>
    <n v="26"/>
    <b v="0"/>
    <s v="technology/gadgets"/>
    <n v="1.3270833333333334"/>
    <x v="1392"/>
    <x v="24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b v="0"/>
    <n v="2"/>
    <b v="0"/>
    <s v="technology/gadgets"/>
    <n v="9.0090090090090094"/>
    <x v="180"/>
    <x v="2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b v="0"/>
    <n v="4"/>
    <b v="0"/>
    <s v="technology/gadgets"/>
    <n v="1.6"/>
    <x v="453"/>
    <x v="24"/>
    <m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b v="0"/>
    <n v="6"/>
    <b v="0"/>
    <s v="technology/gadgets"/>
    <n v="0.51"/>
    <x v="1363"/>
    <x v="24"/>
    <m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b v="0"/>
    <n v="70"/>
    <b v="0"/>
    <s v="technology/gadgets"/>
    <n v="52.570512820512818"/>
    <x v="1393"/>
    <x v="24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b v="0"/>
    <n v="9"/>
    <b v="0"/>
    <s v="technology/gadgets"/>
    <n v="1.04"/>
    <x v="684"/>
    <x v="24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b v="0"/>
    <n v="8"/>
    <b v="0"/>
    <s v="technology/gadgets"/>
    <n v="47.4"/>
    <x v="1394"/>
    <x v="24"/>
    <m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b v="0"/>
    <n v="105"/>
    <b v="0"/>
    <s v="technology/gadgets"/>
    <n v="43.03"/>
    <x v="1395"/>
    <x v="24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b v="0"/>
    <n v="38"/>
    <b v="1"/>
    <s v="music/indie rock"/>
    <n v="136.80000000000001"/>
    <x v="1237"/>
    <x v="9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b v="0"/>
    <n v="64"/>
    <b v="1"/>
    <s v="music/indie rock"/>
    <n v="115.55"/>
    <x v="1396"/>
    <x v="9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b v="0"/>
    <n v="13"/>
    <b v="1"/>
    <s v="music/indie rock"/>
    <n v="240.79999999999998"/>
    <x v="1397"/>
    <x v="9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b v="0"/>
    <n v="33"/>
    <b v="1"/>
    <s v="music/indie rock"/>
    <n v="114.39999999999999"/>
    <x v="1398"/>
    <x v="9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b v="0"/>
    <n v="52"/>
    <b v="1"/>
    <s v="music/indie rock"/>
    <n v="110.33333333333333"/>
    <x v="1399"/>
    <x v="9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b v="0"/>
    <n v="107"/>
    <b v="1"/>
    <s v="music/indie rock"/>
    <n v="195.37933333333334"/>
    <x v="1400"/>
    <x v="9"/>
    <m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b v="0"/>
    <n v="11"/>
    <b v="1"/>
    <s v="music/indie rock"/>
    <n v="103.33333333333334"/>
    <x v="1401"/>
    <x v="9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b v="0"/>
    <n v="34"/>
    <b v="1"/>
    <s v="music/indie rock"/>
    <n v="103.1372549019608"/>
    <x v="1402"/>
    <x v="9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b v="0"/>
    <n v="75"/>
    <b v="1"/>
    <s v="music/indie rock"/>
    <n v="100.3125"/>
    <x v="1403"/>
    <x v="9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b v="0"/>
    <n v="26"/>
    <b v="1"/>
    <s v="music/indie rock"/>
    <n v="127"/>
    <x v="1404"/>
    <x v="9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b v="0"/>
    <n v="50"/>
    <b v="1"/>
    <s v="music/indie rock"/>
    <n v="120.601"/>
    <x v="1405"/>
    <x v="9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b v="0"/>
    <n v="80"/>
    <b v="1"/>
    <s v="music/indie rock"/>
    <n v="106.99047619047619"/>
    <x v="1406"/>
    <x v="9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b v="0"/>
    <n v="110"/>
    <b v="1"/>
    <s v="music/indie rock"/>
    <n v="172.43333333333334"/>
    <x v="1407"/>
    <x v="9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b v="0"/>
    <n v="77"/>
    <b v="1"/>
    <s v="music/indie rock"/>
    <n v="123.61999999999999"/>
    <x v="1408"/>
    <x v="9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b v="0"/>
    <n v="50"/>
    <b v="1"/>
    <s v="music/indie rock"/>
    <n v="108.4"/>
    <x v="1409"/>
    <x v="9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b v="0"/>
    <n v="145"/>
    <b v="1"/>
    <s v="music/indie rock"/>
    <n v="116.52013333333333"/>
    <x v="1410"/>
    <x v="9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b v="0"/>
    <n v="29"/>
    <b v="1"/>
    <s v="music/indie rock"/>
    <n v="187.245"/>
    <x v="1411"/>
    <x v="9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b v="0"/>
    <n v="114"/>
    <b v="1"/>
    <s v="music/indie rock"/>
    <n v="115.93333333333334"/>
    <x v="1412"/>
    <x v="9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b v="0"/>
    <n v="96"/>
    <b v="1"/>
    <s v="music/indie rock"/>
    <n v="110.7"/>
    <x v="1413"/>
    <x v="9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b v="0"/>
    <n v="31"/>
    <b v="1"/>
    <s v="music/indie rock"/>
    <n v="170.92307692307693"/>
    <x v="1414"/>
    <x v="9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b v="1"/>
    <n v="4883"/>
    <b v="1"/>
    <s v="technology/hardware"/>
    <n v="126.11835600000001"/>
    <x v="1415"/>
    <x v="25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b v="1"/>
    <n v="95"/>
    <b v="1"/>
    <s v="technology/hardware"/>
    <n v="138.44033333333334"/>
    <x v="1416"/>
    <x v="25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b v="1"/>
    <n v="2478"/>
    <b v="1"/>
    <s v="technology/hardware"/>
    <n v="1705.2499999999998"/>
    <x v="1417"/>
    <x v="25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b v="1"/>
    <n v="1789"/>
    <b v="1"/>
    <s v="technology/hardware"/>
    <n v="788.05550000000005"/>
    <x v="1418"/>
    <x v="25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b v="1"/>
    <n v="680"/>
    <b v="1"/>
    <s v="technology/hardware"/>
    <n v="348.01799999999997"/>
    <x v="1419"/>
    <x v="2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b v="1"/>
    <n v="70"/>
    <b v="1"/>
    <s v="technology/hardware"/>
    <n v="149.74666666666667"/>
    <x v="1420"/>
    <x v="25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b v="1"/>
    <n v="23"/>
    <b v="1"/>
    <s v="technology/hardware"/>
    <n v="100.63375000000001"/>
    <x v="1421"/>
    <x v="25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b v="1"/>
    <n v="4245"/>
    <b v="1"/>
    <s v="technology/hardware"/>
    <n v="800.21100000000001"/>
    <x v="1422"/>
    <x v="25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b v="1"/>
    <n v="943"/>
    <b v="1"/>
    <s v="technology/hardware"/>
    <n v="106.00260000000002"/>
    <x v="1423"/>
    <x v="25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b v="1"/>
    <n v="1876"/>
    <b v="1"/>
    <s v="technology/hardware"/>
    <n v="200.51866666666669"/>
    <x v="1424"/>
    <x v="25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b v="1"/>
    <n v="834"/>
    <b v="1"/>
    <s v="technology/hardware"/>
    <n v="212.44399999999999"/>
    <x v="1425"/>
    <x v="25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b v="1"/>
    <n v="682"/>
    <b v="1"/>
    <s v="technology/hardware"/>
    <n v="198.47237142857145"/>
    <x v="1426"/>
    <x v="25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b v="1"/>
    <n v="147"/>
    <b v="1"/>
    <s v="technology/hardware"/>
    <n v="225.94666666666666"/>
    <x v="1427"/>
    <x v="25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b v="1"/>
    <n v="415"/>
    <b v="1"/>
    <s v="technology/hardware"/>
    <n v="698.94800000000009"/>
    <x v="1428"/>
    <x v="25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b v="1"/>
    <n v="290"/>
    <b v="1"/>
    <s v="technology/hardware"/>
    <n v="398.59528571428569"/>
    <x v="1429"/>
    <x v="2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b v="1"/>
    <n v="365"/>
    <b v="1"/>
    <s v="technology/hardware"/>
    <n v="294.0333333333333"/>
    <x v="1430"/>
    <x v="25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b v="1"/>
    <n v="660"/>
    <b v="1"/>
    <s v="technology/hardware"/>
    <n v="167.50470000000001"/>
    <x v="1431"/>
    <x v="25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b v="1"/>
    <n v="1356"/>
    <b v="1"/>
    <s v="technology/hardware"/>
    <n v="1435.5717142857143"/>
    <x v="1432"/>
    <x v="25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b v="1"/>
    <n v="424"/>
    <b v="1"/>
    <s v="technology/hardware"/>
    <n v="156.73439999999999"/>
    <x v="1433"/>
    <x v="25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b v="1"/>
    <n v="33"/>
    <b v="1"/>
    <s v="technology/hardware"/>
    <n v="117.90285714285716"/>
    <x v="1434"/>
    <x v="25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b v="1"/>
    <n v="1633"/>
    <b v="1"/>
    <s v="technology/hardware"/>
    <n v="1105.3811999999998"/>
    <x v="1435"/>
    <x v="25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b v="1"/>
    <n v="306"/>
    <b v="1"/>
    <s v="technology/hardware"/>
    <n v="192.92499999999998"/>
    <x v="1436"/>
    <x v="25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b v="1"/>
    <n v="205"/>
    <b v="1"/>
    <s v="technology/hardware"/>
    <n v="126.8842105263158"/>
    <x v="1437"/>
    <x v="25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b v="1"/>
    <n v="1281"/>
    <b v="1"/>
    <s v="technology/hardware"/>
    <n v="259.57748878923763"/>
    <x v="1438"/>
    <x v="25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b v="1"/>
    <n v="103"/>
    <b v="1"/>
    <s v="technology/hardware"/>
    <n v="262.27999999999997"/>
    <x v="1439"/>
    <x v="2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b v="1"/>
    <n v="1513"/>
    <b v="1"/>
    <s v="technology/hardware"/>
    <n v="206.74309000000002"/>
    <x v="1440"/>
    <x v="25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b v="1"/>
    <n v="405"/>
    <b v="1"/>
    <s v="technology/hardware"/>
    <n v="370.13"/>
    <x v="1441"/>
    <x v="25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b v="1"/>
    <n v="510"/>
    <b v="1"/>
    <s v="technology/hardware"/>
    <n v="284.96600000000001"/>
    <x v="1442"/>
    <x v="25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b v="1"/>
    <n v="1887"/>
    <b v="1"/>
    <s v="technology/hardware"/>
    <n v="579.08000000000004"/>
    <x v="1443"/>
    <x v="25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b v="1"/>
    <n v="701"/>
    <b v="1"/>
    <s v="technology/hardware"/>
    <n v="1131.8"/>
    <x v="1444"/>
    <x v="25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b v="1"/>
    <n v="3863"/>
    <b v="1"/>
    <s v="technology/hardware"/>
    <n v="263.02771750000005"/>
    <x v="1445"/>
    <x v="25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b v="1"/>
    <n v="238"/>
    <b v="1"/>
    <s v="technology/hardware"/>
    <n v="674.48"/>
    <x v="1446"/>
    <x v="25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b v="1"/>
    <n v="2051"/>
    <b v="1"/>
    <s v="technology/hardware"/>
    <n v="256.83081313131316"/>
    <x v="1447"/>
    <x v="25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b v="1"/>
    <n v="402"/>
    <b v="1"/>
    <s v="technology/hardware"/>
    <n v="375.49599999999998"/>
    <x v="1448"/>
    <x v="25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b v="1"/>
    <n v="253"/>
    <b v="1"/>
    <s v="technology/hardware"/>
    <n v="208.70837499999996"/>
    <x v="1449"/>
    <x v="25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b v="1"/>
    <n v="473"/>
    <b v="1"/>
    <s v="technology/hardware"/>
    <n v="346.6"/>
    <x v="1450"/>
    <x v="25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b v="1"/>
    <n v="821"/>
    <b v="1"/>
    <s v="technology/hardware"/>
    <n v="402.33"/>
    <x v="1451"/>
    <x v="25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b v="1"/>
    <n v="388"/>
    <b v="1"/>
    <s v="technology/hardware"/>
    <n v="1026.8451399999999"/>
    <x v="1452"/>
    <x v="2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b v="1"/>
    <n v="813"/>
    <b v="1"/>
    <s v="technology/hardware"/>
    <n v="114.901155"/>
    <x v="1453"/>
    <x v="25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b v="1"/>
    <n v="1945"/>
    <b v="1"/>
    <s v="technology/hardware"/>
    <n v="354.82402000000002"/>
    <x v="1454"/>
    <x v="25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b v="0"/>
    <n v="12"/>
    <b v="0"/>
    <s v="photography/people"/>
    <n v="5.08"/>
    <x v="1455"/>
    <x v="26"/>
    <m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b v="0"/>
    <n v="0"/>
    <b v="0"/>
    <s v="photography/people"/>
    <n v="0"/>
    <x v="121"/>
    <x v="26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b v="0"/>
    <n v="16"/>
    <b v="0"/>
    <s v="photography/people"/>
    <n v="4.3"/>
    <x v="1456"/>
    <x v="26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b v="0"/>
    <n v="7"/>
    <b v="0"/>
    <s v="photography/people"/>
    <n v="21.146666666666665"/>
    <x v="1457"/>
    <x v="26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b v="0"/>
    <n v="4"/>
    <b v="0"/>
    <s v="photography/people"/>
    <n v="3.1875"/>
    <x v="800"/>
    <x v="26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b v="0"/>
    <n v="1"/>
    <b v="0"/>
    <s v="photography/people"/>
    <n v="0.05"/>
    <x v="120"/>
    <x v="26"/>
    <m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b v="0"/>
    <n v="28"/>
    <b v="0"/>
    <s v="photography/people"/>
    <n v="42.472727272727276"/>
    <x v="1458"/>
    <x v="26"/>
    <m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b v="0"/>
    <n v="1"/>
    <b v="0"/>
    <s v="photography/people"/>
    <n v="0.41666666666666669"/>
    <x v="384"/>
    <x v="26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b v="0"/>
    <n v="1"/>
    <b v="0"/>
    <s v="photography/people"/>
    <n v="1"/>
    <x v="73"/>
    <x v="26"/>
    <m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b v="0"/>
    <n v="5"/>
    <b v="0"/>
    <s v="photography/people"/>
    <n v="16.966666666666665"/>
    <x v="1459"/>
    <x v="26"/>
    <m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b v="0"/>
    <n v="3"/>
    <b v="0"/>
    <s v="photography/people"/>
    <n v="7.0000000000000009"/>
    <x v="1460"/>
    <x v="26"/>
    <m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b v="0"/>
    <n v="2"/>
    <b v="0"/>
    <s v="photography/people"/>
    <n v="0.13333333333333333"/>
    <x v="120"/>
    <x v="26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b v="0"/>
    <n v="0"/>
    <b v="0"/>
    <s v="photography/people"/>
    <n v="0"/>
    <x v="121"/>
    <x v="26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b v="0"/>
    <n v="0"/>
    <b v="0"/>
    <s v="photography/people"/>
    <n v="0"/>
    <x v="121"/>
    <x v="26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b v="0"/>
    <n v="3"/>
    <b v="0"/>
    <s v="photography/people"/>
    <n v="7.8"/>
    <x v="438"/>
    <x v="2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b v="0"/>
    <n v="0"/>
    <b v="0"/>
    <s v="photography/people"/>
    <n v="0"/>
    <x v="121"/>
    <x v="2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b v="0"/>
    <n v="0"/>
    <b v="0"/>
    <s v="photography/people"/>
    <n v="0"/>
    <x v="121"/>
    <x v="26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b v="0"/>
    <n v="3"/>
    <b v="0"/>
    <s v="photography/people"/>
    <n v="26.200000000000003"/>
    <x v="1461"/>
    <x v="26"/>
    <m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b v="0"/>
    <n v="7"/>
    <b v="0"/>
    <s v="photography/people"/>
    <n v="0.76129032258064511"/>
    <x v="1462"/>
    <x v="26"/>
    <m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b v="0"/>
    <n v="25"/>
    <b v="0"/>
    <s v="photography/people"/>
    <n v="12.5"/>
    <x v="384"/>
    <x v="26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b v="1"/>
    <n v="1637"/>
    <b v="1"/>
    <s v="technology/hardware"/>
    <n v="382.12909090909091"/>
    <x v="1463"/>
    <x v="25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b v="1"/>
    <n v="1375"/>
    <b v="1"/>
    <s v="technology/hardware"/>
    <n v="216.79422000000002"/>
    <x v="1464"/>
    <x v="25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b v="1"/>
    <n v="17"/>
    <b v="1"/>
    <s v="technology/hardware"/>
    <n v="312"/>
    <x v="1465"/>
    <x v="25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b v="1"/>
    <n v="354"/>
    <b v="1"/>
    <s v="technology/hardware"/>
    <n v="234.42048"/>
    <x v="1466"/>
    <x v="25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b v="1"/>
    <n v="191"/>
    <b v="1"/>
    <s v="technology/hardware"/>
    <n v="123.68010000000001"/>
    <x v="1467"/>
    <x v="2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b v="1"/>
    <n v="303"/>
    <b v="1"/>
    <s v="technology/hardware"/>
    <n v="247.84"/>
    <x v="1468"/>
    <x v="25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b v="1"/>
    <n v="137"/>
    <b v="1"/>
    <s v="technology/hardware"/>
    <n v="115.7092"/>
    <x v="1469"/>
    <x v="25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b v="1"/>
    <n v="41"/>
    <b v="1"/>
    <s v="technology/hardware"/>
    <n v="117.07484768810599"/>
    <x v="1470"/>
    <x v="2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b v="1"/>
    <n v="398"/>
    <b v="1"/>
    <s v="technology/hardware"/>
    <n v="305.15800000000002"/>
    <x v="1471"/>
    <x v="25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b v="1"/>
    <n v="1737"/>
    <b v="1"/>
    <s v="technology/hardware"/>
    <n v="320.05299999999994"/>
    <x v="1472"/>
    <x v="25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b v="1"/>
    <n v="971"/>
    <b v="1"/>
    <s v="technology/hardware"/>
    <n v="819.56399999999996"/>
    <x v="1473"/>
    <x v="25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b v="1"/>
    <n v="183"/>
    <b v="1"/>
    <s v="technology/hardware"/>
    <n v="234.90000000000003"/>
    <x v="1474"/>
    <x v="25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b v="1"/>
    <n v="4562"/>
    <b v="1"/>
    <s v="technology/hardware"/>
    <n v="494.91374999999999"/>
    <x v="1475"/>
    <x v="25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b v="1"/>
    <n v="26457"/>
    <b v="1"/>
    <s v="technology/hardware"/>
    <n v="7813.7822333333334"/>
    <x v="1476"/>
    <x v="25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b v="1"/>
    <n v="162"/>
    <b v="1"/>
    <s v="technology/hardware"/>
    <n v="113.00013888888888"/>
    <x v="1477"/>
    <x v="25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b v="1"/>
    <n v="479"/>
    <b v="1"/>
    <s v="technology/hardware"/>
    <n v="921.54219999999998"/>
    <x v="1478"/>
    <x v="25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b v="1"/>
    <n v="426"/>
    <b v="1"/>
    <s v="technology/hardware"/>
    <n v="125.10239999999999"/>
    <x v="1479"/>
    <x v="25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b v="1"/>
    <n v="450"/>
    <b v="1"/>
    <s v="technology/hardware"/>
    <n v="102.24343076923077"/>
    <x v="1480"/>
    <x v="25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b v="1"/>
    <n v="1780"/>
    <b v="1"/>
    <s v="technology/hardware"/>
    <n v="484.90975000000003"/>
    <x v="1481"/>
    <x v="25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b v="1"/>
    <n v="122"/>
    <b v="1"/>
    <s v="technology/hardware"/>
    <n v="192.33333333333334"/>
    <x v="1482"/>
    <x v="25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b v="1"/>
    <n v="95"/>
    <b v="1"/>
    <s v="technology/hardware"/>
    <n v="281.10000000000002"/>
    <x v="1483"/>
    <x v="25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b v="1"/>
    <n v="325"/>
    <b v="1"/>
    <s v="technology/hardware"/>
    <n v="125.13700000000001"/>
    <x v="1484"/>
    <x v="25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b v="1"/>
    <n v="353"/>
    <b v="1"/>
    <s v="technology/hardware"/>
    <n v="161.459"/>
    <x v="1485"/>
    <x v="25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b v="1"/>
    <n v="105"/>
    <b v="1"/>
    <s v="technology/hardware"/>
    <n v="585.35"/>
    <x v="1486"/>
    <x v="25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b v="1"/>
    <n v="729"/>
    <b v="1"/>
    <s v="technology/hardware"/>
    <n v="201.14999999999998"/>
    <x v="1487"/>
    <x v="25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b v="1"/>
    <n v="454"/>
    <b v="1"/>
    <s v="technology/hardware"/>
    <n v="133.48307999999997"/>
    <x v="1488"/>
    <x v="2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b v="1"/>
    <n v="539"/>
    <b v="1"/>
    <s v="technology/hardware"/>
    <n v="120.24900000000001"/>
    <x v="1489"/>
    <x v="25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b v="1"/>
    <n v="79"/>
    <b v="1"/>
    <s v="technology/hardware"/>
    <n v="126.16666666666667"/>
    <x v="1490"/>
    <x v="25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b v="1"/>
    <n v="94"/>
    <b v="1"/>
    <s v="technology/hardware"/>
    <n v="361.2"/>
    <x v="1491"/>
    <x v="25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b v="1"/>
    <n v="625"/>
    <b v="1"/>
    <s v="technology/hardware"/>
    <n v="226.239013671875"/>
    <x v="1492"/>
    <x v="25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b v="1"/>
    <n v="508"/>
    <b v="1"/>
    <s v="technology/hardware"/>
    <n v="120.35"/>
    <x v="1493"/>
    <x v="2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b v="1"/>
    <n v="531"/>
    <b v="1"/>
    <s v="technology/hardware"/>
    <n v="304.18799999999999"/>
    <x v="1494"/>
    <x v="25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b v="1"/>
    <n v="158"/>
    <b v="1"/>
    <s v="technology/hardware"/>
    <n v="178.67599999999999"/>
    <x v="1495"/>
    <x v="25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b v="1"/>
    <n v="508"/>
    <b v="1"/>
    <s v="technology/hardware"/>
    <n v="386.81998717948721"/>
    <x v="1496"/>
    <x v="25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b v="1"/>
    <n v="644"/>
    <b v="1"/>
    <s v="technology/hardware"/>
    <n v="211.03642500000004"/>
    <x v="1497"/>
    <x v="2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b v="1"/>
    <n v="848"/>
    <b v="1"/>
    <s v="technology/hardware"/>
    <n v="131.66833333333335"/>
    <x v="1498"/>
    <x v="25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b v="1"/>
    <n v="429"/>
    <b v="1"/>
    <s v="technology/hardware"/>
    <n v="300.47639999999996"/>
    <x v="1499"/>
    <x v="25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b v="1"/>
    <n v="204"/>
    <b v="1"/>
    <s v="technology/hardware"/>
    <n v="420.51249999999999"/>
    <x v="1500"/>
    <x v="25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b v="1"/>
    <n v="379"/>
    <b v="1"/>
    <s v="technology/hardware"/>
    <n v="136.21680000000001"/>
    <x v="1501"/>
    <x v="25"/>
    <m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b v="1"/>
    <n v="271"/>
    <b v="1"/>
    <s v="technology/hardware"/>
    <n v="248.17133333333334"/>
    <x v="1502"/>
    <x v="25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b v="0"/>
    <n v="120"/>
    <b v="1"/>
    <s v="technology/hardware"/>
    <n v="181.86315789473684"/>
    <x v="1503"/>
    <x v="25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b v="0"/>
    <n v="140"/>
    <b v="1"/>
    <s v="technology/hardware"/>
    <n v="123.53"/>
    <x v="1504"/>
    <x v="25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b v="0"/>
    <n v="193"/>
    <b v="1"/>
    <s v="technology/hardware"/>
    <n v="506.20938628158842"/>
    <x v="1505"/>
    <x v="25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b v="0"/>
    <n v="180"/>
    <b v="1"/>
    <s v="technology/hardware"/>
    <n v="108.21333333333334"/>
    <x v="1506"/>
    <x v="25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b v="0"/>
    <n v="263"/>
    <b v="1"/>
    <s v="technology/hardware"/>
    <n v="819.18387755102037"/>
    <x v="1507"/>
    <x v="2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b v="0"/>
    <n v="217"/>
    <b v="1"/>
    <s v="technology/hardware"/>
    <n v="121.10000000000001"/>
    <x v="1508"/>
    <x v="25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b v="0"/>
    <n v="443"/>
    <b v="1"/>
    <s v="technology/hardware"/>
    <n v="102.99897959183673"/>
    <x v="1509"/>
    <x v="2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b v="0"/>
    <n v="1373"/>
    <b v="1"/>
    <s v="technology/hardware"/>
    <n v="148.33229411764705"/>
    <x v="1510"/>
    <x v="25"/>
    <m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b v="0"/>
    <n v="742"/>
    <b v="1"/>
    <s v="technology/hardware"/>
    <n v="120.19070000000001"/>
    <x v="1511"/>
    <x v="25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b v="0"/>
    <n v="170"/>
    <b v="1"/>
    <s v="technology/hardware"/>
    <n v="473.27000000000004"/>
    <x v="1512"/>
    <x v="25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b v="0"/>
    <n v="242"/>
    <b v="1"/>
    <s v="technology/hardware"/>
    <n v="130.36250000000001"/>
    <x v="1513"/>
    <x v="25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b v="0"/>
    <n v="541"/>
    <b v="1"/>
    <s v="technology/hardware"/>
    <n v="353.048"/>
    <x v="1514"/>
    <x v="25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b v="0"/>
    <n v="121"/>
    <b v="1"/>
    <s v="technology/hardware"/>
    <n v="101.02"/>
    <x v="1515"/>
    <x v="25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b v="0"/>
    <n v="621"/>
    <b v="1"/>
    <s v="technology/hardware"/>
    <n v="113.59142857142857"/>
    <x v="1516"/>
    <x v="25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b v="0"/>
    <n v="101"/>
    <b v="1"/>
    <s v="technology/hardware"/>
    <n v="167.41666666666666"/>
    <x v="1517"/>
    <x v="2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b v="0"/>
    <n v="554"/>
    <b v="1"/>
    <s v="technology/hardware"/>
    <n v="153.452"/>
    <x v="1518"/>
    <x v="25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b v="0"/>
    <n v="666"/>
    <b v="1"/>
    <s v="technology/hardware"/>
    <n v="202.23220000000001"/>
    <x v="1519"/>
    <x v="25"/>
    <m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b v="0"/>
    <n v="410"/>
    <b v="1"/>
    <s v="technology/hardware"/>
    <n v="168.28125"/>
    <x v="1520"/>
    <x v="25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b v="0"/>
    <n v="375"/>
    <b v="1"/>
    <s v="technology/hardware"/>
    <n v="143.45666666666668"/>
    <x v="1521"/>
    <x v="25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b v="0"/>
    <n v="1364"/>
    <b v="1"/>
    <s v="technology/hardware"/>
    <n v="196.4"/>
    <x v="1522"/>
    <x v="25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b v="0"/>
    <n v="35"/>
    <b v="1"/>
    <s v="technology/hardware"/>
    <n v="107.91999999999999"/>
    <x v="1523"/>
    <x v="25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b v="0"/>
    <n v="203"/>
    <b v="1"/>
    <s v="technology/hardware"/>
    <n v="114.97699999999999"/>
    <x v="1524"/>
    <x v="25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b v="0"/>
    <n v="49"/>
    <b v="1"/>
    <s v="technology/hardware"/>
    <n v="148.04999999999998"/>
    <x v="1525"/>
    <x v="25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b v="0"/>
    <n v="5812"/>
    <b v="1"/>
    <s v="technology/hardware"/>
    <n v="191.16676082790633"/>
    <x v="1526"/>
    <x v="25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b v="0"/>
    <n v="1556"/>
    <b v="1"/>
    <s v="technology/hardware"/>
    <n v="199.215125"/>
    <x v="1527"/>
    <x v="2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b v="0"/>
    <n v="65"/>
    <b v="1"/>
    <s v="technology/hardware"/>
    <n v="218.6"/>
    <x v="1528"/>
    <x v="25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b v="0"/>
    <n v="10"/>
    <b v="1"/>
    <s v="technology/hardware"/>
    <n v="126.86868686868686"/>
    <x v="1529"/>
    <x v="25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b v="0"/>
    <n v="76"/>
    <b v="1"/>
    <s v="technology/hardware"/>
    <n v="105.22388000000001"/>
    <x v="1530"/>
    <x v="25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b v="0"/>
    <n v="263"/>
    <b v="1"/>
    <s v="technology/hardware"/>
    <n v="128.40666000000002"/>
    <x v="1531"/>
    <x v="25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b v="0"/>
    <n v="1530"/>
    <b v="1"/>
    <s v="technology/hardware"/>
    <n v="317.3272"/>
    <x v="1532"/>
    <x v="25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b v="0"/>
    <n v="278"/>
    <b v="1"/>
    <s v="technology/hardware"/>
    <n v="280.73"/>
    <x v="1533"/>
    <x v="25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b v="0"/>
    <n v="350"/>
    <b v="1"/>
    <s v="technology/hardware"/>
    <n v="110.73146853146854"/>
    <x v="1534"/>
    <x v="25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b v="0"/>
    <n v="470"/>
    <b v="1"/>
    <s v="technology/hardware"/>
    <n v="152.60429999999999"/>
    <x v="1535"/>
    <x v="25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b v="0"/>
    <n v="3"/>
    <b v="1"/>
    <s v="technology/hardware"/>
    <n v="102.49999999999999"/>
    <x v="1536"/>
    <x v="25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b v="0"/>
    <n v="8200"/>
    <b v="1"/>
    <s v="technology/hardware"/>
    <n v="1678.3738373837384"/>
    <x v="1537"/>
    <x v="25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b v="0"/>
    <n v="8359"/>
    <b v="1"/>
    <s v="technology/hardware"/>
    <n v="543.349156424581"/>
    <x v="1538"/>
    <x v="2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b v="0"/>
    <n v="188"/>
    <b v="1"/>
    <s v="technology/hardware"/>
    <n v="115.50800000000001"/>
    <x v="1539"/>
    <x v="25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b v="0"/>
    <n v="48"/>
    <b v="1"/>
    <s v="technology/hardware"/>
    <n v="131.20499999999998"/>
    <x v="1540"/>
    <x v="2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b v="0"/>
    <n v="607"/>
    <b v="1"/>
    <s v="technology/hardware"/>
    <n v="288.17"/>
    <x v="1541"/>
    <x v="25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b v="0"/>
    <n v="50"/>
    <b v="1"/>
    <s v="technology/hardware"/>
    <n v="507.8"/>
    <x v="1542"/>
    <x v="25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b v="0"/>
    <n v="55"/>
    <b v="1"/>
    <s v="music/indie rock"/>
    <n v="114.57142857142857"/>
    <x v="1543"/>
    <x v="9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b v="0"/>
    <n v="38"/>
    <b v="1"/>
    <s v="music/indie rock"/>
    <n v="110.73333333333333"/>
    <x v="1544"/>
    <x v="9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b v="0"/>
    <n v="25"/>
    <b v="1"/>
    <s v="music/indie rock"/>
    <n v="113.33333333333333"/>
    <x v="447"/>
    <x v="9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b v="0"/>
    <n v="46"/>
    <b v="1"/>
    <s v="music/indie rock"/>
    <n v="108.33333333333333"/>
    <x v="1545"/>
    <x v="9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b v="0"/>
    <n v="83"/>
    <b v="1"/>
    <s v="music/indie rock"/>
    <n v="123.53333333333335"/>
    <x v="1546"/>
    <x v="9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b v="0"/>
    <n v="35"/>
    <b v="1"/>
    <s v="music/indie rock"/>
    <n v="100.69999999999999"/>
    <x v="1547"/>
    <x v="9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b v="0"/>
    <n v="25"/>
    <b v="1"/>
    <s v="music/indie rock"/>
    <n v="103.53333333333335"/>
    <x v="1548"/>
    <x v="9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b v="0"/>
    <n v="75"/>
    <b v="1"/>
    <s v="music/indie rock"/>
    <n v="115.51066666666668"/>
    <x v="1549"/>
    <x v="9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b v="0"/>
    <n v="62"/>
    <b v="1"/>
    <s v="music/indie rock"/>
    <n v="120.4004"/>
    <x v="1550"/>
    <x v="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b v="0"/>
    <n v="160"/>
    <b v="1"/>
    <s v="music/indie rock"/>
    <n v="115.040375"/>
    <x v="1551"/>
    <x v="9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b v="0"/>
    <n v="246"/>
    <b v="1"/>
    <s v="music/indie rock"/>
    <n v="120.46777777777777"/>
    <x v="1552"/>
    <x v="9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b v="0"/>
    <n v="55"/>
    <b v="1"/>
    <s v="music/indie rock"/>
    <n v="101.28333333333333"/>
    <x v="1553"/>
    <x v="9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b v="0"/>
    <n v="23"/>
    <b v="1"/>
    <s v="music/indie rock"/>
    <n v="102.46666666666667"/>
    <x v="1554"/>
    <x v="9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b v="0"/>
    <n v="72"/>
    <b v="1"/>
    <s v="music/indie rock"/>
    <n v="120.54285714285714"/>
    <x v="1555"/>
    <x v="9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b v="0"/>
    <n v="22"/>
    <b v="1"/>
    <s v="music/indie rock"/>
    <n v="100"/>
    <x v="386"/>
    <x v="9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b v="0"/>
    <n v="14"/>
    <b v="1"/>
    <s v="music/indie rock"/>
    <n v="101.66666666666666"/>
    <x v="1556"/>
    <x v="9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b v="0"/>
    <n v="38"/>
    <b v="1"/>
    <s v="music/indie rock"/>
    <n v="100"/>
    <x v="1557"/>
    <x v="9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b v="0"/>
    <n v="32"/>
    <b v="1"/>
    <s v="music/indie rock"/>
    <n v="100.33333333333334"/>
    <x v="1558"/>
    <x v="9"/>
    <m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b v="0"/>
    <n v="63"/>
    <b v="1"/>
    <s v="music/indie rock"/>
    <n v="132.36666666666667"/>
    <x v="1559"/>
    <x v="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b v="0"/>
    <n v="27"/>
    <b v="1"/>
    <s v="music/indie rock"/>
    <n v="136.66666666666666"/>
    <x v="1560"/>
    <x v="9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b v="0"/>
    <n v="44"/>
    <b v="1"/>
    <s v="music/indie rock"/>
    <n v="113.25"/>
    <x v="1561"/>
    <x v="9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b v="0"/>
    <n v="38"/>
    <b v="1"/>
    <s v="music/indie rock"/>
    <n v="136"/>
    <x v="1562"/>
    <x v="9"/>
    <m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b v="0"/>
    <n v="115"/>
    <b v="1"/>
    <s v="music/indie rock"/>
    <n v="146.12318374694613"/>
    <x v="1563"/>
    <x v="9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b v="0"/>
    <n v="37"/>
    <b v="1"/>
    <s v="music/indie rock"/>
    <n v="129.5"/>
    <x v="138"/>
    <x v="9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b v="0"/>
    <n v="99"/>
    <b v="1"/>
    <s v="music/indie rock"/>
    <n v="254"/>
    <x v="1564"/>
    <x v="9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b v="0"/>
    <n v="44"/>
    <b v="1"/>
    <s v="music/indie rock"/>
    <n v="107.04545454545456"/>
    <x v="1565"/>
    <x v="9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b v="0"/>
    <n v="58"/>
    <b v="1"/>
    <s v="music/indie rock"/>
    <n v="107.73299999999999"/>
    <x v="1566"/>
    <x v="9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b v="0"/>
    <n v="191"/>
    <b v="1"/>
    <s v="music/indie rock"/>
    <n v="107.31250000000001"/>
    <x v="1567"/>
    <x v="9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b v="0"/>
    <n v="40"/>
    <b v="1"/>
    <s v="music/indie rock"/>
    <n v="106.52500000000001"/>
    <x v="1568"/>
    <x v="9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b v="0"/>
    <n v="38"/>
    <b v="1"/>
    <s v="music/indie rock"/>
    <n v="100.35000000000001"/>
    <x v="1569"/>
    <x v="9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b v="0"/>
    <n v="39"/>
    <b v="1"/>
    <s v="music/indie rock"/>
    <n v="106.5"/>
    <x v="1570"/>
    <x v="9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b v="0"/>
    <n v="11"/>
    <b v="1"/>
    <s v="music/indie rock"/>
    <n v="100"/>
    <x v="50"/>
    <x v="9"/>
    <m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b v="0"/>
    <n v="107"/>
    <b v="1"/>
    <s v="music/indie rock"/>
    <n v="104.85714285714285"/>
    <x v="1571"/>
    <x v="9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b v="0"/>
    <n v="147"/>
    <b v="1"/>
    <s v="music/indie rock"/>
    <n v="104.69999999999999"/>
    <x v="1572"/>
    <x v="9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b v="0"/>
    <n v="36"/>
    <b v="1"/>
    <s v="music/indie rock"/>
    <n v="225.66666666666669"/>
    <x v="1573"/>
    <x v="9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b v="0"/>
    <n v="92"/>
    <b v="1"/>
    <s v="music/indie rock"/>
    <n v="100.90416666666667"/>
    <x v="1574"/>
    <x v="9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b v="0"/>
    <n v="35"/>
    <b v="1"/>
    <s v="music/indie rock"/>
    <n v="147.75"/>
    <x v="1575"/>
    <x v="9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b v="0"/>
    <n v="17"/>
    <b v="1"/>
    <s v="music/indie rock"/>
    <n v="134.61099999999999"/>
    <x v="1576"/>
    <x v="9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b v="0"/>
    <n v="22"/>
    <b v="1"/>
    <s v="music/indie rock"/>
    <n v="100.75"/>
    <x v="1577"/>
    <x v="9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b v="0"/>
    <n v="69"/>
    <b v="1"/>
    <s v="music/indie rock"/>
    <n v="100.880375"/>
    <x v="1578"/>
    <x v="9"/>
    <m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b v="0"/>
    <n v="10"/>
    <b v="0"/>
    <s v="games/video games"/>
    <n v="0.56800000000000006"/>
    <x v="1579"/>
    <x v="12"/>
    <m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b v="0"/>
    <n v="3"/>
    <b v="0"/>
    <s v="games/video games"/>
    <n v="0.38750000000000001"/>
    <x v="1580"/>
    <x v="12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b v="0"/>
    <n v="5"/>
    <b v="0"/>
    <s v="games/video games"/>
    <n v="10"/>
    <x v="119"/>
    <x v="12"/>
    <m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b v="0"/>
    <n v="5"/>
    <b v="0"/>
    <s v="games/video games"/>
    <n v="10.454545454545453"/>
    <x v="1581"/>
    <x v="12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b v="0"/>
    <n v="27"/>
    <b v="0"/>
    <s v="games/video games"/>
    <n v="1.4200000000000002"/>
    <x v="1582"/>
    <x v="12"/>
    <m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b v="0"/>
    <n v="2"/>
    <b v="0"/>
    <s v="games/video games"/>
    <n v="0.05"/>
    <x v="144"/>
    <x v="12"/>
    <m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b v="0"/>
    <n v="236"/>
    <b v="0"/>
    <s v="games/video games"/>
    <n v="28.842857142857142"/>
    <x v="1583"/>
    <x v="12"/>
    <m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b v="0"/>
    <n v="1"/>
    <b v="0"/>
    <s v="games/video games"/>
    <n v="0.16666666666666669"/>
    <x v="384"/>
    <x v="12"/>
    <m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b v="0"/>
    <n v="12"/>
    <b v="0"/>
    <s v="games/video games"/>
    <n v="11.799999999999999"/>
    <x v="1584"/>
    <x v="12"/>
    <m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b v="0"/>
    <n v="4"/>
    <b v="0"/>
    <s v="games/video games"/>
    <n v="0.20238095238095236"/>
    <x v="1241"/>
    <x v="12"/>
    <m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b v="0"/>
    <n v="3"/>
    <b v="0"/>
    <s v="games/video games"/>
    <n v="5"/>
    <x v="1585"/>
    <x v="12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b v="0"/>
    <n v="99"/>
    <b v="0"/>
    <s v="games/video games"/>
    <n v="2.1129899999999995"/>
    <x v="1586"/>
    <x v="12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b v="0"/>
    <n v="3"/>
    <b v="0"/>
    <s v="games/video games"/>
    <n v="1.6"/>
    <x v="1587"/>
    <x v="12"/>
    <m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b v="0"/>
    <n v="3"/>
    <b v="0"/>
    <s v="games/video games"/>
    <n v="1.7333333333333332"/>
    <x v="1588"/>
    <x v="12"/>
    <m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b v="0"/>
    <n v="22"/>
    <b v="0"/>
    <s v="games/video games"/>
    <n v="9.56"/>
    <x v="1589"/>
    <x v="12"/>
    <m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b v="0"/>
    <n v="4"/>
    <b v="0"/>
    <s v="games/video games"/>
    <n v="5.9612499999999999E-2"/>
    <x v="1590"/>
    <x v="12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b v="0"/>
    <n v="534"/>
    <b v="0"/>
    <s v="games/video games"/>
    <n v="28.405999999999999"/>
    <x v="1591"/>
    <x v="12"/>
    <m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b v="0"/>
    <n v="12"/>
    <b v="0"/>
    <s v="games/video games"/>
    <n v="12.8"/>
    <x v="1592"/>
    <x v="12"/>
    <m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b v="0"/>
    <n v="56"/>
    <b v="0"/>
    <s v="games/video games"/>
    <n v="5.42"/>
    <x v="1593"/>
    <x v="12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b v="0"/>
    <n v="11"/>
    <b v="0"/>
    <s v="games/video games"/>
    <n v="0.11199999999999999"/>
    <x v="1594"/>
    <x v="12"/>
    <m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b v="0"/>
    <n v="0"/>
    <b v="0"/>
    <s v="games/video games"/>
    <n v="0"/>
    <x v="121"/>
    <x v="12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b v="0"/>
    <n v="12"/>
    <b v="0"/>
    <s v="games/video games"/>
    <n v="5.7238095238095239"/>
    <x v="1595"/>
    <x v="12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b v="0"/>
    <n v="5"/>
    <b v="0"/>
    <s v="games/video games"/>
    <n v="11.25"/>
    <x v="834"/>
    <x v="12"/>
    <m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b v="0"/>
    <n v="24"/>
    <b v="0"/>
    <s v="games/video games"/>
    <n v="1.7098591549295776"/>
    <x v="1596"/>
    <x v="12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b v="0"/>
    <n v="89"/>
    <b v="0"/>
    <s v="games/video games"/>
    <n v="30.433333333333334"/>
    <x v="1597"/>
    <x v="12"/>
    <m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b v="0"/>
    <n v="1"/>
    <b v="0"/>
    <s v="games/video games"/>
    <n v="0.02"/>
    <x v="120"/>
    <x v="12"/>
    <m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b v="0"/>
    <n v="55"/>
    <b v="0"/>
    <s v="games/video games"/>
    <n v="0.69641025641025645"/>
    <x v="1598"/>
    <x v="12"/>
    <m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b v="0"/>
    <n v="2"/>
    <b v="0"/>
    <s v="games/video games"/>
    <n v="2"/>
    <x v="120"/>
    <x v="12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b v="0"/>
    <n v="0"/>
    <b v="0"/>
    <s v="games/video games"/>
    <n v="0"/>
    <x v="121"/>
    <x v="12"/>
    <m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b v="0"/>
    <n v="4"/>
    <b v="0"/>
    <s v="games/video games"/>
    <n v="0.80999999999999994"/>
    <x v="1599"/>
    <x v="12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b v="0"/>
    <n v="6"/>
    <b v="0"/>
    <s v="games/video games"/>
    <n v="0.26222222222222225"/>
    <x v="1584"/>
    <x v="12"/>
    <m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b v="0"/>
    <n v="4"/>
    <b v="0"/>
    <s v="games/video games"/>
    <n v="0.16666666666666669"/>
    <x v="385"/>
    <x v="12"/>
    <m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b v="0"/>
    <n v="4"/>
    <b v="0"/>
    <s v="games/video games"/>
    <n v="9.124454880912446E-3"/>
    <x v="439"/>
    <x v="12"/>
    <m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b v="0"/>
    <n v="2"/>
    <b v="0"/>
    <s v="games/video games"/>
    <n v="0.8"/>
    <x v="120"/>
    <x v="12"/>
    <m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b v="0"/>
    <n v="5"/>
    <b v="0"/>
    <s v="games/video games"/>
    <n v="2.2999999999999998"/>
    <x v="1581"/>
    <x v="12"/>
    <m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b v="0"/>
    <n v="83"/>
    <b v="0"/>
    <s v="games/video games"/>
    <n v="2.6660714285714282"/>
    <x v="1600"/>
    <x v="12"/>
    <m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b v="0"/>
    <n v="57"/>
    <b v="0"/>
    <s v="games/video games"/>
    <n v="28.192"/>
    <x v="1601"/>
    <x v="12"/>
    <m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b v="0"/>
    <n v="311"/>
    <b v="0"/>
    <s v="games/video games"/>
    <n v="6.5900366666666672"/>
    <x v="1602"/>
    <x v="12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b v="0"/>
    <n v="2"/>
    <b v="0"/>
    <s v="games/video games"/>
    <n v="0.72222222222222221"/>
    <x v="31"/>
    <x v="12"/>
    <m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b v="0"/>
    <n v="16"/>
    <b v="0"/>
    <s v="games/video games"/>
    <n v="0.85000000000000009"/>
    <x v="1603"/>
    <x v="12"/>
    <m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b v="0"/>
    <n v="13"/>
    <b v="1"/>
    <s v="music/rock"/>
    <n v="115.75"/>
    <x v="1604"/>
    <x v="6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b v="0"/>
    <n v="58"/>
    <b v="1"/>
    <s v="music/rock"/>
    <n v="112.26666666666667"/>
    <x v="1605"/>
    <x v="6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b v="0"/>
    <n v="44"/>
    <b v="1"/>
    <s v="music/rock"/>
    <n v="132.20000000000002"/>
    <x v="1606"/>
    <x v="6"/>
    <m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b v="0"/>
    <n v="83"/>
    <b v="1"/>
    <s v="music/rock"/>
    <n v="102.63636363636364"/>
    <x v="1607"/>
    <x v="6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b v="0"/>
    <n v="117"/>
    <b v="1"/>
    <s v="music/rock"/>
    <n v="138.64000000000001"/>
    <x v="1608"/>
    <x v="6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b v="0"/>
    <n v="32"/>
    <b v="1"/>
    <s v="music/rock"/>
    <n v="146.6"/>
    <x v="1609"/>
    <x v="6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b v="0"/>
    <n v="8"/>
    <b v="1"/>
    <s v="music/rock"/>
    <n v="120"/>
    <x v="381"/>
    <x v="6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b v="0"/>
    <n v="340"/>
    <b v="1"/>
    <s v="music/rock"/>
    <n v="121.5816111111111"/>
    <x v="1610"/>
    <x v="6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b v="0"/>
    <n v="7"/>
    <b v="1"/>
    <s v="music/rock"/>
    <n v="100"/>
    <x v="1611"/>
    <x v="6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b v="0"/>
    <n v="19"/>
    <b v="1"/>
    <s v="music/rock"/>
    <n v="180.85714285714286"/>
    <x v="1612"/>
    <x v="6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b v="0"/>
    <n v="47"/>
    <b v="1"/>
    <s v="music/rock"/>
    <n v="106.075"/>
    <x v="1613"/>
    <x v="6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b v="0"/>
    <n v="13"/>
    <b v="1"/>
    <s v="music/rock"/>
    <n v="100"/>
    <x v="926"/>
    <x v="6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b v="0"/>
    <n v="90"/>
    <b v="1"/>
    <s v="music/rock"/>
    <n v="126.92857142857143"/>
    <x v="1614"/>
    <x v="6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b v="0"/>
    <n v="63"/>
    <b v="1"/>
    <s v="music/rock"/>
    <n v="102.97499999999999"/>
    <x v="1615"/>
    <x v="6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b v="0"/>
    <n v="26"/>
    <b v="1"/>
    <s v="music/rock"/>
    <n v="250"/>
    <x v="1616"/>
    <x v="6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b v="0"/>
    <n v="71"/>
    <b v="1"/>
    <s v="music/rock"/>
    <n v="126.02"/>
    <x v="1617"/>
    <x v="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b v="0"/>
    <n v="38"/>
    <b v="1"/>
    <s v="music/rock"/>
    <n v="100.12"/>
    <x v="1618"/>
    <x v="6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b v="0"/>
    <n v="859"/>
    <b v="1"/>
    <s v="music/rock"/>
    <n v="138.64000000000001"/>
    <x v="1619"/>
    <x v="6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b v="0"/>
    <n v="21"/>
    <b v="1"/>
    <s v="music/rock"/>
    <n v="161.4"/>
    <x v="1620"/>
    <x v="6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b v="0"/>
    <n v="78"/>
    <b v="1"/>
    <s v="music/rock"/>
    <n v="107.18419999999999"/>
    <x v="1621"/>
    <x v="6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b v="0"/>
    <n v="53"/>
    <b v="1"/>
    <s v="games/tabletop games"/>
    <n v="153.1"/>
    <x v="1622"/>
    <x v="27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b v="0"/>
    <n v="356"/>
    <b v="1"/>
    <s v="games/tabletop games"/>
    <n v="524.16666666666663"/>
    <x v="1623"/>
    <x v="27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b v="0"/>
    <n v="279"/>
    <b v="1"/>
    <s v="games/tabletop games"/>
    <n v="489.27777777777777"/>
    <x v="1624"/>
    <x v="27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b v="1"/>
    <n v="266"/>
    <b v="1"/>
    <s v="games/tabletop games"/>
    <n v="284.74"/>
    <x v="1625"/>
    <x v="27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b v="0"/>
    <n v="623"/>
    <b v="1"/>
    <s v="games/tabletop games"/>
    <n v="1856.97"/>
    <x v="1626"/>
    <x v="27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b v="0"/>
    <n v="392"/>
    <b v="1"/>
    <s v="games/tabletop games"/>
    <n v="109.67499999999998"/>
    <x v="1627"/>
    <x v="27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b v="1"/>
    <n v="3562"/>
    <b v="1"/>
    <s v="games/tabletop games"/>
    <n v="1014.6425"/>
    <x v="1628"/>
    <x v="27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b v="0"/>
    <n v="514"/>
    <b v="1"/>
    <s v="games/tabletop games"/>
    <n v="412.17692027666544"/>
    <x v="1629"/>
    <x v="27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b v="0"/>
    <n v="88"/>
    <b v="1"/>
    <s v="games/tabletop games"/>
    <n v="503.25"/>
    <x v="1630"/>
    <x v="27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b v="0"/>
    <n v="537"/>
    <b v="1"/>
    <s v="games/tabletop games"/>
    <n v="184.61052631578946"/>
    <x v="1631"/>
    <x v="27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b v="0"/>
    <n v="25"/>
    <b v="1"/>
    <s v="games/tabletop games"/>
    <n v="119.73333333333333"/>
    <x v="1632"/>
    <x v="27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b v="0"/>
    <n v="3238"/>
    <b v="1"/>
    <s v="games/tabletop games"/>
    <n v="1081.2401666666667"/>
    <x v="1633"/>
    <x v="27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b v="0"/>
    <n v="897"/>
    <b v="1"/>
    <s v="games/tabletop games"/>
    <n v="452.37333333333333"/>
    <x v="1634"/>
    <x v="27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b v="0"/>
    <n v="878"/>
    <b v="1"/>
    <s v="games/tabletop games"/>
    <n v="537.37"/>
    <x v="1635"/>
    <x v="27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b v="0"/>
    <n v="115"/>
    <b v="1"/>
    <s v="games/tabletop games"/>
    <n v="120.32608695652173"/>
    <x v="1636"/>
    <x v="27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b v="0"/>
    <n v="234"/>
    <b v="1"/>
    <s v="games/tabletop games"/>
    <n v="113.83571428571429"/>
    <x v="1637"/>
    <x v="27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b v="0"/>
    <n v="4330"/>
    <b v="1"/>
    <s v="games/tabletop games"/>
    <n v="951.03109999999992"/>
    <x v="1638"/>
    <x v="27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b v="0"/>
    <n v="651"/>
    <b v="1"/>
    <s v="games/tabletop games"/>
    <n v="132.89249999999998"/>
    <x v="1639"/>
    <x v="27"/>
    <m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b v="1"/>
    <n v="251"/>
    <b v="1"/>
    <s v="games/tabletop games"/>
    <n v="146.97777777777779"/>
    <x v="1640"/>
    <x v="27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b v="0"/>
    <n v="263"/>
    <b v="1"/>
    <s v="games/tabletop games"/>
    <n v="542.15"/>
    <x v="1641"/>
    <x v="27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b v="0"/>
    <n v="28"/>
    <b v="1"/>
    <s v="music/electronic music"/>
    <n v="382.71818181818185"/>
    <x v="1642"/>
    <x v="1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b v="0"/>
    <n v="721"/>
    <b v="1"/>
    <s v="music/electronic music"/>
    <n v="704.18124999999998"/>
    <x v="1643"/>
    <x v="1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b v="0"/>
    <n v="50"/>
    <b v="1"/>
    <s v="music/electronic music"/>
    <n v="109.55"/>
    <x v="1644"/>
    <x v="1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b v="0"/>
    <n v="73"/>
    <b v="1"/>
    <s v="music/electronic music"/>
    <n v="132.86666666666667"/>
    <x v="1645"/>
    <x v="1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b v="0"/>
    <n v="27"/>
    <b v="1"/>
    <s v="music/electronic music"/>
    <n v="152"/>
    <x v="1312"/>
    <x v="1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b v="0"/>
    <n v="34"/>
    <b v="1"/>
    <s v="music/electronic music"/>
    <n v="102.72727272727273"/>
    <x v="1646"/>
    <x v="10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b v="0"/>
    <n v="7"/>
    <b v="1"/>
    <s v="music/electronic music"/>
    <n v="100"/>
    <x v="1647"/>
    <x v="1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b v="0"/>
    <n v="24"/>
    <b v="1"/>
    <s v="music/electronic music"/>
    <n v="101.6"/>
    <x v="1648"/>
    <x v="1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b v="0"/>
    <n v="15"/>
    <b v="1"/>
    <s v="music/electronic music"/>
    <n v="150.80000000000001"/>
    <x v="1649"/>
    <x v="1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b v="0"/>
    <n v="72"/>
    <b v="1"/>
    <s v="music/electronic music"/>
    <n v="111.425"/>
    <x v="1650"/>
    <x v="1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b v="0"/>
    <n v="120"/>
    <b v="1"/>
    <s v="music/electronic music"/>
    <n v="195.6"/>
    <x v="610"/>
    <x v="1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b v="0"/>
    <n v="123"/>
    <b v="1"/>
    <s v="music/electronic music"/>
    <n v="114.38333333333333"/>
    <x v="1651"/>
    <x v="1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b v="0"/>
    <n v="1"/>
    <b v="1"/>
    <s v="music/electronic music"/>
    <n v="200"/>
    <x v="119"/>
    <x v="1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b v="0"/>
    <n v="24"/>
    <b v="1"/>
    <s v="music/electronic music"/>
    <n v="292.50166666666667"/>
    <x v="1652"/>
    <x v="1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b v="0"/>
    <n v="33"/>
    <b v="1"/>
    <s v="music/electronic music"/>
    <n v="156.36363636363637"/>
    <x v="1653"/>
    <x v="1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b v="0"/>
    <n v="14"/>
    <b v="1"/>
    <s v="music/electronic music"/>
    <n v="105.66666666666666"/>
    <x v="1654"/>
    <x v="1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b v="0"/>
    <n v="9"/>
    <b v="1"/>
    <s v="music/electronic music"/>
    <n v="101.19047619047619"/>
    <x v="1655"/>
    <x v="1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b v="0"/>
    <n v="76"/>
    <b v="1"/>
    <s v="music/electronic music"/>
    <n v="122.833"/>
    <x v="1656"/>
    <x v="1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b v="0"/>
    <n v="19"/>
    <b v="1"/>
    <s v="music/electronic music"/>
    <n v="101.49999999999999"/>
    <x v="1657"/>
    <x v="1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b v="0"/>
    <n v="69"/>
    <b v="1"/>
    <s v="music/electronic music"/>
    <n v="101.14285714285714"/>
    <x v="1658"/>
    <x v="1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b v="0"/>
    <n v="218"/>
    <b v="1"/>
    <s v="games/tabletop games"/>
    <n v="108.11999999999999"/>
    <x v="1659"/>
    <x v="27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b v="0"/>
    <n v="30"/>
    <b v="1"/>
    <s v="games/tabletop games"/>
    <n v="162.6"/>
    <x v="1660"/>
    <x v="27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b v="0"/>
    <n v="100"/>
    <b v="1"/>
    <s v="games/tabletop games"/>
    <n v="105.80000000000001"/>
    <x v="1661"/>
    <x v="27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b v="0"/>
    <n v="296"/>
    <b v="1"/>
    <s v="games/tabletop games"/>
    <n v="243.15000000000003"/>
    <x v="1662"/>
    <x v="27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b v="0"/>
    <n v="1204"/>
    <b v="1"/>
    <s v="games/tabletop games"/>
    <n v="944.83338095238094"/>
    <x v="1663"/>
    <x v="27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b v="0"/>
    <n v="321"/>
    <b v="1"/>
    <s v="games/tabletop games"/>
    <n v="108.46283333333334"/>
    <x v="1664"/>
    <x v="27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b v="0"/>
    <n v="301"/>
    <b v="1"/>
    <s v="games/tabletop games"/>
    <n v="157.37692307692308"/>
    <x v="1665"/>
    <x v="27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b v="0"/>
    <n v="144"/>
    <b v="1"/>
    <s v="games/tabletop games"/>
    <n v="1174.49"/>
    <x v="1666"/>
    <x v="27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b v="0"/>
    <n v="539"/>
    <b v="1"/>
    <s v="games/tabletop games"/>
    <n v="171.04755366949576"/>
    <x v="1667"/>
    <x v="27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b v="0"/>
    <n v="498"/>
    <b v="1"/>
    <s v="games/tabletop games"/>
    <n v="125.95294117647057"/>
    <x v="1668"/>
    <x v="27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b v="0"/>
    <n v="1113"/>
    <b v="1"/>
    <s v="games/tabletop games"/>
    <n v="1212.1296000000002"/>
    <x v="1669"/>
    <x v="27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b v="0"/>
    <n v="988"/>
    <b v="1"/>
    <s v="games/tabletop games"/>
    <n v="495.8"/>
    <x v="1670"/>
    <x v="27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b v="0"/>
    <n v="391"/>
    <b v="1"/>
    <s v="games/tabletop games"/>
    <n v="332.03999999999996"/>
    <x v="1671"/>
    <x v="27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b v="0"/>
    <n v="28"/>
    <b v="1"/>
    <s v="games/tabletop games"/>
    <n v="1165"/>
    <x v="1672"/>
    <x v="27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b v="0"/>
    <n v="147"/>
    <b v="1"/>
    <s v="games/tabletop games"/>
    <n v="153.3153846153846"/>
    <x v="1673"/>
    <x v="27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b v="0"/>
    <n v="680"/>
    <b v="1"/>
    <s v="games/tabletop games"/>
    <n v="537.10714285714289"/>
    <x v="1674"/>
    <x v="27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b v="0"/>
    <n v="983"/>
    <b v="1"/>
    <s v="games/tabletop games"/>
    <n v="352.92777777777775"/>
    <x v="1675"/>
    <x v="27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b v="0"/>
    <n v="79"/>
    <b v="1"/>
    <s v="games/tabletop games"/>
    <n v="137.4"/>
    <x v="1676"/>
    <x v="27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b v="0"/>
    <n v="426"/>
    <b v="1"/>
    <s v="games/tabletop games"/>
    <n v="128.02668"/>
    <x v="1677"/>
    <x v="27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b v="0"/>
    <n v="96"/>
    <b v="1"/>
    <s v="games/tabletop games"/>
    <n v="270.68"/>
    <x v="1678"/>
    <x v="27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b v="0"/>
    <n v="163"/>
    <b v="1"/>
    <s v="games/tabletop games"/>
    <n v="806.4"/>
    <x v="1679"/>
    <x v="27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b v="0"/>
    <n v="2525"/>
    <b v="1"/>
    <s v="games/tabletop games"/>
    <n v="1360.0976000000001"/>
    <x v="1680"/>
    <x v="27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b v="0"/>
    <n v="2035"/>
    <b v="1"/>
    <s v="games/tabletop games"/>
    <n v="930250"/>
    <x v="1681"/>
    <x v="27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b v="0"/>
    <n v="290"/>
    <b v="1"/>
    <s v="games/tabletop games"/>
    <n v="377.02"/>
    <x v="1682"/>
    <x v="27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b v="0"/>
    <n v="1980"/>
    <b v="1"/>
    <s v="games/tabletop games"/>
    <n v="2647.0250000000001"/>
    <x v="1683"/>
    <x v="27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b v="0"/>
    <n v="57"/>
    <b v="1"/>
    <s v="games/tabletop games"/>
    <n v="100.12"/>
    <x v="1684"/>
    <x v="27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b v="0"/>
    <n v="380"/>
    <b v="1"/>
    <s v="games/tabletop games"/>
    <n v="104.45405405405405"/>
    <x v="1685"/>
    <x v="27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b v="0"/>
    <n v="128"/>
    <b v="1"/>
    <s v="games/tabletop games"/>
    <n v="107.21428571428571"/>
    <x v="1686"/>
    <x v="27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b v="0"/>
    <n v="180"/>
    <b v="1"/>
    <s v="games/tabletop games"/>
    <n v="168.77142857142857"/>
    <x v="1687"/>
    <x v="27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b v="0"/>
    <n v="571"/>
    <b v="1"/>
    <s v="games/tabletop games"/>
    <n v="975.11200000000008"/>
    <x v="1688"/>
    <x v="27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b v="0"/>
    <n v="480"/>
    <b v="1"/>
    <s v="games/tabletop games"/>
    <n v="134.44929411764704"/>
    <x v="1689"/>
    <x v="27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b v="0"/>
    <n v="249"/>
    <b v="1"/>
    <s v="games/tabletop games"/>
    <n v="272.27777777777777"/>
    <x v="1690"/>
    <x v="27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b v="0"/>
    <n v="84"/>
    <b v="1"/>
    <s v="games/tabletop games"/>
    <n v="112.6875"/>
    <x v="1691"/>
    <x v="27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b v="0"/>
    <n v="197"/>
    <b v="1"/>
    <s v="games/tabletop games"/>
    <n v="459.8"/>
    <x v="1692"/>
    <x v="27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b v="0"/>
    <n v="271"/>
    <b v="1"/>
    <s v="games/tabletop games"/>
    <n v="286.65822784810126"/>
    <x v="1693"/>
    <x v="27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b v="0"/>
    <n v="50"/>
    <b v="1"/>
    <s v="games/tabletop games"/>
    <n v="222.70833333333334"/>
    <x v="1694"/>
    <x v="27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b v="0"/>
    <n v="169"/>
    <b v="1"/>
    <s v="games/tabletop games"/>
    <n v="636.14"/>
    <x v="1695"/>
    <x v="27"/>
    <m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b v="0"/>
    <n v="205"/>
    <b v="1"/>
    <s v="games/tabletop games"/>
    <n v="146.5"/>
    <x v="1696"/>
    <x v="27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b v="0"/>
    <n v="206"/>
    <b v="1"/>
    <s v="games/tabletop games"/>
    <n v="1867.1"/>
    <x v="1697"/>
    <x v="27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b v="0"/>
    <n v="84"/>
    <b v="1"/>
    <s v="games/tabletop games"/>
    <n v="326.92"/>
    <x v="1698"/>
    <x v="27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b v="0"/>
    <n v="210"/>
    <b v="1"/>
    <s v="games/tabletop games"/>
    <n v="779.5"/>
    <x v="1699"/>
    <x v="27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b v="0"/>
    <n v="181"/>
    <b v="1"/>
    <s v="games/tabletop games"/>
    <n v="154.15151515151516"/>
    <x v="1700"/>
    <x v="27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b v="0"/>
    <n v="60"/>
    <b v="1"/>
    <s v="games/tabletop games"/>
    <n v="115.54666666666667"/>
    <x v="1701"/>
    <x v="27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b v="0"/>
    <n v="445"/>
    <b v="1"/>
    <s v="games/tabletop games"/>
    <n v="180.03333333333333"/>
    <x v="1702"/>
    <x v="27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b v="0"/>
    <n v="17"/>
    <b v="1"/>
    <s v="games/tabletop games"/>
    <n v="298.5"/>
    <x v="1703"/>
    <x v="27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b v="0"/>
    <n v="194"/>
    <b v="1"/>
    <s v="games/tabletop games"/>
    <n v="320.26666666666665"/>
    <x v="1704"/>
    <x v="27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b v="0"/>
    <n v="404"/>
    <b v="1"/>
    <s v="games/tabletop games"/>
    <n v="380.52499999999998"/>
    <x v="1705"/>
    <x v="27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b v="0"/>
    <n v="194"/>
    <b v="1"/>
    <s v="games/tabletop games"/>
    <n v="102.60000000000001"/>
    <x v="1706"/>
    <x v="27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b v="0"/>
    <n v="902"/>
    <b v="1"/>
    <s v="games/tabletop games"/>
    <n v="1801.64"/>
    <x v="1707"/>
    <x v="27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b v="0"/>
    <n v="1670"/>
    <b v="1"/>
    <s v="games/tabletop games"/>
    <n v="720.24800000000005"/>
    <x v="1708"/>
    <x v="27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b v="0"/>
    <n v="1328"/>
    <b v="1"/>
    <s v="games/tabletop games"/>
    <n v="283.09000000000003"/>
    <x v="1709"/>
    <x v="27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b v="0"/>
    <n v="944"/>
    <b v="1"/>
    <s v="games/tabletop games"/>
    <n v="1356.6000000000001"/>
    <x v="1710"/>
    <x v="27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b v="0"/>
    <n v="147"/>
    <b v="1"/>
    <s v="games/tabletop games"/>
    <n v="220.35999999999999"/>
    <x v="1711"/>
    <x v="27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b v="0"/>
    <n v="99"/>
    <b v="1"/>
    <s v="games/tabletop games"/>
    <n v="119.6"/>
    <x v="1712"/>
    <x v="27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b v="0"/>
    <n v="79"/>
    <b v="1"/>
    <s v="games/tabletop games"/>
    <n v="407.76923076923077"/>
    <x v="1713"/>
    <x v="27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b v="0"/>
    <n v="75"/>
    <b v="1"/>
    <s v="games/tabletop games"/>
    <n v="105.81826105905425"/>
    <x v="1714"/>
    <x v="27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b v="0"/>
    <n v="207"/>
    <b v="1"/>
    <s v="games/tabletop games"/>
    <n v="141.08235294117648"/>
    <x v="1715"/>
    <x v="27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b v="0"/>
    <n v="102"/>
    <b v="1"/>
    <s v="games/tabletop games"/>
    <n v="270.7"/>
    <x v="1716"/>
    <x v="27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b v="0"/>
    <n v="32"/>
    <b v="1"/>
    <s v="games/tabletop games"/>
    <n v="153.80000000000001"/>
    <x v="1717"/>
    <x v="27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b v="0"/>
    <n v="480"/>
    <b v="1"/>
    <s v="games/tabletop games"/>
    <n v="403.57653061224488"/>
    <x v="1718"/>
    <x v="27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b v="0"/>
    <n v="11"/>
    <b v="1"/>
    <s v="music/rock"/>
    <n v="185"/>
    <x v="1719"/>
    <x v="6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b v="0"/>
    <n v="12"/>
    <b v="1"/>
    <s v="music/rock"/>
    <n v="185.33333333333331"/>
    <x v="1720"/>
    <x v="6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b v="0"/>
    <n v="48"/>
    <b v="1"/>
    <s v="music/rock"/>
    <n v="100.85533333333332"/>
    <x v="1721"/>
    <x v="6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b v="0"/>
    <n v="59"/>
    <b v="1"/>
    <s v="music/rock"/>
    <n v="106.22116666666668"/>
    <x v="1722"/>
    <x v="6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b v="0"/>
    <n v="79"/>
    <b v="1"/>
    <s v="music/rock"/>
    <n v="121.36666666666667"/>
    <x v="1723"/>
    <x v="6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b v="0"/>
    <n v="14"/>
    <b v="1"/>
    <s v="music/rock"/>
    <n v="100.06666666666666"/>
    <x v="1724"/>
    <x v="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b v="0"/>
    <n v="106"/>
    <b v="1"/>
    <s v="music/rock"/>
    <n v="119.97755555555555"/>
    <x v="1725"/>
    <x v="6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b v="0"/>
    <n v="25"/>
    <b v="1"/>
    <s v="music/rock"/>
    <n v="100.1"/>
    <x v="1726"/>
    <x v="6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b v="0"/>
    <n v="25"/>
    <b v="1"/>
    <s v="music/rock"/>
    <n v="107.4"/>
    <x v="1727"/>
    <x v="6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b v="0"/>
    <n v="29"/>
    <b v="1"/>
    <s v="music/rock"/>
    <n v="104.06666666666666"/>
    <x v="1728"/>
    <x v="6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b v="0"/>
    <n v="43"/>
    <b v="1"/>
    <s v="music/rock"/>
    <n v="172.8"/>
    <x v="1729"/>
    <x v="6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b v="0"/>
    <n v="46"/>
    <b v="1"/>
    <s v="music/rock"/>
    <n v="107.2505"/>
    <x v="1730"/>
    <x v="6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b v="0"/>
    <n v="27"/>
    <b v="1"/>
    <s v="music/rock"/>
    <n v="108.23529411764706"/>
    <x v="1731"/>
    <x v="6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b v="0"/>
    <n v="112"/>
    <b v="1"/>
    <s v="music/rock"/>
    <n v="146.08079999999998"/>
    <x v="1732"/>
    <x v="6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b v="0"/>
    <n v="34"/>
    <b v="1"/>
    <s v="music/rock"/>
    <n v="125.25"/>
    <x v="1733"/>
    <x v="6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b v="0"/>
    <n v="145"/>
    <b v="1"/>
    <s v="music/rock"/>
    <n v="149.07142857142856"/>
    <x v="1734"/>
    <x v="6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b v="0"/>
    <n v="19"/>
    <b v="1"/>
    <s v="music/rock"/>
    <n v="100.6"/>
    <x v="1735"/>
    <x v="6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b v="0"/>
    <n v="288"/>
    <b v="1"/>
    <s v="music/rock"/>
    <n v="105.07333333333332"/>
    <x v="1736"/>
    <x v="6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b v="0"/>
    <n v="14"/>
    <b v="1"/>
    <s v="music/rock"/>
    <n v="350.16666666666663"/>
    <x v="1737"/>
    <x v="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b v="0"/>
    <n v="7"/>
    <b v="1"/>
    <s v="music/rock"/>
    <n v="101.25"/>
    <x v="1738"/>
    <x v="6"/>
    <m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b v="1"/>
    <n v="211"/>
    <b v="1"/>
    <s v="music/indie rock"/>
    <n v="133.6044"/>
    <x v="1739"/>
    <x v="9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b v="1"/>
    <n v="85"/>
    <b v="1"/>
    <s v="music/indie rock"/>
    <n v="170.65217391304347"/>
    <x v="1740"/>
    <x v="9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b v="1"/>
    <n v="103"/>
    <b v="1"/>
    <s v="music/indie rock"/>
    <n v="109.35829457364341"/>
    <x v="1741"/>
    <x v="9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b v="1"/>
    <n v="113"/>
    <b v="1"/>
    <s v="music/indie rock"/>
    <n v="100.70033333333335"/>
    <x v="1742"/>
    <x v="9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b v="1"/>
    <n v="167"/>
    <b v="1"/>
    <s v="music/indie rock"/>
    <n v="101.22777777777779"/>
    <x v="1743"/>
    <x v="9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b v="1"/>
    <n v="73"/>
    <b v="1"/>
    <s v="music/indie rock"/>
    <n v="106.75857142857143"/>
    <x v="1744"/>
    <x v="9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b v="1"/>
    <n v="75"/>
    <b v="1"/>
    <s v="music/indie rock"/>
    <n v="106.65777537961894"/>
    <x v="1745"/>
    <x v="9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b v="1"/>
    <n v="614"/>
    <b v="1"/>
    <s v="music/indie rock"/>
    <n v="101.30622"/>
    <x v="1746"/>
    <x v="9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b v="1"/>
    <n v="107"/>
    <b v="1"/>
    <s v="music/indie rock"/>
    <n v="106.67450000000001"/>
    <x v="1747"/>
    <x v="9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b v="1"/>
    <n v="1224"/>
    <b v="1"/>
    <s v="music/indie rock"/>
    <n v="428.83978378378379"/>
    <x v="1748"/>
    <x v="9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b v="1"/>
    <n v="104"/>
    <b v="1"/>
    <s v="music/indie rock"/>
    <n v="104.11111111111111"/>
    <x v="1749"/>
    <x v="9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b v="1"/>
    <n v="79"/>
    <b v="1"/>
    <s v="music/indie rock"/>
    <n v="107.86666666666666"/>
    <x v="1750"/>
    <x v="9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b v="1"/>
    <n v="157"/>
    <b v="1"/>
    <s v="music/indie rock"/>
    <n v="175.84040000000002"/>
    <x v="1751"/>
    <x v="9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b v="1"/>
    <n v="50"/>
    <b v="1"/>
    <s v="music/indie rock"/>
    <n v="156.97"/>
    <x v="1752"/>
    <x v="9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b v="1"/>
    <n v="64"/>
    <b v="1"/>
    <s v="music/indie rock"/>
    <n v="102.60000000000001"/>
    <x v="1753"/>
    <x v="9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b v="1"/>
    <n v="200"/>
    <b v="1"/>
    <s v="music/indie rock"/>
    <n v="104.04266666666666"/>
    <x v="1754"/>
    <x v="9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b v="1"/>
    <n v="22"/>
    <b v="1"/>
    <s v="music/indie rock"/>
    <n v="104"/>
    <x v="1755"/>
    <x v="9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b v="1"/>
    <n v="163"/>
    <b v="1"/>
    <s v="music/indie rock"/>
    <n v="121.05999999999999"/>
    <x v="1756"/>
    <x v="9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b v="1"/>
    <n v="77"/>
    <b v="1"/>
    <s v="music/indie rock"/>
    <n v="107.69999999999999"/>
    <x v="1757"/>
    <x v="9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b v="1"/>
    <n v="89"/>
    <b v="1"/>
    <s v="music/indie rock"/>
    <n v="108.66"/>
    <x v="1758"/>
    <x v="9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b v="0"/>
    <n v="64"/>
    <b v="0"/>
    <s v="food/small batch"/>
    <n v="39.120962394619681"/>
    <x v="1759"/>
    <x v="28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b v="0"/>
    <n v="4"/>
    <b v="0"/>
    <s v="food/small batch"/>
    <n v="3.1481481481481479"/>
    <x v="1241"/>
    <x v="28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b v="0"/>
    <n v="4"/>
    <b v="0"/>
    <s v="food/small batch"/>
    <n v="48"/>
    <x v="180"/>
    <x v="28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b v="0"/>
    <n v="61"/>
    <b v="0"/>
    <s v="food/small batch"/>
    <n v="20.733333333333334"/>
    <x v="1760"/>
    <x v="28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b v="0"/>
    <n v="7"/>
    <b v="0"/>
    <s v="food/small batch"/>
    <n v="8"/>
    <x v="1761"/>
    <x v="28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b v="0"/>
    <n v="1"/>
    <b v="0"/>
    <s v="food/small batch"/>
    <n v="0.72"/>
    <x v="1762"/>
    <x v="28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b v="1"/>
    <n v="3355"/>
    <b v="1"/>
    <s v="food/small batch"/>
    <n v="526.09431428571429"/>
    <x v="1763"/>
    <x v="28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b v="1"/>
    <n v="537"/>
    <b v="1"/>
    <s v="food/small batch"/>
    <n v="254.45000000000002"/>
    <x v="1764"/>
    <x v="28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b v="1"/>
    <n v="125"/>
    <b v="1"/>
    <s v="food/small batch"/>
    <n v="105.91999999999999"/>
    <x v="1765"/>
    <x v="28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b v="1"/>
    <n v="163"/>
    <b v="1"/>
    <s v="food/small batch"/>
    <n v="102.42285714285715"/>
    <x v="1766"/>
    <x v="28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b v="1"/>
    <n v="283"/>
    <b v="1"/>
    <s v="food/small batch"/>
    <n v="144.31375"/>
    <x v="1767"/>
    <x v="28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b v="1"/>
    <n v="352"/>
    <b v="1"/>
    <s v="food/small batch"/>
    <n v="106.30800000000001"/>
    <x v="1768"/>
    <x v="28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b v="1"/>
    <n v="94"/>
    <b v="1"/>
    <s v="food/small batch"/>
    <n v="212.16666666666666"/>
    <x v="1769"/>
    <x v="28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b v="1"/>
    <n v="67"/>
    <b v="1"/>
    <s v="food/small batch"/>
    <n v="101.95"/>
    <x v="1770"/>
    <x v="28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b v="1"/>
    <n v="221"/>
    <b v="1"/>
    <s v="food/small batch"/>
    <n v="102.27200000000001"/>
    <x v="1771"/>
    <x v="28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b v="1"/>
    <n v="2165"/>
    <b v="1"/>
    <s v="food/small batch"/>
    <n v="520.73254999999995"/>
    <x v="1772"/>
    <x v="28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b v="1"/>
    <n v="179"/>
    <b v="1"/>
    <s v="food/small batch"/>
    <n v="110.65833333333333"/>
    <x v="1773"/>
    <x v="28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b v="1"/>
    <n v="123"/>
    <b v="1"/>
    <s v="food/small batch"/>
    <n v="101.14333333333335"/>
    <x v="1774"/>
    <x v="28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b v="1"/>
    <n v="1104"/>
    <b v="1"/>
    <s v="food/small batch"/>
    <n v="294.20799999999997"/>
    <x v="1775"/>
    <x v="28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b v="1"/>
    <n v="403"/>
    <b v="1"/>
    <s v="food/small batch"/>
    <n v="105.77749999999999"/>
    <x v="1776"/>
    <x v="28"/>
    <m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b v="0"/>
    <n v="0"/>
    <b v="0"/>
    <s v="technology/web"/>
    <n v="0"/>
    <x v="121"/>
    <x v="2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b v="0"/>
    <n v="0"/>
    <b v="0"/>
    <s v="technology/web"/>
    <n v="0"/>
    <x v="121"/>
    <x v="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b v="0"/>
    <n v="1"/>
    <b v="0"/>
    <s v="technology/web"/>
    <n v="3"/>
    <x v="468"/>
    <x v="2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b v="0"/>
    <n v="1"/>
    <b v="0"/>
    <s v="technology/web"/>
    <n v="0.1"/>
    <x v="120"/>
    <x v="2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b v="0"/>
    <n v="0"/>
    <b v="0"/>
    <s v="technology/web"/>
    <n v="0"/>
    <x v="121"/>
    <x v="2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b v="0"/>
    <n v="3"/>
    <b v="0"/>
    <s v="technology/web"/>
    <n v="6.5000000000000002E-2"/>
    <x v="31"/>
    <x v="2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b v="0"/>
    <n v="1"/>
    <b v="0"/>
    <s v="technology/web"/>
    <n v="1.5"/>
    <x v="2"/>
    <x v="2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b v="0"/>
    <n v="5"/>
    <b v="0"/>
    <s v="technology/web"/>
    <n v="0.38571428571428573"/>
    <x v="1237"/>
    <x v="2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b v="0"/>
    <n v="0"/>
    <b v="0"/>
    <s v="technology/web"/>
    <n v="0"/>
    <x v="121"/>
    <x v="2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b v="0"/>
    <n v="0"/>
    <b v="0"/>
    <s v="technology/web"/>
    <n v="0"/>
    <x v="121"/>
    <x v="2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b v="0"/>
    <n v="7"/>
    <b v="0"/>
    <s v="technology/web"/>
    <n v="0.5714285714285714"/>
    <x v="1777"/>
    <x v="2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b v="0"/>
    <n v="0"/>
    <b v="0"/>
    <s v="technology/web"/>
    <n v="0"/>
    <x v="121"/>
    <x v="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b v="0"/>
    <n v="0"/>
    <b v="0"/>
    <s v="technology/web"/>
    <n v="0"/>
    <x v="121"/>
    <x v="2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b v="0"/>
    <n v="1"/>
    <b v="0"/>
    <s v="technology/web"/>
    <n v="7.1428571428571425E-2"/>
    <x v="384"/>
    <x v="2"/>
    <m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b v="0"/>
    <n v="2"/>
    <b v="0"/>
    <s v="technology/web"/>
    <n v="0.6875"/>
    <x v="446"/>
    <x v="2"/>
    <m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b v="0"/>
    <n v="0"/>
    <b v="0"/>
    <s v="technology/web"/>
    <n v="0"/>
    <x v="121"/>
    <x v="2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b v="0"/>
    <n v="0"/>
    <b v="0"/>
    <s v="technology/web"/>
    <n v="0"/>
    <x v="121"/>
    <x v="2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b v="0"/>
    <n v="0"/>
    <b v="0"/>
    <s v="technology/web"/>
    <n v="0"/>
    <x v="121"/>
    <x v="2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b v="0"/>
    <n v="3"/>
    <b v="0"/>
    <s v="technology/web"/>
    <n v="14.680000000000001"/>
    <x v="1778"/>
    <x v="2"/>
    <m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b v="0"/>
    <n v="1"/>
    <b v="0"/>
    <s v="technology/web"/>
    <n v="0.04"/>
    <x v="453"/>
    <x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b v="0"/>
    <n v="0"/>
    <b v="0"/>
    <s v="technology/web"/>
    <n v="0"/>
    <x v="121"/>
    <x v="2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b v="0"/>
    <n v="2"/>
    <b v="0"/>
    <s v="technology/web"/>
    <n v="28.571428571428569"/>
    <x v="88"/>
    <x v="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b v="0"/>
    <n v="0"/>
    <b v="0"/>
    <s v="technology/web"/>
    <n v="0"/>
    <x v="121"/>
    <x v="2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b v="0"/>
    <n v="0"/>
    <b v="0"/>
    <s v="technology/web"/>
    <n v="0"/>
    <x v="121"/>
    <x v="2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b v="0"/>
    <n v="0"/>
    <b v="0"/>
    <s v="technology/web"/>
    <n v="0"/>
    <x v="121"/>
    <x v="2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b v="0"/>
    <n v="27"/>
    <b v="0"/>
    <s v="technology/web"/>
    <n v="10.52"/>
    <x v="1779"/>
    <x v="2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b v="0"/>
    <n v="14"/>
    <b v="0"/>
    <s v="technology/web"/>
    <n v="1.34"/>
    <x v="1780"/>
    <x v="2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b v="0"/>
    <n v="2"/>
    <b v="0"/>
    <s v="technology/web"/>
    <n v="0.25"/>
    <x v="73"/>
    <x v="2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b v="0"/>
    <n v="0"/>
    <b v="0"/>
    <s v="technology/web"/>
    <n v="0"/>
    <x v="121"/>
    <x v="2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b v="0"/>
    <n v="4"/>
    <b v="0"/>
    <s v="technology/web"/>
    <n v="0.32800000000000001"/>
    <x v="442"/>
    <x v="2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b v="0"/>
    <n v="0"/>
    <b v="0"/>
    <s v="technology/web"/>
    <n v="0"/>
    <x v="121"/>
    <x v="2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b v="0"/>
    <n v="6"/>
    <b v="0"/>
    <s v="technology/web"/>
    <n v="3.2727272727272729"/>
    <x v="180"/>
    <x v="2"/>
    <m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b v="0"/>
    <n v="1"/>
    <b v="0"/>
    <s v="technology/web"/>
    <n v="5.8823529411764705E-3"/>
    <x v="73"/>
    <x v="2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b v="0"/>
    <n v="1"/>
    <b v="0"/>
    <s v="technology/web"/>
    <n v="4.5454545454545456E-2"/>
    <x v="119"/>
    <x v="2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b v="0"/>
    <n v="0"/>
    <b v="0"/>
    <s v="technology/web"/>
    <n v="0"/>
    <x v="121"/>
    <x v="2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b v="0"/>
    <n v="4"/>
    <b v="0"/>
    <s v="technology/web"/>
    <n v="10.877666666666666"/>
    <x v="1781"/>
    <x v="2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b v="0"/>
    <n v="0"/>
    <b v="0"/>
    <s v="technology/web"/>
    <n v="0"/>
    <x v="121"/>
    <x v="2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b v="0"/>
    <n v="0"/>
    <b v="0"/>
    <s v="technology/web"/>
    <n v="0"/>
    <x v="121"/>
    <x v="2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b v="0"/>
    <n v="0"/>
    <b v="0"/>
    <s v="technology/web"/>
    <n v="0"/>
    <x v="121"/>
    <x v="2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b v="0"/>
    <n v="3"/>
    <b v="0"/>
    <s v="technology/web"/>
    <n v="0.36666666666666664"/>
    <x v="1782"/>
    <x v="2"/>
    <m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b v="0"/>
    <n v="7"/>
    <b v="0"/>
    <s v="technology/web"/>
    <n v="1.8193398957730169"/>
    <x v="1783"/>
    <x v="2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b v="0"/>
    <n v="2"/>
    <b v="0"/>
    <s v="technology/web"/>
    <n v="2.5"/>
    <x v="839"/>
    <x v="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b v="0"/>
    <n v="3"/>
    <b v="0"/>
    <s v="technology/web"/>
    <n v="4.3499999999999996"/>
    <x v="1784"/>
    <x v="2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b v="0"/>
    <n v="8"/>
    <b v="0"/>
    <s v="technology/web"/>
    <n v="0.8"/>
    <x v="120"/>
    <x v="2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b v="0"/>
    <n v="7"/>
    <b v="0"/>
    <s v="technology/web"/>
    <n v="1.2123076923076923"/>
    <x v="1785"/>
    <x v="2"/>
    <m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b v="0"/>
    <n v="0"/>
    <b v="0"/>
    <s v="technology/web"/>
    <n v="0"/>
    <x v="121"/>
    <x v="2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b v="0"/>
    <n v="3"/>
    <b v="0"/>
    <s v="technology/web"/>
    <n v="0.68399999999999994"/>
    <x v="1786"/>
    <x v="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b v="0"/>
    <n v="8"/>
    <b v="0"/>
    <s v="technology/web"/>
    <n v="1.2513513513513512"/>
    <x v="1787"/>
    <x v="2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b v="0"/>
    <n v="1"/>
    <b v="0"/>
    <s v="technology/web"/>
    <n v="0.1875"/>
    <x v="180"/>
    <x v="2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b v="0"/>
    <n v="0"/>
    <b v="0"/>
    <s v="technology/web"/>
    <n v="0"/>
    <x v="121"/>
    <x v="2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b v="0"/>
    <n v="1"/>
    <b v="0"/>
    <s v="technology/web"/>
    <n v="0.125"/>
    <x v="384"/>
    <x v="2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b v="0"/>
    <n v="0"/>
    <b v="0"/>
    <s v="technology/web"/>
    <n v="0"/>
    <x v="121"/>
    <x v="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b v="0"/>
    <n v="1"/>
    <b v="0"/>
    <s v="technology/web"/>
    <n v="0.05"/>
    <x v="73"/>
    <x v="2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b v="0"/>
    <n v="2"/>
    <b v="0"/>
    <s v="technology/web"/>
    <n v="0.06"/>
    <x v="1788"/>
    <x v="2"/>
    <m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b v="0"/>
    <n v="0"/>
    <b v="0"/>
    <s v="technology/web"/>
    <n v="0"/>
    <x v="121"/>
    <x v="2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b v="0"/>
    <n v="1"/>
    <b v="0"/>
    <s v="technology/web"/>
    <n v="0.2"/>
    <x v="119"/>
    <x v="2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b v="0"/>
    <n v="0"/>
    <b v="0"/>
    <s v="technology/web"/>
    <n v="0"/>
    <x v="121"/>
    <x v="2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b v="0"/>
    <n v="0"/>
    <b v="0"/>
    <s v="technology/web"/>
    <n v="0"/>
    <x v="121"/>
    <x v="2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b v="0"/>
    <n v="0"/>
    <b v="0"/>
    <s v="technology/web"/>
    <n v="0"/>
    <x v="121"/>
    <x v="2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b v="0"/>
    <n v="0"/>
    <b v="0"/>
    <s v="technology/web"/>
    <n v="0"/>
    <x v="121"/>
    <x v="2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b v="0"/>
    <n v="9"/>
    <b v="0"/>
    <s v="food/food trucks"/>
    <n v="0.71785714285714286"/>
    <x v="1789"/>
    <x v="14"/>
    <m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b v="0"/>
    <n v="1"/>
    <b v="0"/>
    <s v="food/food trucks"/>
    <n v="0.43333333333333329"/>
    <x v="368"/>
    <x v="14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b v="0"/>
    <n v="12"/>
    <b v="0"/>
    <s v="food/food trucks"/>
    <n v="16.833333333333332"/>
    <x v="1790"/>
    <x v="14"/>
    <m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b v="0"/>
    <n v="0"/>
    <b v="0"/>
    <s v="food/food trucks"/>
    <n v="0"/>
    <x v="121"/>
    <x v="14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b v="0"/>
    <n v="20"/>
    <b v="0"/>
    <s v="food/food trucks"/>
    <n v="22.52"/>
    <x v="1791"/>
    <x v="14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b v="0"/>
    <n v="16"/>
    <b v="0"/>
    <s v="food/food trucks"/>
    <n v="41.384615384615387"/>
    <x v="1792"/>
    <x v="14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b v="0"/>
    <n v="33"/>
    <b v="0"/>
    <s v="food/food trucks"/>
    <n v="25.259090909090908"/>
    <x v="1793"/>
    <x v="14"/>
    <m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b v="0"/>
    <n v="2"/>
    <b v="0"/>
    <s v="food/food trucks"/>
    <n v="0.2"/>
    <x v="2"/>
    <x v="14"/>
    <m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b v="0"/>
    <n v="6"/>
    <b v="0"/>
    <s v="food/food trucks"/>
    <n v="1.8399999999999999"/>
    <x v="474"/>
    <x v="14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b v="0"/>
    <n v="0"/>
    <b v="0"/>
    <s v="food/food trucks"/>
    <n v="0"/>
    <x v="121"/>
    <x v="14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b v="0"/>
    <n v="3"/>
    <b v="0"/>
    <s v="food/food trucks"/>
    <n v="0.60399999999999998"/>
    <x v="690"/>
    <x v="14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b v="0"/>
    <n v="0"/>
    <b v="0"/>
    <s v="food/food trucks"/>
    <n v="0"/>
    <x v="121"/>
    <x v="14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b v="0"/>
    <n v="3"/>
    <b v="0"/>
    <s v="food/food trucks"/>
    <n v="0.83333333333333337"/>
    <x v="1585"/>
    <x v="14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b v="0"/>
    <n v="13"/>
    <b v="0"/>
    <s v="food/food trucks"/>
    <n v="3.0666666666666664"/>
    <x v="1794"/>
    <x v="14"/>
    <m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b v="0"/>
    <n v="6"/>
    <b v="0"/>
    <s v="food/food trucks"/>
    <n v="0.55833333333333335"/>
    <x v="1795"/>
    <x v="14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b v="0"/>
    <n v="1"/>
    <b v="0"/>
    <s v="food/food trucks"/>
    <n v="2.5000000000000001E-2"/>
    <x v="144"/>
    <x v="14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b v="0"/>
    <n v="0"/>
    <b v="0"/>
    <s v="food/food trucks"/>
    <n v="0"/>
    <x v="121"/>
    <x v="14"/>
    <m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b v="0"/>
    <n v="5"/>
    <b v="0"/>
    <s v="food/food trucks"/>
    <n v="0.02"/>
    <x v="120"/>
    <x v="14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b v="0"/>
    <n v="0"/>
    <b v="0"/>
    <s v="food/food trucks"/>
    <n v="0"/>
    <x v="121"/>
    <x v="14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b v="0"/>
    <n v="36"/>
    <b v="0"/>
    <s v="food/food trucks"/>
    <n v="14.825133372851216"/>
    <x v="1796"/>
    <x v="14"/>
    <m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b v="0"/>
    <n v="1"/>
    <b v="0"/>
    <s v="food/food trucks"/>
    <n v="1.6666666666666666E-2"/>
    <x v="120"/>
    <x v="14"/>
    <m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b v="0"/>
    <n v="1"/>
    <b v="0"/>
    <s v="food/food trucks"/>
    <n v="0.2"/>
    <x v="120"/>
    <x v="14"/>
    <m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b v="0"/>
    <n v="1"/>
    <b v="0"/>
    <s v="food/food trucks"/>
    <n v="1.3333333333333334E-2"/>
    <x v="1797"/>
    <x v="14"/>
    <m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b v="0"/>
    <n v="9"/>
    <b v="0"/>
    <s v="food/food trucks"/>
    <n v="1.24"/>
    <x v="1798"/>
    <x v="14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b v="0"/>
    <n v="1"/>
    <b v="0"/>
    <s v="food/food trucks"/>
    <n v="2.8571428571428574E-2"/>
    <x v="120"/>
    <x v="14"/>
    <m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b v="0"/>
    <n v="0"/>
    <b v="0"/>
    <s v="food/food trucks"/>
    <n v="0"/>
    <x v="121"/>
    <x v="14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b v="0"/>
    <n v="1"/>
    <b v="0"/>
    <s v="food/food trucks"/>
    <n v="2E-3"/>
    <x v="120"/>
    <x v="14"/>
    <m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b v="0"/>
    <n v="1"/>
    <b v="0"/>
    <s v="food/food trucks"/>
    <n v="2.8571428571428571E-3"/>
    <x v="120"/>
    <x v="14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b v="0"/>
    <n v="4"/>
    <b v="0"/>
    <s v="food/food trucks"/>
    <n v="1.4321428571428572"/>
    <x v="1799"/>
    <x v="14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b v="0"/>
    <n v="2"/>
    <b v="0"/>
    <s v="food/food trucks"/>
    <n v="0.70000000000000007"/>
    <x v="689"/>
    <x v="14"/>
    <m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b v="0"/>
    <n v="2"/>
    <b v="0"/>
    <s v="food/food trucks"/>
    <n v="2E-3"/>
    <x v="120"/>
    <x v="14"/>
    <m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b v="0"/>
    <n v="2"/>
    <b v="0"/>
    <s v="food/food trucks"/>
    <n v="1.4285714285714287E-2"/>
    <x v="120"/>
    <x v="14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b v="0"/>
    <n v="0"/>
    <b v="0"/>
    <s v="food/food trucks"/>
    <n v="0"/>
    <x v="121"/>
    <x v="14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b v="0"/>
    <n v="2"/>
    <b v="0"/>
    <s v="food/food trucks"/>
    <n v="0.13"/>
    <x v="31"/>
    <x v="14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b v="0"/>
    <n v="4"/>
    <b v="0"/>
    <s v="food/food trucks"/>
    <n v="0.48960000000000004"/>
    <x v="1800"/>
    <x v="14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b v="0"/>
    <n v="2"/>
    <b v="0"/>
    <s v="food/food trucks"/>
    <n v="3.8461538461538464E-2"/>
    <x v="381"/>
    <x v="14"/>
    <m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b v="0"/>
    <n v="0"/>
    <b v="0"/>
    <s v="food/food trucks"/>
    <n v="0"/>
    <x v="121"/>
    <x v="14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b v="0"/>
    <n v="1"/>
    <b v="0"/>
    <s v="food/food trucks"/>
    <n v="0.33333333333333337"/>
    <x v="73"/>
    <x v="14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b v="0"/>
    <n v="0"/>
    <b v="0"/>
    <s v="food/food trucks"/>
    <n v="0"/>
    <x v="121"/>
    <x v="14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b v="0"/>
    <n v="2"/>
    <b v="0"/>
    <s v="food/food trucks"/>
    <n v="0.2"/>
    <x v="144"/>
    <x v="14"/>
    <m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b v="0"/>
    <n v="109"/>
    <b v="1"/>
    <s v="food/small batch"/>
    <n v="107.88"/>
    <x v="1801"/>
    <x v="28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b v="0"/>
    <n v="372"/>
    <b v="1"/>
    <s v="food/small batch"/>
    <n v="125.94166666666666"/>
    <x v="1802"/>
    <x v="28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b v="0"/>
    <n v="311"/>
    <b v="1"/>
    <s v="food/small batch"/>
    <n v="202.51495"/>
    <x v="1803"/>
    <x v="28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b v="0"/>
    <n v="61"/>
    <b v="1"/>
    <s v="food/small batch"/>
    <n v="108.60000000000001"/>
    <x v="1804"/>
    <x v="28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b v="0"/>
    <n v="115"/>
    <b v="1"/>
    <s v="food/small batch"/>
    <n v="172.8"/>
    <x v="1805"/>
    <x v="28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b v="0"/>
    <n v="111"/>
    <b v="1"/>
    <s v="food/small batch"/>
    <n v="167.98"/>
    <x v="1806"/>
    <x v="28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b v="0"/>
    <n v="337"/>
    <b v="1"/>
    <s v="food/small batch"/>
    <n v="427.20000000000005"/>
    <x v="1807"/>
    <x v="28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b v="0"/>
    <n v="9"/>
    <b v="1"/>
    <s v="food/small batch"/>
    <n v="107.5"/>
    <x v="1808"/>
    <x v="28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b v="0"/>
    <n v="120"/>
    <b v="1"/>
    <s v="food/small batch"/>
    <n v="108"/>
    <x v="472"/>
    <x v="28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b v="0"/>
    <n v="102"/>
    <b v="1"/>
    <s v="food/small batch"/>
    <n v="101.53353333333335"/>
    <x v="1809"/>
    <x v="28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b v="0"/>
    <n v="186"/>
    <b v="1"/>
    <s v="food/small batch"/>
    <n v="115.45"/>
    <x v="1810"/>
    <x v="28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b v="0"/>
    <n v="15"/>
    <b v="1"/>
    <s v="food/small batch"/>
    <n v="133.5"/>
    <x v="1811"/>
    <x v="28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b v="0"/>
    <n v="67"/>
    <b v="1"/>
    <s v="food/small batch"/>
    <n v="154.69999999999999"/>
    <x v="1812"/>
    <x v="28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b v="0"/>
    <n v="130"/>
    <b v="1"/>
    <s v="food/small batch"/>
    <n v="100.84571428571429"/>
    <x v="1813"/>
    <x v="28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b v="0"/>
    <n v="16"/>
    <b v="1"/>
    <s v="food/small batch"/>
    <n v="182"/>
    <x v="1814"/>
    <x v="28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b v="0"/>
    <n v="67"/>
    <b v="1"/>
    <s v="food/small batch"/>
    <n v="180.86666666666667"/>
    <x v="1815"/>
    <x v="28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b v="0"/>
    <n v="124"/>
    <b v="1"/>
    <s v="food/small batch"/>
    <n v="102.30434782608695"/>
    <x v="1816"/>
    <x v="28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b v="0"/>
    <n v="80"/>
    <b v="1"/>
    <s v="food/small batch"/>
    <n v="110.17999999999999"/>
    <x v="1817"/>
    <x v="28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b v="0"/>
    <n v="282"/>
    <b v="1"/>
    <s v="food/small batch"/>
    <n v="102.25"/>
    <x v="1818"/>
    <x v="28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b v="0"/>
    <n v="68"/>
    <b v="1"/>
    <s v="food/small batch"/>
    <n v="100.78823529411764"/>
    <x v="1819"/>
    <x v="28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b v="0"/>
    <n v="86"/>
    <b v="1"/>
    <s v="music/indie rock"/>
    <n v="103.8"/>
    <x v="1820"/>
    <x v="9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b v="0"/>
    <n v="115"/>
    <b v="1"/>
    <s v="music/indie rock"/>
    <n v="110.70833333333334"/>
    <x v="1821"/>
    <x v="9"/>
    <m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b v="0"/>
    <n v="75"/>
    <b v="1"/>
    <s v="music/indie rock"/>
    <n v="116.25000000000001"/>
    <x v="1144"/>
    <x v="9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b v="0"/>
    <n v="43"/>
    <b v="1"/>
    <s v="music/indie rock"/>
    <n v="111.1"/>
    <x v="1822"/>
    <x v="9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b v="0"/>
    <n v="48"/>
    <b v="1"/>
    <s v="music/indie rock"/>
    <n v="180.14285714285714"/>
    <x v="1823"/>
    <x v="9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b v="0"/>
    <n v="52"/>
    <b v="1"/>
    <s v="music/indie rock"/>
    <n v="100"/>
    <x v="1824"/>
    <x v="9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b v="0"/>
    <n v="43"/>
    <b v="1"/>
    <s v="music/indie rock"/>
    <n v="118.5"/>
    <x v="1825"/>
    <x v="9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b v="0"/>
    <n v="58"/>
    <b v="1"/>
    <s v="music/indie rock"/>
    <n v="107.21700000000001"/>
    <x v="1826"/>
    <x v="9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b v="0"/>
    <n v="47"/>
    <b v="1"/>
    <s v="music/indie rock"/>
    <n v="113.66666666666667"/>
    <x v="1827"/>
    <x v="9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b v="0"/>
    <n v="36"/>
    <b v="1"/>
    <s v="music/indie rock"/>
    <n v="103.16400000000002"/>
    <x v="1828"/>
    <x v="9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b v="0"/>
    <n v="17"/>
    <b v="1"/>
    <s v="music/indie rock"/>
    <n v="128"/>
    <x v="1829"/>
    <x v="9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b v="0"/>
    <n v="104"/>
    <b v="1"/>
    <s v="music/indie rock"/>
    <n v="135.76026666666667"/>
    <x v="1830"/>
    <x v="9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b v="0"/>
    <n v="47"/>
    <b v="1"/>
    <s v="music/indie rock"/>
    <n v="100"/>
    <x v="1831"/>
    <x v="9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b v="0"/>
    <n v="38"/>
    <b v="1"/>
    <s v="music/indie rock"/>
    <n v="100.00360000000002"/>
    <x v="1832"/>
    <x v="9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b v="0"/>
    <n v="81"/>
    <b v="1"/>
    <s v="music/indie rock"/>
    <n v="104.71999999999998"/>
    <x v="1833"/>
    <x v="9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b v="0"/>
    <n v="55"/>
    <b v="1"/>
    <s v="music/indie rock"/>
    <n v="105.02249999999999"/>
    <x v="1834"/>
    <x v="9"/>
    <m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b v="0"/>
    <n v="41"/>
    <b v="1"/>
    <s v="music/indie rock"/>
    <n v="171.33333333333334"/>
    <x v="1835"/>
    <x v="9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b v="0"/>
    <n v="79"/>
    <b v="1"/>
    <s v="music/indie rock"/>
    <n v="127.49999999999999"/>
    <x v="1836"/>
    <x v="9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b v="0"/>
    <n v="16"/>
    <b v="1"/>
    <s v="music/indie rock"/>
    <n v="133.44333333333333"/>
    <x v="1837"/>
    <x v="9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b v="0"/>
    <n v="8"/>
    <b v="1"/>
    <s v="music/indie rock"/>
    <n v="100"/>
    <x v="409"/>
    <x v="9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b v="0"/>
    <n v="95"/>
    <b v="1"/>
    <s v="music/indie rock"/>
    <n v="112.91099999999999"/>
    <x v="1838"/>
    <x v="9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b v="0"/>
    <n v="25"/>
    <b v="1"/>
    <s v="music/indie rock"/>
    <n v="100.1"/>
    <x v="1726"/>
    <x v="9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b v="0"/>
    <n v="19"/>
    <b v="1"/>
    <s v="music/indie rock"/>
    <n v="113.72727272727272"/>
    <x v="1839"/>
    <x v="9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b v="0"/>
    <n v="90"/>
    <b v="1"/>
    <s v="music/indie rock"/>
    <n v="119.31742857142855"/>
    <x v="1840"/>
    <x v="9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b v="0"/>
    <n v="41"/>
    <b v="1"/>
    <s v="music/indie rock"/>
    <n v="103.25"/>
    <x v="1841"/>
    <x v="9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b v="0"/>
    <n v="30"/>
    <b v="1"/>
    <s v="music/indie rock"/>
    <n v="265.66666666666669"/>
    <x v="1842"/>
    <x v="9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b v="0"/>
    <n v="38"/>
    <b v="1"/>
    <s v="music/indie rock"/>
    <n v="100.05066666666667"/>
    <x v="1843"/>
    <x v="9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b v="0"/>
    <n v="65"/>
    <b v="1"/>
    <s v="music/indie rock"/>
    <n v="106.69999999999999"/>
    <x v="1844"/>
    <x v="9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b v="0"/>
    <n v="75"/>
    <b v="1"/>
    <s v="music/indie rock"/>
    <n v="133.67142857142858"/>
    <x v="1845"/>
    <x v="9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b v="0"/>
    <n v="16"/>
    <b v="1"/>
    <s v="music/indie rock"/>
    <n v="121.39999999999999"/>
    <x v="1846"/>
    <x v="9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b v="0"/>
    <n v="10"/>
    <b v="1"/>
    <s v="music/indie rock"/>
    <n v="103.2"/>
    <x v="1847"/>
    <x v="9"/>
    <m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b v="0"/>
    <n v="27"/>
    <b v="1"/>
    <s v="music/indie rock"/>
    <n v="125"/>
    <x v="1848"/>
    <x v="9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b v="0"/>
    <n v="259"/>
    <b v="1"/>
    <s v="music/indie rock"/>
    <n v="128.69999999999999"/>
    <x v="1849"/>
    <x v="9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b v="0"/>
    <n v="39"/>
    <b v="1"/>
    <s v="music/indie rock"/>
    <n v="101.00533333333333"/>
    <x v="1850"/>
    <x v="9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b v="0"/>
    <n v="42"/>
    <b v="1"/>
    <s v="music/indie rock"/>
    <n v="127.53666666666665"/>
    <x v="1851"/>
    <x v="9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b v="0"/>
    <n v="10"/>
    <b v="1"/>
    <s v="music/indie rock"/>
    <n v="100"/>
    <x v="1852"/>
    <x v="9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b v="0"/>
    <n v="56"/>
    <b v="1"/>
    <s v="music/indie rock"/>
    <n v="112.7715"/>
    <x v="1853"/>
    <x v="9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b v="0"/>
    <n v="20"/>
    <b v="1"/>
    <s v="music/indie rock"/>
    <n v="105.60000000000001"/>
    <x v="1854"/>
    <x v="9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b v="0"/>
    <n v="170"/>
    <b v="1"/>
    <s v="music/indie rock"/>
    <n v="202.625"/>
    <x v="1855"/>
    <x v="9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b v="0"/>
    <n v="29"/>
    <b v="1"/>
    <s v="music/indie rock"/>
    <n v="113.33333333333333"/>
    <x v="1856"/>
    <x v="9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b v="0"/>
    <n v="7"/>
    <b v="0"/>
    <s v="food/restaurants"/>
    <n v="2.5545454545454547"/>
    <x v="1857"/>
    <x v="29"/>
    <m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b v="0"/>
    <n v="5"/>
    <b v="0"/>
    <s v="food/restaurants"/>
    <n v="7.8181818181818186E-2"/>
    <x v="1858"/>
    <x v="29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b v="0"/>
    <n v="0"/>
    <b v="0"/>
    <s v="food/restaurants"/>
    <n v="0"/>
    <x v="121"/>
    <x v="29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b v="0"/>
    <n v="0"/>
    <b v="0"/>
    <s v="food/restaurants"/>
    <n v="0"/>
    <x v="121"/>
    <x v="29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b v="0"/>
    <n v="0"/>
    <b v="0"/>
    <s v="food/restaurants"/>
    <n v="0"/>
    <x v="121"/>
    <x v="29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b v="0"/>
    <n v="2"/>
    <b v="0"/>
    <s v="food/restaurants"/>
    <n v="0.6"/>
    <x v="2"/>
    <x v="29"/>
    <m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b v="0"/>
    <n v="0"/>
    <b v="0"/>
    <s v="food/restaurants"/>
    <n v="0"/>
    <x v="121"/>
    <x v="29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b v="0"/>
    <n v="0"/>
    <b v="0"/>
    <s v="food/restaurants"/>
    <n v="0"/>
    <x v="121"/>
    <x v="29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b v="0"/>
    <n v="28"/>
    <b v="0"/>
    <s v="food/restaurants"/>
    <n v="1.0526315789473684"/>
    <x v="680"/>
    <x v="2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b v="0"/>
    <n v="2"/>
    <b v="0"/>
    <s v="food/restaurants"/>
    <n v="0.15"/>
    <x v="839"/>
    <x v="29"/>
    <m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b v="0"/>
    <n v="0"/>
    <b v="0"/>
    <s v="food/restaurants"/>
    <n v="0"/>
    <x v="121"/>
    <x v="29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b v="0"/>
    <n v="0"/>
    <b v="0"/>
    <s v="food/restaurants"/>
    <n v="0"/>
    <x v="121"/>
    <x v="29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b v="0"/>
    <n v="0"/>
    <b v="0"/>
    <s v="food/restaurants"/>
    <n v="0"/>
    <x v="121"/>
    <x v="29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b v="0"/>
    <n v="4"/>
    <b v="0"/>
    <s v="food/restaurants"/>
    <n v="1.7500000000000002"/>
    <x v="1859"/>
    <x v="29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b v="0"/>
    <n v="12"/>
    <b v="0"/>
    <s v="food/restaurants"/>
    <n v="18.600000000000001"/>
    <x v="1860"/>
    <x v="29"/>
    <m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b v="0"/>
    <n v="0"/>
    <b v="0"/>
    <s v="food/restaurants"/>
    <n v="0"/>
    <x v="121"/>
    <x v="29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b v="0"/>
    <n v="33"/>
    <b v="0"/>
    <s v="food/restaurants"/>
    <n v="9.8166666666666664"/>
    <x v="1861"/>
    <x v="29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b v="0"/>
    <n v="0"/>
    <b v="0"/>
    <s v="food/restaurants"/>
    <n v="0"/>
    <x v="121"/>
    <x v="29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b v="0"/>
    <n v="4"/>
    <b v="0"/>
    <s v="food/restaurants"/>
    <n v="4.3333333333333335E-2"/>
    <x v="1862"/>
    <x v="2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b v="0"/>
    <n v="0"/>
    <b v="0"/>
    <s v="food/restaurants"/>
    <n v="0"/>
    <x v="121"/>
    <x v="29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b v="0"/>
    <n v="132"/>
    <b v="1"/>
    <s v="music/classical music"/>
    <n v="109.48792"/>
    <x v="1863"/>
    <x v="3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b v="0"/>
    <n v="27"/>
    <b v="1"/>
    <s v="music/classical music"/>
    <n v="100"/>
    <x v="1864"/>
    <x v="30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b v="0"/>
    <n v="26"/>
    <b v="1"/>
    <s v="music/classical music"/>
    <n v="156.44444444444446"/>
    <x v="1865"/>
    <x v="3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b v="0"/>
    <n v="43"/>
    <b v="1"/>
    <s v="music/classical music"/>
    <n v="101.6"/>
    <x v="1866"/>
    <x v="3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b v="0"/>
    <n v="80"/>
    <b v="1"/>
    <s v="music/classical music"/>
    <n v="100.325"/>
    <x v="1867"/>
    <x v="3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b v="0"/>
    <n v="33"/>
    <b v="1"/>
    <s v="music/classical music"/>
    <n v="112.94999999999999"/>
    <x v="1868"/>
    <x v="3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b v="0"/>
    <n v="71"/>
    <b v="1"/>
    <s v="music/classical music"/>
    <n v="102.125"/>
    <x v="1869"/>
    <x v="3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b v="0"/>
    <n v="81"/>
    <b v="1"/>
    <s v="music/classical music"/>
    <n v="107.24974999999999"/>
    <x v="1870"/>
    <x v="30"/>
    <m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b v="0"/>
    <n v="76"/>
    <b v="1"/>
    <s v="music/classical music"/>
    <n v="104.28333333333333"/>
    <x v="1871"/>
    <x v="3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b v="0"/>
    <n v="48"/>
    <b v="1"/>
    <s v="music/classical music"/>
    <n v="100"/>
    <x v="1872"/>
    <x v="3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b v="0"/>
    <n v="61"/>
    <b v="1"/>
    <s v="music/classical music"/>
    <n v="100.4"/>
    <x v="1873"/>
    <x v="3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b v="0"/>
    <n v="60"/>
    <b v="1"/>
    <s v="music/classical music"/>
    <n v="126.125"/>
    <x v="1874"/>
    <x v="3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b v="0"/>
    <n v="136"/>
    <b v="1"/>
    <s v="music/classical music"/>
    <n v="110.66666666666667"/>
    <x v="1875"/>
    <x v="3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b v="0"/>
    <n v="14"/>
    <b v="1"/>
    <s v="music/classical music"/>
    <n v="105"/>
    <x v="1876"/>
    <x v="30"/>
    <m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b v="0"/>
    <n v="78"/>
    <b v="1"/>
    <s v="music/classical music"/>
    <n v="103.77499999999999"/>
    <x v="1877"/>
    <x v="3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b v="0"/>
    <n v="4"/>
    <b v="1"/>
    <s v="music/classical music"/>
    <n v="115.99999999999999"/>
    <x v="1878"/>
    <x v="3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b v="0"/>
    <n v="11"/>
    <b v="1"/>
    <s v="music/classical music"/>
    <n v="110.00000000000001"/>
    <x v="101"/>
    <x v="3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b v="0"/>
    <n v="185"/>
    <b v="1"/>
    <s v="music/classical music"/>
    <n v="113.01761111111111"/>
    <x v="1879"/>
    <x v="3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b v="0"/>
    <n v="59"/>
    <b v="1"/>
    <s v="music/classical music"/>
    <n v="100.25"/>
    <x v="1880"/>
    <x v="3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b v="0"/>
    <n v="27"/>
    <b v="1"/>
    <s v="music/classical music"/>
    <n v="103.4"/>
    <x v="1881"/>
    <x v="3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b v="0"/>
    <n v="63"/>
    <b v="1"/>
    <s v="music/classical music"/>
    <n v="107.02857142857142"/>
    <x v="1882"/>
    <x v="3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b v="0"/>
    <n v="13"/>
    <b v="1"/>
    <s v="music/classical music"/>
    <n v="103.57142857142858"/>
    <x v="1883"/>
    <x v="3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b v="0"/>
    <n v="13"/>
    <b v="1"/>
    <s v="music/classical music"/>
    <n v="156.4"/>
    <x v="1884"/>
    <x v="3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b v="0"/>
    <n v="57"/>
    <b v="1"/>
    <s v="music/classical music"/>
    <n v="100.82"/>
    <x v="1885"/>
    <x v="3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b v="0"/>
    <n v="61"/>
    <b v="1"/>
    <s v="music/classical music"/>
    <n v="195.3"/>
    <x v="1886"/>
    <x v="3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b v="0"/>
    <n v="65"/>
    <b v="1"/>
    <s v="music/classical music"/>
    <n v="111.71428571428572"/>
    <x v="1887"/>
    <x v="3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b v="0"/>
    <n v="134"/>
    <b v="1"/>
    <s v="music/classical music"/>
    <n v="119.85454545454546"/>
    <x v="1888"/>
    <x v="3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b v="0"/>
    <n v="37"/>
    <b v="1"/>
    <s v="music/classical music"/>
    <n v="101.85"/>
    <x v="1889"/>
    <x v="3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b v="0"/>
    <n v="37"/>
    <b v="1"/>
    <s v="music/classical music"/>
    <n v="102.80254777070064"/>
    <x v="1890"/>
    <x v="3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b v="0"/>
    <n v="150"/>
    <b v="1"/>
    <s v="music/classical music"/>
    <n v="100.84615384615385"/>
    <x v="1891"/>
    <x v="3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b v="0"/>
    <n v="56"/>
    <b v="1"/>
    <s v="music/classical music"/>
    <n v="102.73469387755102"/>
    <x v="1892"/>
    <x v="30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b v="0"/>
    <n v="18"/>
    <b v="1"/>
    <s v="music/classical music"/>
    <n v="106.5"/>
    <x v="1893"/>
    <x v="3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b v="0"/>
    <n v="60"/>
    <b v="1"/>
    <s v="music/classical music"/>
    <n v="155.53333333333333"/>
    <x v="1894"/>
    <x v="3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b v="0"/>
    <n v="67"/>
    <b v="1"/>
    <s v="music/classical music"/>
    <n v="122.8"/>
    <x v="1895"/>
    <x v="3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b v="0"/>
    <n v="35"/>
    <b v="1"/>
    <s v="music/classical music"/>
    <n v="107.35"/>
    <x v="1896"/>
    <x v="3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b v="0"/>
    <n v="34"/>
    <b v="1"/>
    <s v="music/classical music"/>
    <n v="105.50335570469798"/>
    <x v="1897"/>
    <x v="30"/>
    <m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b v="0"/>
    <n v="36"/>
    <b v="1"/>
    <s v="music/classical music"/>
    <n v="118.44444444444444"/>
    <x v="1898"/>
    <x v="30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b v="0"/>
    <n v="18"/>
    <b v="1"/>
    <s v="music/classical music"/>
    <n v="108.88"/>
    <x v="1899"/>
    <x v="3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b v="0"/>
    <n v="25"/>
    <b v="1"/>
    <s v="music/classical music"/>
    <n v="111.25"/>
    <x v="1900"/>
    <x v="3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b v="0"/>
    <n v="21"/>
    <b v="1"/>
    <s v="music/classical music"/>
    <n v="100.1"/>
    <x v="1901"/>
    <x v="3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b v="0"/>
    <n v="0"/>
    <b v="0"/>
    <s v="food/food trucks"/>
    <n v="0"/>
    <x v="121"/>
    <x v="14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b v="0"/>
    <n v="3"/>
    <b v="0"/>
    <s v="food/food trucks"/>
    <n v="0.75"/>
    <x v="384"/>
    <x v="14"/>
    <m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b v="0"/>
    <n v="0"/>
    <b v="0"/>
    <s v="food/food trucks"/>
    <n v="0"/>
    <x v="121"/>
    <x v="14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b v="0"/>
    <n v="0"/>
    <b v="0"/>
    <s v="food/food trucks"/>
    <n v="0"/>
    <x v="121"/>
    <x v="14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b v="0"/>
    <n v="1"/>
    <b v="0"/>
    <s v="food/food trucks"/>
    <n v="1"/>
    <x v="101"/>
    <x v="14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b v="0"/>
    <n v="0"/>
    <b v="0"/>
    <s v="food/food trucks"/>
    <n v="0"/>
    <x v="121"/>
    <x v="14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b v="0"/>
    <n v="2"/>
    <b v="0"/>
    <s v="food/food trucks"/>
    <n v="0.26666666666666666"/>
    <x v="88"/>
    <x v="14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b v="0"/>
    <n v="1"/>
    <b v="0"/>
    <s v="food/food trucks"/>
    <n v="0.5"/>
    <x v="73"/>
    <x v="14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b v="0"/>
    <n v="2"/>
    <b v="0"/>
    <s v="food/food trucks"/>
    <n v="2.2307692307692308"/>
    <x v="1902"/>
    <x v="14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b v="0"/>
    <n v="2"/>
    <b v="0"/>
    <s v="food/food trucks"/>
    <n v="0.84285714285714297"/>
    <x v="1903"/>
    <x v="14"/>
    <m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b v="0"/>
    <n v="4"/>
    <b v="0"/>
    <s v="food/food trucks"/>
    <n v="0.25"/>
    <x v="372"/>
    <x v="14"/>
    <m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b v="0"/>
    <n v="0"/>
    <b v="0"/>
    <s v="food/food trucks"/>
    <n v="0"/>
    <x v="121"/>
    <x v="14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b v="0"/>
    <n v="0"/>
    <b v="0"/>
    <s v="food/food trucks"/>
    <n v="0"/>
    <x v="121"/>
    <x v="14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b v="0"/>
    <n v="0"/>
    <b v="0"/>
    <s v="food/food trucks"/>
    <n v="0"/>
    <x v="121"/>
    <x v="14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b v="0"/>
    <n v="0"/>
    <b v="0"/>
    <s v="food/food trucks"/>
    <n v="0"/>
    <x v="121"/>
    <x v="14"/>
    <m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b v="0"/>
    <n v="0"/>
    <b v="0"/>
    <s v="food/food trucks"/>
    <n v="0"/>
    <x v="121"/>
    <x v="14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b v="0"/>
    <n v="0"/>
    <b v="0"/>
    <s v="food/food trucks"/>
    <n v="0"/>
    <x v="121"/>
    <x v="14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b v="0"/>
    <n v="0"/>
    <b v="0"/>
    <s v="food/food trucks"/>
    <n v="0"/>
    <x v="121"/>
    <x v="14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b v="0"/>
    <n v="12"/>
    <b v="0"/>
    <s v="food/food trucks"/>
    <n v="0.13849999999999998"/>
    <x v="1904"/>
    <x v="14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b v="0"/>
    <n v="2"/>
    <b v="0"/>
    <s v="food/food trucks"/>
    <n v="0.6"/>
    <x v="157"/>
    <x v="14"/>
    <m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b v="0"/>
    <n v="11"/>
    <b v="0"/>
    <s v="food/food trucks"/>
    <n v="10.6"/>
    <x v="1905"/>
    <x v="14"/>
    <m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b v="0"/>
    <n v="1"/>
    <b v="0"/>
    <s v="food/food trucks"/>
    <n v="1.1111111111111111E-3"/>
    <x v="120"/>
    <x v="14"/>
    <m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b v="0"/>
    <n v="5"/>
    <b v="0"/>
    <s v="food/food trucks"/>
    <n v="0.5"/>
    <x v="120"/>
    <x v="14"/>
    <m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b v="0"/>
    <n v="0"/>
    <b v="0"/>
    <s v="food/food trucks"/>
    <n v="0"/>
    <x v="121"/>
    <x v="14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b v="0"/>
    <n v="1"/>
    <b v="0"/>
    <s v="food/food trucks"/>
    <n v="0.16666666666666669"/>
    <x v="73"/>
    <x v="14"/>
    <m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b v="0"/>
    <n v="1"/>
    <b v="0"/>
    <s v="food/food trucks"/>
    <n v="0.16666666666666669"/>
    <x v="144"/>
    <x v="14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b v="0"/>
    <n v="6"/>
    <b v="0"/>
    <s v="food/food trucks"/>
    <n v="2.4340000000000002"/>
    <x v="1906"/>
    <x v="14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b v="0"/>
    <n v="8"/>
    <b v="0"/>
    <s v="food/food trucks"/>
    <n v="3.8833333333333329"/>
    <x v="1907"/>
    <x v="14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b v="0"/>
    <n v="1"/>
    <b v="0"/>
    <s v="food/food trucks"/>
    <n v="0.01"/>
    <x v="144"/>
    <x v="14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b v="0"/>
    <n v="0"/>
    <b v="0"/>
    <s v="food/food trucks"/>
    <n v="0"/>
    <x v="121"/>
    <x v="14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b v="0"/>
    <n v="2"/>
    <b v="0"/>
    <s v="food/food trucks"/>
    <n v="1.7333333333333332"/>
    <x v="31"/>
    <x v="14"/>
    <m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b v="0"/>
    <n v="1"/>
    <b v="0"/>
    <s v="food/food trucks"/>
    <n v="0.16666666666666669"/>
    <x v="73"/>
    <x v="14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b v="0"/>
    <n v="0"/>
    <b v="0"/>
    <s v="food/food trucks"/>
    <n v="0"/>
    <x v="121"/>
    <x v="14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b v="0"/>
    <n v="1"/>
    <b v="0"/>
    <s v="food/food trucks"/>
    <n v="1.25E-3"/>
    <x v="120"/>
    <x v="14"/>
    <m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b v="0"/>
    <n v="19"/>
    <b v="0"/>
    <s v="food/food trucks"/>
    <n v="12.166666666666668"/>
    <x v="1908"/>
    <x v="14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b v="0"/>
    <n v="27"/>
    <b v="0"/>
    <s v="food/food trucks"/>
    <n v="23.588571428571427"/>
    <x v="1909"/>
    <x v="14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b v="0"/>
    <n v="7"/>
    <b v="0"/>
    <s v="food/food trucks"/>
    <n v="5.6666666666666661"/>
    <x v="1910"/>
    <x v="14"/>
    <m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b v="0"/>
    <n v="14"/>
    <b v="0"/>
    <s v="food/food trucks"/>
    <n v="39"/>
    <x v="1911"/>
    <x v="14"/>
    <m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b v="0"/>
    <n v="5"/>
    <b v="0"/>
    <s v="food/food trucks"/>
    <n v="0.99546510341776351"/>
    <x v="666"/>
    <x v="14"/>
    <m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b v="0"/>
    <n v="30"/>
    <b v="0"/>
    <s v="food/food trucks"/>
    <n v="6.9320000000000004"/>
    <x v="1912"/>
    <x v="14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b v="1"/>
    <n v="151"/>
    <b v="1"/>
    <s v="technology/space exploration"/>
    <n v="661.4"/>
    <x v="1913"/>
    <x v="3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b v="1"/>
    <n v="489"/>
    <b v="1"/>
    <s v="technology/space exploration"/>
    <n v="326.0916666666667"/>
    <x v="1914"/>
    <x v="31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b v="1"/>
    <n v="50"/>
    <b v="1"/>
    <s v="technology/space exploration"/>
    <n v="101.48571428571429"/>
    <x v="1915"/>
    <x v="31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b v="1"/>
    <n v="321"/>
    <b v="1"/>
    <s v="technology/space exploration"/>
    <n v="104.21799999999999"/>
    <x v="1916"/>
    <x v="31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b v="1"/>
    <n v="1762"/>
    <b v="1"/>
    <s v="technology/space exploration"/>
    <n v="107.42157000000002"/>
    <x v="1917"/>
    <x v="31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b v="1"/>
    <n v="385"/>
    <b v="1"/>
    <s v="technology/space exploration"/>
    <n v="110.05454545454545"/>
    <x v="1918"/>
    <x v="31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b v="1"/>
    <n v="398"/>
    <b v="1"/>
    <s v="technology/space exploration"/>
    <n v="407.7"/>
    <x v="1919"/>
    <x v="31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b v="1"/>
    <n v="304"/>
    <b v="1"/>
    <s v="technology/space exploration"/>
    <n v="223.92500000000001"/>
    <x v="1920"/>
    <x v="31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b v="1"/>
    <n v="676"/>
    <b v="1"/>
    <s v="technology/space exploration"/>
    <n v="303.80111428571428"/>
    <x v="1921"/>
    <x v="31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b v="1"/>
    <n v="577"/>
    <b v="1"/>
    <s v="technology/space exploration"/>
    <n v="141.3251043268175"/>
    <x v="1922"/>
    <x v="31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b v="1"/>
    <n v="3663"/>
    <b v="1"/>
    <s v="technology/space exploration"/>
    <n v="2790.6363636363635"/>
    <x v="1923"/>
    <x v="3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b v="1"/>
    <n v="294"/>
    <b v="1"/>
    <s v="technology/space exploration"/>
    <n v="171.76130000000001"/>
    <x v="1924"/>
    <x v="31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b v="1"/>
    <n v="28"/>
    <b v="1"/>
    <s v="technology/space exploration"/>
    <n v="101.01333333333334"/>
    <x v="1925"/>
    <x v="31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b v="1"/>
    <n v="100"/>
    <b v="1"/>
    <s v="technology/space exploration"/>
    <n v="102"/>
    <x v="1926"/>
    <x v="3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b v="0"/>
    <n v="72"/>
    <b v="1"/>
    <s v="technology/space exploration"/>
    <n v="169.76511744127936"/>
    <x v="1927"/>
    <x v="31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b v="1"/>
    <n v="238"/>
    <b v="1"/>
    <s v="technology/space exploration"/>
    <n v="114.53400000000001"/>
    <x v="1928"/>
    <x v="3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b v="1"/>
    <n v="159"/>
    <b v="1"/>
    <s v="technology/space exploration"/>
    <n v="877.6"/>
    <x v="1929"/>
    <x v="31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b v="1"/>
    <n v="77"/>
    <b v="1"/>
    <s v="technology/space exploration"/>
    <n v="105.38666666666667"/>
    <x v="1930"/>
    <x v="3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b v="1"/>
    <n v="53"/>
    <b v="1"/>
    <s v="technology/space exploration"/>
    <n v="188.39999999999998"/>
    <x v="1931"/>
    <x v="31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b v="1"/>
    <n v="1251"/>
    <b v="1"/>
    <s v="technology/space exploration"/>
    <n v="143.65230769230772"/>
    <x v="1932"/>
    <x v="31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b v="1"/>
    <n v="465"/>
    <b v="1"/>
    <s v="technology/space exploration"/>
    <n v="145.88"/>
    <x v="1933"/>
    <x v="3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b v="0"/>
    <n v="74"/>
    <b v="1"/>
    <s v="technology/space exploration"/>
    <n v="131.184"/>
    <x v="1934"/>
    <x v="31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b v="0"/>
    <n v="62"/>
    <b v="1"/>
    <s v="technology/space exploration"/>
    <n v="113.99999999999999"/>
    <x v="1935"/>
    <x v="31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b v="0"/>
    <n v="3468"/>
    <b v="1"/>
    <s v="technology/space exploration"/>
    <n v="1379.4206249999997"/>
    <x v="1936"/>
    <x v="31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b v="0"/>
    <n v="52"/>
    <b v="1"/>
    <s v="technology/space exploration"/>
    <n v="956"/>
    <x v="1937"/>
    <x v="31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b v="0"/>
    <n v="50"/>
    <b v="1"/>
    <s v="technology/space exploration"/>
    <n v="112.00000000000001"/>
    <x v="150"/>
    <x v="31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b v="0"/>
    <n v="45"/>
    <b v="1"/>
    <s v="technology/space exploration"/>
    <n v="646.66666666666663"/>
    <x v="1938"/>
    <x v="31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b v="0"/>
    <n v="21"/>
    <b v="1"/>
    <s v="technology/space exploration"/>
    <n v="110.36948748510132"/>
    <x v="1939"/>
    <x v="31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b v="0"/>
    <n v="100"/>
    <b v="1"/>
    <s v="technology/space exploration"/>
    <n v="127.74000000000001"/>
    <x v="1940"/>
    <x v="31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b v="0"/>
    <n v="81"/>
    <b v="1"/>
    <s v="technology/space exploration"/>
    <n v="157.9"/>
    <x v="1941"/>
    <x v="31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b v="0"/>
    <n v="286"/>
    <b v="1"/>
    <s v="technology/space exploration"/>
    <n v="114.66525000000001"/>
    <x v="1942"/>
    <x v="31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b v="0"/>
    <n v="42"/>
    <b v="1"/>
    <s v="technology/space exploration"/>
    <n v="137.00934579439252"/>
    <x v="1943"/>
    <x v="31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b v="0"/>
    <n v="199"/>
    <b v="1"/>
    <s v="technology/space exploration"/>
    <n v="354.62"/>
    <x v="1944"/>
    <x v="31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b v="0"/>
    <n v="25"/>
    <b v="1"/>
    <s v="technology/space exploration"/>
    <n v="106.02150537634409"/>
    <x v="1945"/>
    <x v="3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b v="0"/>
    <n v="84"/>
    <b v="1"/>
    <s v="technology/space exploration"/>
    <n v="100"/>
    <x v="1946"/>
    <x v="3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b v="0"/>
    <n v="50"/>
    <b v="1"/>
    <s v="technology/space exploration"/>
    <n v="187.3"/>
    <x v="1947"/>
    <x v="31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b v="0"/>
    <n v="26"/>
    <b v="1"/>
    <s v="technology/space exploration"/>
    <n v="166.2"/>
    <x v="1948"/>
    <x v="31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b v="0"/>
    <n v="14"/>
    <b v="1"/>
    <s v="technology/space exploration"/>
    <n v="101.72910662824208"/>
    <x v="1949"/>
    <x v="31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b v="0"/>
    <n v="49"/>
    <b v="1"/>
    <s v="technology/space exploration"/>
    <n v="164"/>
    <x v="1950"/>
    <x v="31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b v="0"/>
    <n v="69"/>
    <b v="1"/>
    <s v="technology/space exploration"/>
    <n v="105.66666666666666"/>
    <x v="1951"/>
    <x v="31"/>
    <m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b v="0"/>
    <n v="1"/>
    <b v="0"/>
    <s v="technology/space exploration"/>
    <n v="1"/>
    <x v="2"/>
    <x v="3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b v="0"/>
    <n v="0"/>
    <b v="0"/>
    <s v="technology/space exploration"/>
    <n v="0"/>
    <x v="121"/>
    <x v="31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b v="1"/>
    <n v="1501"/>
    <b v="0"/>
    <s v="technology/space exploration"/>
    <n v="33.559730999999999"/>
    <x v="1952"/>
    <x v="31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b v="1"/>
    <n v="52"/>
    <b v="0"/>
    <s v="technology/space exploration"/>
    <n v="2.0529999999999999"/>
    <x v="1953"/>
    <x v="31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b v="1"/>
    <n v="23"/>
    <b v="0"/>
    <s v="technology/space exploration"/>
    <n v="10.5"/>
    <x v="1954"/>
    <x v="31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b v="1"/>
    <n v="535"/>
    <b v="0"/>
    <s v="technology/space exploration"/>
    <n v="8.4172840000000004"/>
    <x v="1955"/>
    <x v="31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b v="0"/>
    <n v="3"/>
    <b v="0"/>
    <s v="technology/space exploration"/>
    <n v="1.44"/>
    <x v="1053"/>
    <x v="31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b v="0"/>
    <n v="6"/>
    <b v="0"/>
    <s v="technology/space exploration"/>
    <n v="0.88333333333333341"/>
    <x v="1956"/>
    <x v="31"/>
    <m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b v="0"/>
    <n v="3"/>
    <b v="0"/>
    <s v="technology/space exploration"/>
    <n v="9.920000000000001E-2"/>
    <x v="1957"/>
    <x v="3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b v="0"/>
    <n v="5"/>
    <b v="0"/>
    <s v="technology/space exploration"/>
    <n v="0.59666666666666668"/>
    <x v="1958"/>
    <x v="31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b v="0"/>
    <n v="17"/>
    <b v="0"/>
    <s v="technology/space exploration"/>
    <n v="1.8689285714285715"/>
    <x v="1959"/>
    <x v="3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b v="0"/>
    <n v="11"/>
    <b v="0"/>
    <s v="technology/space exploration"/>
    <n v="0.88500000000000001"/>
    <x v="1960"/>
    <x v="31"/>
    <m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b v="0"/>
    <n v="70"/>
    <b v="0"/>
    <s v="technology/space exploration"/>
    <n v="11.52156862745098"/>
    <x v="1961"/>
    <x v="31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b v="0"/>
    <n v="6"/>
    <b v="0"/>
    <s v="technology/space exploration"/>
    <n v="5.1000000000000004E-2"/>
    <x v="439"/>
    <x v="31"/>
    <m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b v="0"/>
    <n v="43"/>
    <b v="0"/>
    <s v="technology/space exploration"/>
    <n v="21.033333333333335"/>
    <x v="1962"/>
    <x v="31"/>
    <m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b v="0"/>
    <n v="152"/>
    <b v="0"/>
    <s v="technology/space exploration"/>
    <n v="11.436666666666667"/>
    <x v="1963"/>
    <x v="31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b v="0"/>
    <n v="59"/>
    <b v="0"/>
    <s v="technology/space exploration"/>
    <n v="18.737933333333334"/>
    <x v="1964"/>
    <x v="31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b v="0"/>
    <n v="4"/>
    <b v="0"/>
    <s v="technology/space exploration"/>
    <n v="9.285714285714286E-2"/>
    <x v="1965"/>
    <x v="31"/>
    <m/>
  </r>
  <r>
    <n v="2659"/>
    <s v="test (Canceled)"/>
    <s v="test"/>
    <n v="49000"/>
    <n v="1333"/>
    <x v="1"/>
    <s v="US"/>
    <s v="USD"/>
    <n v="1429321210"/>
    <d v="2015-04-17T20:40:10"/>
    <n v="1426729210"/>
    <x v="2659"/>
    <b v="0"/>
    <n v="10"/>
    <b v="0"/>
    <s v="technology/space exploration"/>
    <n v="2.7204081632653061"/>
    <x v="1966"/>
    <x v="3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b v="0"/>
    <n v="5"/>
    <b v="0"/>
    <s v="technology/space exploration"/>
    <n v="9.5000000000000001E-2"/>
    <x v="1967"/>
    <x v="31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b v="0"/>
    <n v="60"/>
    <b v="1"/>
    <s v="technology/makerspaces"/>
    <n v="102.89999999999999"/>
    <x v="1968"/>
    <x v="32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b v="0"/>
    <n v="80"/>
    <b v="1"/>
    <s v="technology/makerspaces"/>
    <n v="106.80000000000001"/>
    <x v="1969"/>
    <x v="3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b v="0"/>
    <n v="56"/>
    <b v="1"/>
    <s v="technology/makerspaces"/>
    <n v="104.59625"/>
    <x v="1970"/>
    <x v="32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b v="0"/>
    <n v="104"/>
    <b v="1"/>
    <s v="technology/makerspaces"/>
    <n v="103.42857142857143"/>
    <x v="1971"/>
    <x v="32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b v="0"/>
    <n v="46"/>
    <b v="1"/>
    <s v="technology/makerspaces"/>
    <n v="123.14285714285715"/>
    <x v="1972"/>
    <x v="32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b v="0"/>
    <n v="206"/>
    <b v="1"/>
    <s v="technology/makerspaces"/>
    <n v="159.29509999999999"/>
    <x v="1973"/>
    <x v="32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b v="0"/>
    <n v="18"/>
    <b v="1"/>
    <s v="technology/makerspaces"/>
    <n v="110.66666666666667"/>
    <x v="1974"/>
    <x v="32"/>
    <m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b v="0"/>
    <n v="28"/>
    <b v="1"/>
    <s v="technology/makerspaces"/>
    <n v="170.70000000000002"/>
    <x v="1975"/>
    <x v="3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b v="0"/>
    <n v="11"/>
    <b v="1"/>
    <s v="technology/makerspaces"/>
    <n v="125.125"/>
    <x v="1976"/>
    <x v="32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b v="1"/>
    <n v="60"/>
    <b v="0"/>
    <s v="technology/makerspaces"/>
    <n v="6.4158609339642041"/>
    <x v="1977"/>
    <x v="32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b v="1"/>
    <n v="84"/>
    <b v="0"/>
    <s v="technology/makerspaces"/>
    <n v="11.343999999999999"/>
    <x v="1978"/>
    <x v="32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b v="1"/>
    <n v="47"/>
    <b v="0"/>
    <s v="technology/makerspaces"/>
    <n v="33.19"/>
    <x v="1979"/>
    <x v="3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b v="1"/>
    <n v="66"/>
    <b v="0"/>
    <s v="technology/makerspaces"/>
    <n v="27.58"/>
    <x v="1980"/>
    <x v="32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b v="1"/>
    <n v="171"/>
    <b v="0"/>
    <s v="technology/makerspaces"/>
    <n v="62.839999999999996"/>
    <x v="1981"/>
    <x v="3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b v="1"/>
    <n v="29"/>
    <b v="0"/>
    <s v="technology/makerspaces"/>
    <n v="7.5880000000000001"/>
    <x v="1982"/>
    <x v="32"/>
    <m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b v="0"/>
    <n v="9"/>
    <b v="0"/>
    <s v="technology/makerspaces"/>
    <n v="50.38095238095238"/>
    <x v="1983"/>
    <x v="32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b v="0"/>
    <n v="27"/>
    <b v="0"/>
    <s v="technology/makerspaces"/>
    <n v="17.512820512820511"/>
    <x v="1984"/>
    <x v="32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b v="0"/>
    <n v="2"/>
    <b v="0"/>
    <s v="technology/makerspaces"/>
    <n v="1.375E-2"/>
    <x v="1985"/>
    <x v="32"/>
    <m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b v="0"/>
    <n v="3"/>
    <b v="0"/>
    <s v="technology/makerspaces"/>
    <n v="0.33"/>
    <x v="895"/>
    <x v="32"/>
    <m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b v="0"/>
    <n v="4"/>
    <b v="0"/>
    <s v="technology/makerspaces"/>
    <n v="0.86250000000000004"/>
    <x v="160"/>
    <x v="32"/>
    <m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b v="0"/>
    <n v="2"/>
    <b v="0"/>
    <s v="food/food trucks"/>
    <n v="0.6875"/>
    <x v="446"/>
    <x v="14"/>
    <m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b v="0"/>
    <n v="20"/>
    <b v="0"/>
    <s v="food/food trucks"/>
    <n v="28.299999999999997"/>
    <x v="1986"/>
    <x v="14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b v="0"/>
    <n v="3"/>
    <b v="0"/>
    <s v="food/food trucks"/>
    <n v="0.24"/>
    <x v="1053"/>
    <x v="14"/>
    <m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b v="0"/>
    <n v="4"/>
    <b v="0"/>
    <s v="food/food trucks"/>
    <n v="1.1428571428571428"/>
    <x v="444"/>
    <x v="14"/>
    <m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b v="0"/>
    <n v="1"/>
    <b v="0"/>
    <s v="food/food trucks"/>
    <n v="0.02"/>
    <x v="119"/>
    <x v="14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b v="0"/>
    <n v="0"/>
    <b v="0"/>
    <s v="food/food trucks"/>
    <n v="0"/>
    <x v="121"/>
    <x v="14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b v="0"/>
    <n v="0"/>
    <b v="0"/>
    <s v="food/food trucks"/>
    <n v="0"/>
    <x v="121"/>
    <x v="14"/>
    <m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b v="0"/>
    <n v="14"/>
    <b v="0"/>
    <s v="food/food trucks"/>
    <n v="0.14799999999999999"/>
    <x v="1987"/>
    <x v="14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b v="0"/>
    <n v="1"/>
    <b v="0"/>
    <s v="food/food trucks"/>
    <n v="2.8571428571428571E-3"/>
    <x v="120"/>
    <x v="14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b v="0"/>
    <n v="118"/>
    <b v="0"/>
    <s v="food/food trucks"/>
    <n v="10.7325"/>
    <x v="1988"/>
    <x v="14"/>
    <m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b v="0"/>
    <n v="2"/>
    <b v="0"/>
    <s v="food/food trucks"/>
    <n v="5.3846153846153842E-2"/>
    <x v="844"/>
    <x v="14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b v="0"/>
    <n v="1"/>
    <b v="0"/>
    <s v="food/food trucks"/>
    <n v="0.7142857142857143"/>
    <x v="384"/>
    <x v="14"/>
    <m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b v="0"/>
    <n v="3"/>
    <b v="0"/>
    <s v="food/food trucks"/>
    <n v="0.8"/>
    <x v="140"/>
    <x v="14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b v="0"/>
    <n v="1"/>
    <b v="0"/>
    <s v="food/food trucks"/>
    <n v="3.3333333333333335E-3"/>
    <x v="120"/>
    <x v="14"/>
    <m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b v="0"/>
    <n v="3"/>
    <b v="0"/>
    <s v="food/food trucks"/>
    <n v="0.47333333333333333"/>
    <x v="1989"/>
    <x v="14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b v="0"/>
    <n v="38"/>
    <b v="0"/>
    <s v="food/food trucks"/>
    <n v="5.65"/>
    <x v="1990"/>
    <x v="14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b v="0"/>
    <n v="52"/>
    <b v="0"/>
    <s v="food/food trucks"/>
    <n v="26.35217391304348"/>
    <x v="1991"/>
    <x v="14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b v="0"/>
    <n v="2"/>
    <b v="0"/>
    <s v="food/food trucks"/>
    <n v="0.325125"/>
    <x v="1992"/>
    <x v="14"/>
    <m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b v="0"/>
    <n v="0"/>
    <b v="0"/>
    <s v="food/food trucks"/>
    <n v="0"/>
    <x v="121"/>
    <x v="14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b v="0"/>
    <n v="4"/>
    <b v="0"/>
    <s v="food/food trucks"/>
    <n v="0.7000700070007001"/>
    <x v="844"/>
    <x v="14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b v="0"/>
    <n v="46"/>
    <b v="0"/>
    <s v="theater/spaces"/>
    <n v="46.176470588235297"/>
    <x v="1993"/>
    <x v="3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b v="1"/>
    <n v="26"/>
    <b v="0"/>
    <s v="theater/spaces"/>
    <n v="34.410000000000004"/>
    <x v="1994"/>
    <x v="33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b v="0"/>
    <n v="45"/>
    <b v="0"/>
    <s v="theater/spaces"/>
    <n v="103.75000000000001"/>
    <x v="1995"/>
    <x v="3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b v="0"/>
    <n v="7"/>
    <b v="0"/>
    <s v="theater/spaces"/>
    <n v="6.0263157894736841"/>
    <x v="1996"/>
    <x v="33"/>
    <m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b v="0"/>
    <n v="8"/>
    <b v="0"/>
    <s v="theater/spaces"/>
    <n v="10.539393939393939"/>
    <x v="1997"/>
    <x v="33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b v="1"/>
    <n v="263"/>
    <b v="1"/>
    <s v="theater/spaces"/>
    <n v="112.29714285714284"/>
    <x v="1998"/>
    <x v="33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b v="1"/>
    <n v="394"/>
    <b v="1"/>
    <s v="theater/spaces"/>
    <n v="350.84462500000001"/>
    <x v="1999"/>
    <x v="33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b v="1"/>
    <n v="1049"/>
    <b v="1"/>
    <s v="theater/spaces"/>
    <n v="233.21535"/>
    <x v="2000"/>
    <x v="33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b v="1"/>
    <n v="308"/>
    <b v="1"/>
    <s v="theater/spaces"/>
    <n v="101.60599999999999"/>
    <x v="2001"/>
    <x v="33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b v="1"/>
    <n v="1088"/>
    <b v="1"/>
    <s v="theater/spaces"/>
    <n v="153.90035000000003"/>
    <x v="2002"/>
    <x v="33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b v="1"/>
    <n v="73"/>
    <b v="1"/>
    <s v="theater/spaces"/>
    <n v="100.7161125319693"/>
    <x v="2003"/>
    <x v="33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b v="1"/>
    <n v="143"/>
    <b v="1"/>
    <s v="theater/spaces"/>
    <n v="131.38181818181818"/>
    <x v="2004"/>
    <x v="3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b v="1"/>
    <n v="1420"/>
    <b v="1"/>
    <s v="theater/spaces"/>
    <n v="102.24133333333334"/>
    <x v="2005"/>
    <x v="33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b v="1"/>
    <n v="305"/>
    <b v="1"/>
    <s v="theater/spaces"/>
    <n v="116.35599999999999"/>
    <x v="2006"/>
    <x v="33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b v="1"/>
    <n v="551"/>
    <b v="1"/>
    <s v="theater/spaces"/>
    <n v="264.62241666666665"/>
    <x v="2007"/>
    <x v="33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b v="1"/>
    <n v="187"/>
    <b v="1"/>
    <s v="theater/spaces"/>
    <n v="119.98010000000001"/>
    <x v="2008"/>
    <x v="33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b v="1"/>
    <n v="325"/>
    <b v="1"/>
    <s v="theater/spaces"/>
    <n v="120.10400000000001"/>
    <x v="2009"/>
    <x v="33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b v="1"/>
    <n v="148"/>
    <b v="1"/>
    <s v="theater/spaces"/>
    <n v="103.58333333333334"/>
    <x v="2010"/>
    <x v="33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b v="0"/>
    <n v="69"/>
    <b v="1"/>
    <s v="theater/spaces"/>
    <n v="108.83333333333334"/>
    <x v="2011"/>
    <x v="33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b v="0"/>
    <n v="173"/>
    <b v="1"/>
    <s v="theater/spaces"/>
    <n v="118.12400000000001"/>
    <x v="2012"/>
    <x v="33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b v="0"/>
    <n v="269"/>
    <b v="1"/>
    <s v="technology/hardware"/>
    <n v="1462"/>
    <x v="2013"/>
    <x v="25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b v="0"/>
    <n v="185"/>
    <b v="1"/>
    <s v="technology/hardware"/>
    <n v="252.54"/>
    <x v="2014"/>
    <x v="25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b v="0"/>
    <n v="176"/>
    <b v="1"/>
    <s v="technology/hardware"/>
    <n v="140.05000000000001"/>
    <x v="2015"/>
    <x v="25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b v="0"/>
    <n v="1019"/>
    <b v="1"/>
    <s v="technology/hardware"/>
    <n v="296.87520259319291"/>
    <x v="2016"/>
    <x v="25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b v="0"/>
    <n v="113"/>
    <b v="1"/>
    <s v="technology/hardware"/>
    <n v="144.54249999999999"/>
    <x v="2017"/>
    <x v="25"/>
    <m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b v="0"/>
    <n v="404"/>
    <b v="1"/>
    <s v="technology/hardware"/>
    <n v="105.745"/>
    <x v="2018"/>
    <x v="2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b v="0"/>
    <n v="707"/>
    <b v="1"/>
    <s v="technology/hardware"/>
    <n v="493.21000000000004"/>
    <x v="2019"/>
    <x v="25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b v="0"/>
    <n v="392"/>
    <b v="1"/>
    <s v="technology/hardware"/>
    <n v="201.82666666666668"/>
    <x v="2020"/>
    <x v="25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b v="0"/>
    <n v="23"/>
    <b v="1"/>
    <s v="technology/hardware"/>
    <n v="104.44"/>
    <x v="2021"/>
    <x v="25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b v="0"/>
    <n v="682"/>
    <b v="1"/>
    <s v="technology/hardware"/>
    <n v="170.29262962962963"/>
    <x v="2022"/>
    <x v="25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b v="0"/>
    <n v="37"/>
    <b v="1"/>
    <s v="technology/hardware"/>
    <n v="104.30333333333333"/>
    <x v="2023"/>
    <x v="25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b v="0"/>
    <n v="146"/>
    <b v="1"/>
    <s v="technology/hardware"/>
    <n v="118.25000000000001"/>
    <x v="2024"/>
    <x v="25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b v="0"/>
    <n v="119"/>
    <b v="1"/>
    <s v="technology/hardware"/>
    <n v="107.538"/>
    <x v="2025"/>
    <x v="25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b v="0"/>
    <n v="163"/>
    <b v="1"/>
    <s v="technology/hardware"/>
    <n v="2260300"/>
    <x v="2026"/>
    <x v="25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b v="0"/>
    <n v="339"/>
    <b v="1"/>
    <s v="technology/hardware"/>
    <n v="978.13466666666682"/>
    <x v="2027"/>
    <x v="2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b v="0"/>
    <n v="58"/>
    <b v="1"/>
    <s v="technology/hardware"/>
    <n v="122.9"/>
    <x v="2028"/>
    <x v="25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b v="0"/>
    <n v="456"/>
    <b v="1"/>
    <s v="technology/hardware"/>
    <n v="246.0608"/>
    <x v="2029"/>
    <x v="25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b v="0"/>
    <n v="15"/>
    <b v="1"/>
    <s v="technology/hardware"/>
    <n v="147.94"/>
    <x v="2030"/>
    <x v="25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b v="0"/>
    <n v="191"/>
    <b v="1"/>
    <s v="technology/hardware"/>
    <n v="384.09090909090907"/>
    <x v="2031"/>
    <x v="25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b v="0"/>
    <n v="17"/>
    <b v="1"/>
    <s v="technology/hardware"/>
    <n v="103.33333333333334"/>
    <x v="2032"/>
    <x v="25"/>
    <m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b v="0"/>
    <n v="4"/>
    <b v="0"/>
    <s v="publishing/children's books"/>
    <n v="0.43750000000000006"/>
    <x v="440"/>
    <x v="34"/>
    <m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b v="0"/>
    <n v="18"/>
    <b v="0"/>
    <s v="publishing/children's books"/>
    <n v="29.24"/>
    <x v="2033"/>
    <x v="34"/>
    <m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b v="0"/>
    <n v="0"/>
    <b v="0"/>
    <s v="publishing/children's books"/>
    <n v="0"/>
    <x v="121"/>
    <x v="34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b v="0"/>
    <n v="22"/>
    <b v="0"/>
    <s v="publishing/children's books"/>
    <n v="5.21875"/>
    <x v="2034"/>
    <x v="34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b v="0"/>
    <n v="49"/>
    <b v="0"/>
    <s v="publishing/children's books"/>
    <n v="21.887499999999999"/>
    <x v="2035"/>
    <x v="34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b v="0"/>
    <n v="19"/>
    <b v="0"/>
    <s v="publishing/children's books"/>
    <n v="26.700000000000003"/>
    <x v="2036"/>
    <x v="34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b v="0"/>
    <n v="4"/>
    <b v="0"/>
    <s v="publishing/children's books"/>
    <n v="28.000000000000004"/>
    <x v="436"/>
    <x v="34"/>
    <m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b v="0"/>
    <n v="4"/>
    <b v="0"/>
    <s v="publishing/children's books"/>
    <n v="1.06"/>
    <x v="514"/>
    <x v="34"/>
    <m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b v="0"/>
    <n v="2"/>
    <b v="0"/>
    <s v="publishing/children's books"/>
    <n v="1.0999999999999999"/>
    <x v="698"/>
    <x v="34"/>
    <m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b v="0"/>
    <n v="0"/>
    <b v="0"/>
    <s v="publishing/children's books"/>
    <n v="0"/>
    <x v="121"/>
    <x v="34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b v="0"/>
    <n v="0"/>
    <b v="0"/>
    <s v="publishing/children's books"/>
    <n v="0"/>
    <x v="121"/>
    <x v="34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b v="0"/>
    <n v="14"/>
    <b v="0"/>
    <s v="publishing/children's books"/>
    <n v="11.458333333333332"/>
    <x v="2037"/>
    <x v="34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b v="0"/>
    <n v="8"/>
    <b v="0"/>
    <s v="publishing/children's books"/>
    <n v="19"/>
    <x v="125"/>
    <x v="34"/>
    <m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b v="0"/>
    <n v="0"/>
    <b v="0"/>
    <s v="publishing/children's books"/>
    <n v="0"/>
    <x v="121"/>
    <x v="34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b v="0"/>
    <n v="15"/>
    <b v="0"/>
    <s v="publishing/children's books"/>
    <n v="52"/>
    <x v="2038"/>
    <x v="34"/>
    <m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b v="0"/>
    <n v="33"/>
    <b v="0"/>
    <s v="publishing/children's books"/>
    <n v="10.48"/>
    <x v="2039"/>
    <x v="34"/>
    <m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b v="0"/>
    <n v="2"/>
    <b v="0"/>
    <s v="publishing/children's books"/>
    <n v="0.66666666666666674"/>
    <x v="144"/>
    <x v="34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b v="0"/>
    <n v="6"/>
    <b v="0"/>
    <s v="publishing/children's books"/>
    <n v="11.700000000000001"/>
    <x v="498"/>
    <x v="34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b v="0"/>
    <n v="2"/>
    <b v="0"/>
    <s v="publishing/children's books"/>
    <n v="10.5"/>
    <x v="1859"/>
    <x v="34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b v="0"/>
    <n v="0"/>
    <b v="0"/>
    <s v="publishing/children's books"/>
    <n v="0"/>
    <x v="121"/>
    <x v="34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b v="0"/>
    <n v="4"/>
    <b v="0"/>
    <s v="publishing/children's books"/>
    <n v="0.72"/>
    <x v="377"/>
    <x v="34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b v="0"/>
    <n v="1"/>
    <b v="0"/>
    <s v="publishing/children's books"/>
    <n v="0.76923076923076927"/>
    <x v="384"/>
    <x v="34"/>
    <m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b v="0"/>
    <n v="3"/>
    <b v="0"/>
    <s v="publishing/children's books"/>
    <n v="0.22842639593908631"/>
    <x v="180"/>
    <x v="34"/>
    <m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b v="0"/>
    <n v="4"/>
    <b v="0"/>
    <s v="publishing/children's books"/>
    <n v="1.125"/>
    <x v="798"/>
    <x v="34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b v="0"/>
    <n v="0"/>
    <b v="0"/>
    <s v="publishing/children's books"/>
    <n v="0"/>
    <x v="121"/>
    <x v="34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b v="0"/>
    <n v="4"/>
    <b v="0"/>
    <s v="publishing/children's books"/>
    <n v="2"/>
    <x v="384"/>
    <x v="34"/>
    <m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b v="0"/>
    <n v="3"/>
    <b v="0"/>
    <s v="publishing/children's books"/>
    <n v="0.85000000000000009"/>
    <x v="2040"/>
    <x v="34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b v="0"/>
    <n v="34"/>
    <b v="0"/>
    <s v="publishing/children's books"/>
    <n v="14.314285714285715"/>
    <x v="2041"/>
    <x v="34"/>
    <m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b v="0"/>
    <n v="2"/>
    <b v="0"/>
    <s v="publishing/children's books"/>
    <n v="0.25"/>
    <x v="120"/>
    <x v="34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b v="0"/>
    <n v="33"/>
    <b v="0"/>
    <s v="publishing/children's books"/>
    <n v="10.411249999999999"/>
    <x v="2042"/>
    <x v="34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b v="0"/>
    <n v="0"/>
    <b v="0"/>
    <s v="publishing/children's books"/>
    <n v="0"/>
    <x v="121"/>
    <x v="34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b v="0"/>
    <n v="0"/>
    <b v="0"/>
    <s v="publishing/children's books"/>
    <n v="0"/>
    <x v="121"/>
    <x v="34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b v="0"/>
    <n v="1"/>
    <b v="0"/>
    <s v="publishing/children's books"/>
    <n v="0.18867924528301888"/>
    <x v="120"/>
    <x v="34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b v="0"/>
    <n v="13"/>
    <b v="0"/>
    <s v="publishing/children's books"/>
    <n v="14.249999999999998"/>
    <x v="2043"/>
    <x v="3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b v="0"/>
    <n v="2"/>
    <b v="0"/>
    <s v="publishing/children's books"/>
    <n v="3"/>
    <x v="766"/>
    <x v="34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b v="0"/>
    <n v="36"/>
    <b v="0"/>
    <s v="publishing/children's books"/>
    <n v="7.8809523809523814"/>
    <x v="2044"/>
    <x v="34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b v="0"/>
    <n v="1"/>
    <b v="0"/>
    <s v="publishing/children's books"/>
    <n v="0.33333333333333337"/>
    <x v="119"/>
    <x v="34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b v="0"/>
    <n v="15"/>
    <b v="0"/>
    <s v="publishing/children's books"/>
    <n v="25.545454545454543"/>
    <x v="2045"/>
    <x v="34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b v="0"/>
    <n v="1"/>
    <b v="0"/>
    <s v="publishing/children's books"/>
    <n v="2.12"/>
    <x v="450"/>
    <x v="34"/>
    <m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b v="0"/>
    <n v="0"/>
    <b v="0"/>
    <s v="publishing/children's books"/>
    <n v="0"/>
    <x v="121"/>
    <x v="34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b v="0"/>
    <n v="28"/>
    <b v="1"/>
    <s v="theater/plays"/>
    <n v="105.28"/>
    <x v="1224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b v="0"/>
    <n v="18"/>
    <b v="1"/>
    <s v="theater/plays"/>
    <n v="120"/>
    <x v="590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b v="0"/>
    <n v="61"/>
    <b v="1"/>
    <s v="theater/plays"/>
    <n v="114.5"/>
    <x v="2046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b v="0"/>
    <n v="108"/>
    <b v="1"/>
    <s v="theater/plays"/>
    <n v="119"/>
    <x v="2047"/>
    <x v="1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b v="0"/>
    <n v="142"/>
    <b v="1"/>
    <s v="theater/plays"/>
    <n v="104.67999999999999"/>
    <x v="2048"/>
    <x v="1"/>
    <m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b v="0"/>
    <n v="74"/>
    <b v="1"/>
    <s v="theater/plays"/>
    <n v="117.83999999999999"/>
    <x v="2049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b v="0"/>
    <n v="38"/>
    <b v="1"/>
    <s v="theater/plays"/>
    <n v="119.7"/>
    <x v="2050"/>
    <x v="1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b v="0"/>
    <n v="20"/>
    <b v="1"/>
    <s v="theater/plays"/>
    <n v="102.49999999999999"/>
    <x v="594"/>
    <x v="1"/>
    <m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b v="0"/>
    <n v="24"/>
    <b v="1"/>
    <s v="theater/plays"/>
    <n v="101.16666666666667"/>
    <x v="2051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b v="0"/>
    <n v="66"/>
    <b v="1"/>
    <s v="theater/plays"/>
    <n v="105.33333333333333"/>
    <x v="2052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b v="0"/>
    <n v="28"/>
    <b v="1"/>
    <s v="theater/plays"/>
    <n v="102.49999999999999"/>
    <x v="2053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b v="0"/>
    <n v="24"/>
    <b v="1"/>
    <s v="theater/plays"/>
    <n v="107.60000000000001"/>
    <x v="2054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b v="0"/>
    <n v="73"/>
    <b v="1"/>
    <s v="theater/plays"/>
    <n v="110.5675"/>
    <x v="2055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b v="0"/>
    <n v="3"/>
    <b v="1"/>
    <s v="theater/plays"/>
    <n v="150"/>
    <x v="384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b v="0"/>
    <n v="20"/>
    <b v="1"/>
    <s v="theater/plays"/>
    <n v="104.28571428571429"/>
    <x v="2056"/>
    <x v="1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b v="0"/>
    <n v="21"/>
    <b v="1"/>
    <s v="theater/plays"/>
    <n v="115.5"/>
    <x v="895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b v="0"/>
    <n v="94"/>
    <b v="1"/>
    <s v="theater/plays"/>
    <n v="102.64512500000001"/>
    <x v="2057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b v="0"/>
    <n v="139"/>
    <b v="1"/>
    <s v="theater/plays"/>
    <n v="101.4"/>
    <x v="2058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b v="0"/>
    <n v="130"/>
    <b v="1"/>
    <s v="theater/plays"/>
    <n v="116.6348"/>
    <x v="2059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b v="0"/>
    <n v="31"/>
    <b v="1"/>
    <s v="theater/plays"/>
    <n v="133"/>
    <x v="2060"/>
    <x v="1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b v="0"/>
    <n v="13"/>
    <b v="1"/>
    <s v="theater/plays"/>
    <n v="133.20000000000002"/>
    <x v="2061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b v="0"/>
    <n v="90"/>
    <b v="1"/>
    <s v="theater/plays"/>
    <n v="101.83333333333333"/>
    <x v="2062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b v="0"/>
    <n v="141"/>
    <b v="1"/>
    <s v="theater/plays"/>
    <n v="127.95"/>
    <x v="2063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b v="0"/>
    <n v="23"/>
    <b v="1"/>
    <s v="theater/plays"/>
    <n v="114.99999999999999"/>
    <x v="73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b v="0"/>
    <n v="18"/>
    <b v="1"/>
    <s v="theater/plays"/>
    <n v="110.00000000000001"/>
    <x v="2064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b v="0"/>
    <n v="76"/>
    <b v="1"/>
    <s v="theater/plays"/>
    <n v="112.1"/>
    <x v="2065"/>
    <x v="1"/>
    <m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b v="0"/>
    <n v="93"/>
    <b v="1"/>
    <s v="theater/plays"/>
    <n v="126"/>
    <x v="2066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b v="0"/>
    <n v="69"/>
    <b v="1"/>
    <s v="theater/plays"/>
    <n v="100.24444444444444"/>
    <x v="2067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b v="0"/>
    <n v="21"/>
    <b v="1"/>
    <s v="theater/plays"/>
    <n v="102.4"/>
    <x v="2068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b v="0"/>
    <n v="57"/>
    <b v="1"/>
    <s v="theater/plays"/>
    <n v="108.2"/>
    <x v="2069"/>
    <x v="1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b v="0"/>
    <n v="108"/>
    <b v="1"/>
    <s v="theater/plays"/>
    <n v="100.27"/>
    <x v="2070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b v="0"/>
    <n v="83"/>
    <b v="1"/>
    <s v="theater/plays"/>
    <n v="113.3"/>
    <x v="2071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b v="0"/>
    <n v="96"/>
    <b v="1"/>
    <s v="theater/plays"/>
    <n v="127.57571428571428"/>
    <x v="2072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b v="0"/>
    <n v="64"/>
    <b v="1"/>
    <s v="theater/plays"/>
    <n v="107.73333333333332"/>
    <x v="2073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b v="0"/>
    <n v="14"/>
    <b v="1"/>
    <s v="theater/plays"/>
    <n v="242"/>
    <x v="2074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b v="0"/>
    <n v="169"/>
    <b v="1"/>
    <s v="theater/plays"/>
    <n v="141.56666666666666"/>
    <x v="2075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b v="0"/>
    <n v="33"/>
    <b v="1"/>
    <s v="theater/plays"/>
    <n v="130"/>
    <x v="2076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b v="0"/>
    <n v="102"/>
    <b v="1"/>
    <s v="theater/plays"/>
    <n v="106.03"/>
    <x v="2077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b v="0"/>
    <n v="104"/>
    <b v="1"/>
    <s v="theater/plays"/>
    <n v="104.80000000000001"/>
    <x v="2078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b v="0"/>
    <n v="20"/>
    <b v="1"/>
    <s v="theater/plays"/>
    <n v="136"/>
    <x v="2079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b v="0"/>
    <n v="35"/>
    <b v="1"/>
    <s v="theater/plays"/>
    <n v="100"/>
    <x v="1383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b v="0"/>
    <n v="94"/>
    <b v="1"/>
    <s v="theater/plays"/>
    <n v="100"/>
    <x v="2080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b v="0"/>
    <n v="14"/>
    <b v="1"/>
    <s v="theater/plays"/>
    <n v="124"/>
    <x v="2081"/>
    <x v="1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b v="0"/>
    <n v="15"/>
    <b v="1"/>
    <s v="theater/plays"/>
    <n v="116.92307692307693"/>
    <x v="704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b v="0"/>
    <n v="51"/>
    <b v="1"/>
    <s v="theater/plays"/>
    <n v="103.33333333333334"/>
    <x v="2082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b v="0"/>
    <n v="19"/>
    <b v="1"/>
    <s v="theater/plays"/>
    <n v="107.74999999999999"/>
    <x v="2083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b v="0"/>
    <n v="23"/>
    <b v="1"/>
    <s v="theater/plays"/>
    <n v="120.24999999999999"/>
    <x v="2084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b v="0"/>
    <n v="97"/>
    <b v="1"/>
    <s v="theater/plays"/>
    <n v="100.37894736842105"/>
    <x v="2085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b v="0"/>
    <n v="76"/>
    <b v="1"/>
    <s v="theater/plays"/>
    <n v="106.52"/>
    <x v="2086"/>
    <x v="1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b v="0"/>
    <n v="11"/>
    <b v="1"/>
    <s v="theater/plays"/>
    <n v="100"/>
    <x v="2087"/>
    <x v="1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b v="0"/>
    <n v="52"/>
    <b v="1"/>
    <s v="theater/plays"/>
    <n v="110.66666666666667"/>
    <x v="2088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b v="0"/>
    <n v="95"/>
    <b v="1"/>
    <s v="theater/plays"/>
    <n v="114.71959999999999"/>
    <x v="2089"/>
    <x v="1"/>
    <m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b v="0"/>
    <n v="35"/>
    <b v="1"/>
    <s v="theater/plays"/>
    <n v="108.25925925925925"/>
    <x v="2090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b v="0"/>
    <n v="21"/>
    <b v="1"/>
    <s v="theater/plays"/>
    <n v="170"/>
    <x v="2091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b v="0"/>
    <n v="93"/>
    <b v="1"/>
    <s v="theater/plays"/>
    <n v="187.09899999999999"/>
    <x v="2092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b v="0"/>
    <n v="11"/>
    <b v="1"/>
    <s v="theater/plays"/>
    <n v="107.77777777777777"/>
    <x v="2093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b v="0"/>
    <n v="21"/>
    <b v="1"/>
    <s v="theater/plays"/>
    <n v="100"/>
    <x v="799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b v="0"/>
    <n v="54"/>
    <b v="1"/>
    <s v="theater/plays"/>
    <n v="120.24999999999999"/>
    <x v="2094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b v="0"/>
    <n v="31"/>
    <b v="1"/>
    <s v="theater/plays"/>
    <n v="111.42857142857143"/>
    <x v="2095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b v="0"/>
    <n v="132"/>
    <b v="1"/>
    <s v="theater/plays"/>
    <n v="104"/>
    <x v="2096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b v="0"/>
    <n v="1"/>
    <b v="0"/>
    <s v="theater/plays"/>
    <n v="1"/>
    <x v="119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b v="0"/>
    <n v="0"/>
    <b v="0"/>
    <s v="theater/plays"/>
    <n v="0"/>
    <x v="121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b v="0"/>
    <n v="0"/>
    <b v="0"/>
    <s v="theater/plays"/>
    <n v="0"/>
    <x v="121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b v="0"/>
    <n v="1"/>
    <b v="0"/>
    <s v="theater/plays"/>
    <n v="5.4545454545454541"/>
    <x v="180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b v="0"/>
    <n v="39"/>
    <b v="0"/>
    <s v="theater/plays"/>
    <n v="31.546666666666667"/>
    <x v="2097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b v="0"/>
    <n v="0"/>
    <b v="0"/>
    <s v="theater/plays"/>
    <n v="0"/>
    <x v="121"/>
    <x v="1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b v="0"/>
    <n v="0"/>
    <b v="0"/>
    <s v="theater/plays"/>
    <n v="0"/>
    <x v="121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b v="0"/>
    <n v="3"/>
    <b v="0"/>
    <s v="theater/plays"/>
    <n v="0.2"/>
    <x v="463"/>
    <x v="1"/>
    <m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b v="0"/>
    <n v="1"/>
    <b v="0"/>
    <s v="theater/plays"/>
    <n v="1"/>
    <x v="144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b v="0"/>
    <n v="13"/>
    <b v="0"/>
    <s v="theater/plays"/>
    <n v="3.8875000000000002"/>
    <x v="2098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b v="0"/>
    <n v="0"/>
    <b v="0"/>
    <s v="theater/plays"/>
    <n v="0"/>
    <x v="121"/>
    <x v="1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b v="0"/>
    <n v="6"/>
    <b v="0"/>
    <s v="theater/plays"/>
    <n v="1.9"/>
    <x v="2099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b v="0"/>
    <n v="0"/>
    <b v="0"/>
    <s v="theater/plays"/>
    <n v="0"/>
    <x v="121"/>
    <x v="1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b v="0"/>
    <n v="14"/>
    <b v="0"/>
    <s v="theater/plays"/>
    <n v="41.699999999999996"/>
    <x v="2100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b v="0"/>
    <n v="5"/>
    <b v="0"/>
    <s v="theater/plays"/>
    <n v="50"/>
    <x v="88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b v="0"/>
    <n v="6"/>
    <b v="0"/>
    <s v="theater/plays"/>
    <n v="4.8666666666666663"/>
    <x v="838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b v="0"/>
    <n v="15"/>
    <b v="0"/>
    <s v="theater/plays"/>
    <n v="19.736842105263158"/>
    <x v="130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b v="0"/>
    <n v="0"/>
    <b v="0"/>
    <s v="theater/plays"/>
    <n v="0"/>
    <x v="121"/>
    <x v="1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b v="0"/>
    <n v="1"/>
    <b v="0"/>
    <s v="theater/plays"/>
    <n v="1.7500000000000002"/>
    <x v="436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b v="0"/>
    <n v="9"/>
    <b v="0"/>
    <s v="theater/plays"/>
    <n v="6.65"/>
    <x v="2101"/>
    <x v="1"/>
    <m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b v="0"/>
    <n v="3"/>
    <b v="0"/>
    <s v="theater/plays"/>
    <n v="32"/>
    <x v="2102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b v="0"/>
    <n v="3"/>
    <b v="0"/>
    <s v="theater/plays"/>
    <n v="0.43307086614173229"/>
    <x v="1782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b v="0"/>
    <n v="1"/>
    <b v="0"/>
    <s v="theater/plays"/>
    <n v="0.04"/>
    <x v="135"/>
    <x v="1"/>
    <m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b v="0"/>
    <n v="3"/>
    <b v="0"/>
    <s v="theater/plays"/>
    <n v="1.6"/>
    <x v="140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b v="0"/>
    <n v="0"/>
    <b v="0"/>
    <s v="theater/plays"/>
    <n v="0"/>
    <x v="121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b v="0"/>
    <n v="2"/>
    <b v="0"/>
    <s v="theater/plays"/>
    <n v="0.89999999999999991"/>
    <x v="381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b v="0"/>
    <n v="10"/>
    <b v="0"/>
    <s v="theater/plays"/>
    <n v="20.16"/>
    <x v="2103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b v="0"/>
    <n v="60"/>
    <b v="0"/>
    <s v="theater/plays"/>
    <n v="42.011733333333332"/>
    <x v="2104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b v="0"/>
    <n v="5"/>
    <b v="0"/>
    <s v="theater/plays"/>
    <n v="0.88500000000000001"/>
    <x v="1271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b v="0"/>
    <n v="9"/>
    <b v="0"/>
    <s v="theater/plays"/>
    <n v="15"/>
    <x v="161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b v="0"/>
    <n v="13"/>
    <b v="0"/>
    <s v="theater/plays"/>
    <n v="4.67"/>
    <x v="2105"/>
    <x v="1"/>
    <m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b v="0"/>
    <n v="0"/>
    <b v="0"/>
    <s v="theater/plays"/>
    <n v="0"/>
    <x v="121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b v="0"/>
    <n v="8"/>
    <b v="0"/>
    <s v="theater/plays"/>
    <n v="38.119999999999997"/>
    <x v="2106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b v="0"/>
    <n v="3"/>
    <b v="0"/>
    <s v="theater/plays"/>
    <n v="5.42"/>
    <x v="2107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b v="0"/>
    <n v="3"/>
    <b v="0"/>
    <s v="theater/plays"/>
    <n v="3.4999999999999996E-2"/>
    <x v="1054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b v="0"/>
    <n v="0"/>
    <b v="0"/>
    <s v="theater/plays"/>
    <n v="0"/>
    <x v="121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b v="0"/>
    <n v="6"/>
    <b v="0"/>
    <s v="theater/plays"/>
    <n v="10.833333333333334"/>
    <x v="149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b v="0"/>
    <n v="4"/>
    <b v="0"/>
    <s v="theater/plays"/>
    <n v="2.1"/>
    <x v="2108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b v="0"/>
    <n v="1"/>
    <b v="0"/>
    <s v="theater/plays"/>
    <n v="0.2589285714285714"/>
    <x v="2109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b v="0"/>
    <n v="29"/>
    <b v="0"/>
    <s v="theater/plays"/>
    <n v="23.333333333333332"/>
    <x v="2110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b v="0"/>
    <n v="0"/>
    <b v="0"/>
    <s v="theater/plays"/>
    <n v="0"/>
    <x v="121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b v="0"/>
    <n v="4"/>
    <b v="0"/>
    <s v="theater/plays"/>
    <n v="33.6"/>
    <x v="2111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b v="0"/>
    <n v="5"/>
    <b v="0"/>
    <s v="theater/plays"/>
    <n v="19.079999999999998"/>
    <x v="2112"/>
    <x v="1"/>
    <m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b v="0"/>
    <n v="4"/>
    <b v="0"/>
    <s v="theater/plays"/>
    <n v="0.41111111111111115"/>
    <x v="2113"/>
    <x v="1"/>
    <m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b v="0"/>
    <n v="5"/>
    <b v="0"/>
    <s v="theater/plays"/>
    <n v="32.5"/>
    <x v="438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b v="0"/>
    <n v="1"/>
    <b v="0"/>
    <s v="theater/plays"/>
    <n v="5"/>
    <x v="119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b v="0"/>
    <n v="1"/>
    <b v="0"/>
    <s v="theater/plays"/>
    <n v="0.16666666666666669"/>
    <x v="144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b v="0"/>
    <n v="0"/>
    <b v="0"/>
    <s v="theater/plays"/>
    <n v="0"/>
    <x v="121"/>
    <x v="1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b v="0"/>
    <n v="14"/>
    <b v="0"/>
    <s v="theater/plays"/>
    <n v="38.066666666666663"/>
    <x v="2114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b v="0"/>
    <n v="3"/>
    <b v="0"/>
    <s v="theater/plays"/>
    <n v="1.05"/>
    <x v="589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b v="0"/>
    <n v="10"/>
    <b v="0"/>
    <s v="theater/plays"/>
    <n v="2.73"/>
    <x v="2115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b v="0"/>
    <n v="17"/>
    <b v="0"/>
    <s v="theater/plays"/>
    <n v="9.0909090909090917"/>
    <x v="2116"/>
    <x v="1"/>
    <m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b v="0"/>
    <n v="2"/>
    <b v="0"/>
    <s v="theater/plays"/>
    <n v="0.5"/>
    <x v="385"/>
    <x v="1"/>
    <m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b v="0"/>
    <n v="0"/>
    <b v="0"/>
    <s v="theater/plays"/>
    <n v="0"/>
    <x v="121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b v="0"/>
    <n v="4"/>
    <b v="0"/>
    <s v="theater/plays"/>
    <n v="4.5999999999999996"/>
    <x v="2117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b v="0"/>
    <n v="12"/>
    <b v="0"/>
    <s v="theater/plays"/>
    <n v="20.833333333333336"/>
    <x v="2118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b v="0"/>
    <n v="3"/>
    <b v="0"/>
    <s v="theater/plays"/>
    <n v="4.583333333333333"/>
    <x v="2119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b v="0"/>
    <n v="12"/>
    <b v="0"/>
    <s v="theater/plays"/>
    <n v="4.2133333333333338"/>
    <x v="2120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b v="0"/>
    <n v="0"/>
    <b v="0"/>
    <s v="theater/plays"/>
    <n v="0"/>
    <x v="121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b v="0"/>
    <n v="7"/>
    <b v="0"/>
    <s v="theater/plays"/>
    <n v="61.909090909090914"/>
    <x v="2121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b v="0"/>
    <n v="2"/>
    <b v="0"/>
    <s v="theater/plays"/>
    <n v="0.8"/>
    <x v="366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b v="0"/>
    <n v="1"/>
    <b v="0"/>
    <s v="theater/plays"/>
    <n v="1.6666666666666666E-2"/>
    <x v="384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b v="0"/>
    <n v="4"/>
    <b v="0"/>
    <s v="theater/plays"/>
    <n v="0.77999999999999992"/>
    <x v="2122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b v="0"/>
    <n v="4"/>
    <b v="0"/>
    <s v="theater/plays"/>
    <n v="5"/>
    <x v="654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b v="0"/>
    <n v="17"/>
    <b v="0"/>
    <s v="theater/plays"/>
    <n v="17.771428571428572"/>
    <x v="2123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b v="0"/>
    <n v="7"/>
    <b v="0"/>
    <s v="theater/plays"/>
    <n v="9.4166666666666661"/>
    <x v="2124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b v="0"/>
    <n v="2"/>
    <b v="0"/>
    <s v="theater/plays"/>
    <n v="0.08"/>
    <x v="120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b v="0"/>
    <n v="5"/>
    <b v="0"/>
    <s v="theater/plays"/>
    <n v="2.75"/>
    <x v="1854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b v="0"/>
    <n v="1"/>
    <b v="0"/>
    <s v="theater/plays"/>
    <n v="1.1111111111111112E-2"/>
    <x v="135"/>
    <x v="1"/>
    <m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b v="0"/>
    <n v="1"/>
    <b v="0"/>
    <s v="theater/plays"/>
    <n v="3.3333333333333335E-3"/>
    <x v="120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b v="0"/>
    <n v="14"/>
    <b v="0"/>
    <s v="theater/plays"/>
    <n v="36.5"/>
    <x v="2125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b v="0"/>
    <n v="26"/>
    <b v="0"/>
    <s v="theater/plays"/>
    <n v="14.058171745152354"/>
    <x v="2126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b v="0"/>
    <n v="2"/>
    <b v="0"/>
    <s v="theater/plays"/>
    <n v="0.02"/>
    <x v="120"/>
    <x v="1"/>
    <m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b v="0"/>
    <n v="1"/>
    <b v="0"/>
    <s v="theater/plays"/>
    <n v="4.0000000000000001E-3"/>
    <x v="120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b v="0"/>
    <n v="3"/>
    <b v="0"/>
    <s v="theater/plays"/>
    <n v="61.1"/>
    <x v="2127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b v="0"/>
    <n v="7"/>
    <b v="0"/>
    <s v="theater/plays"/>
    <n v="7.8378378378378386"/>
    <x v="2128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b v="0"/>
    <n v="9"/>
    <b v="0"/>
    <s v="theater/plays"/>
    <n v="21.85"/>
    <x v="2129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b v="0"/>
    <n v="20"/>
    <b v="0"/>
    <s v="theater/plays"/>
    <n v="27.24"/>
    <x v="2130"/>
    <x v="1"/>
    <m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b v="0"/>
    <n v="6"/>
    <b v="0"/>
    <s v="theater/plays"/>
    <n v="8.5"/>
    <x v="439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b v="0"/>
    <n v="13"/>
    <b v="0"/>
    <s v="theater/plays"/>
    <n v="26.840000000000003"/>
    <x v="2131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b v="0"/>
    <n v="3"/>
    <b v="1"/>
    <s v="theater/musical"/>
    <n v="129"/>
    <x v="1380"/>
    <x v="35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b v="0"/>
    <n v="6"/>
    <b v="1"/>
    <s v="theater/musical"/>
    <n v="100"/>
    <x v="161"/>
    <x v="35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b v="0"/>
    <n v="10"/>
    <b v="1"/>
    <s v="theater/musical"/>
    <n v="100"/>
    <x v="180"/>
    <x v="35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b v="0"/>
    <n v="147"/>
    <b v="1"/>
    <s v="theater/musical"/>
    <n v="103.2"/>
    <x v="2132"/>
    <x v="35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b v="0"/>
    <n v="199"/>
    <b v="1"/>
    <s v="theater/musical"/>
    <n v="102.44597777777777"/>
    <x v="2133"/>
    <x v="3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b v="0"/>
    <n v="50"/>
    <b v="1"/>
    <s v="theater/musical"/>
    <n v="125"/>
    <x v="766"/>
    <x v="3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b v="0"/>
    <n v="21"/>
    <b v="1"/>
    <s v="theater/musical"/>
    <n v="130.83333333333334"/>
    <x v="2134"/>
    <x v="35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b v="0"/>
    <n v="24"/>
    <b v="1"/>
    <s v="theater/musical"/>
    <n v="100"/>
    <x v="694"/>
    <x v="35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b v="0"/>
    <n v="32"/>
    <b v="1"/>
    <s v="theater/musical"/>
    <n v="102.06937499999999"/>
    <x v="2135"/>
    <x v="35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b v="0"/>
    <n v="62"/>
    <b v="1"/>
    <s v="theater/musical"/>
    <n v="100.92000000000002"/>
    <x v="2136"/>
    <x v="35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b v="0"/>
    <n v="9"/>
    <b v="1"/>
    <s v="theater/musical"/>
    <n v="106"/>
    <x v="2137"/>
    <x v="35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b v="0"/>
    <n v="38"/>
    <b v="1"/>
    <s v="theater/musical"/>
    <n v="105.0967741935484"/>
    <x v="2138"/>
    <x v="35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b v="0"/>
    <n v="54"/>
    <b v="1"/>
    <s v="theater/musical"/>
    <n v="102.76"/>
    <x v="2139"/>
    <x v="35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b v="0"/>
    <n v="37"/>
    <b v="1"/>
    <s v="theater/musical"/>
    <n v="108"/>
    <x v="2140"/>
    <x v="35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b v="0"/>
    <n v="39"/>
    <b v="1"/>
    <s v="theater/musical"/>
    <n v="100.88571428571429"/>
    <x v="2141"/>
    <x v="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b v="0"/>
    <n v="34"/>
    <b v="1"/>
    <s v="theater/musical"/>
    <n v="128"/>
    <x v="1829"/>
    <x v="35"/>
    <m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b v="0"/>
    <n v="55"/>
    <b v="1"/>
    <s v="theater/musical"/>
    <n v="133.33333333333331"/>
    <x v="2142"/>
    <x v="35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b v="0"/>
    <n v="32"/>
    <b v="1"/>
    <s v="theater/musical"/>
    <n v="101.375"/>
    <x v="2143"/>
    <x v="35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b v="0"/>
    <n v="25"/>
    <b v="1"/>
    <s v="theater/musical"/>
    <n v="102.875"/>
    <x v="2144"/>
    <x v="35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b v="0"/>
    <n v="33"/>
    <b v="1"/>
    <s v="theater/musical"/>
    <n v="107.24000000000001"/>
    <x v="2145"/>
    <x v="35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b v="0"/>
    <n v="1"/>
    <b v="0"/>
    <s v="theater/spaces"/>
    <n v="4.0000000000000001E-3"/>
    <x v="120"/>
    <x v="33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b v="0"/>
    <n v="202"/>
    <b v="0"/>
    <s v="theater/spaces"/>
    <n v="20.424999999999997"/>
    <x v="2146"/>
    <x v="33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b v="0"/>
    <n v="0"/>
    <b v="0"/>
    <s v="theater/spaces"/>
    <n v="0"/>
    <x v="121"/>
    <x v="33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b v="0"/>
    <n v="1"/>
    <b v="0"/>
    <s v="theater/spaces"/>
    <n v="1"/>
    <x v="101"/>
    <x v="33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b v="0"/>
    <n v="0"/>
    <b v="0"/>
    <s v="theater/spaces"/>
    <n v="0"/>
    <x v="121"/>
    <x v="33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b v="0"/>
    <n v="2"/>
    <b v="0"/>
    <s v="theater/spaces"/>
    <n v="0.1"/>
    <x v="120"/>
    <x v="33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b v="0"/>
    <n v="13"/>
    <b v="0"/>
    <s v="theater/spaces"/>
    <n v="4.2880000000000003"/>
    <x v="2147"/>
    <x v="33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b v="0"/>
    <n v="9"/>
    <b v="0"/>
    <s v="theater/spaces"/>
    <n v="4.8000000000000004E-3"/>
    <x v="2148"/>
    <x v="33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b v="0"/>
    <n v="2"/>
    <b v="0"/>
    <s v="theater/spaces"/>
    <n v="2.5"/>
    <x v="385"/>
    <x v="33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b v="0"/>
    <n v="0"/>
    <b v="0"/>
    <s v="theater/spaces"/>
    <n v="0"/>
    <x v="121"/>
    <x v="33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b v="0"/>
    <n v="58"/>
    <b v="0"/>
    <s v="theater/spaces"/>
    <n v="2.1919999999999997"/>
    <x v="2149"/>
    <x v="33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b v="0"/>
    <n v="8"/>
    <b v="0"/>
    <s v="theater/spaces"/>
    <n v="8.0250000000000004"/>
    <x v="2150"/>
    <x v="3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b v="0"/>
    <n v="3"/>
    <b v="0"/>
    <s v="theater/spaces"/>
    <n v="0.15125"/>
    <x v="2151"/>
    <x v="3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b v="0"/>
    <n v="0"/>
    <b v="0"/>
    <s v="theater/spaces"/>
    <n v="0"/>
    <x v="121"/>
    <x v="33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b v="0"/>
    <n v="11"/>
    <b v="0"/>
    <s v="theater/spaces"/>
    <n v="59.583333333333336"/>
    <x v="178"/>
    <x v="33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b v="0"/>
    <n v="20"/>
    <b v="0"/>
    <s v="theater/spaces"/>
    <n v="16.734177215189874"/>
    <x v="2152"/>
    <x v="33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b v="0"/>
    <n v="3"/>
    <b v="0"/>
    <s v="theater/spaces"/>
    <n v="1.8666666666666669"/>
    <x v="736"/>
    <x v="33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b v="0"/>
    <n v="0"/>
    <b v="0"/>
    <s v="theater/spaces"/>
    <n v="0"/>
    <x v="121"/>
    <x v="33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b v="0"/>
    <n v="0"/>
    <b v="0"/>
    <s v="theater/spaces"/>
    <n v="0"/>
    <x v="121"/>
    <x v="33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b v="0"/>
    <n v="0"/>
    <b v="0"/>
    <s v="theater/spaces"/>
    <n v="0"/>
    <x v="121"/>
    <x v="33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b v="0"/>
    <n v="108"/>
    <b v="1"/>
    <s v="theater/plays"/>
    <n v="109.62"/>
    <x v="2153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b v="0"/>
    <n v="20"/>
    <b v="1"/>
    <s v="theater/plays"/>
    <n v="121.8"/>
    <x v="2154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b v="0"/>
    <n v="98"/>
    <b v="1"/>
    <s v="theater/plays"/>
    <n v="106.85"/>
    <x v="2155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b v="0"/>
    <n v="196"/>
    <b v="1"/>
    <s v="theater/plays"/>
    <n v="100.71379999999999"/>
    <x v="2156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b v="0"/>
    <n v="39"/>
    <b v="1"/>
    <s v="theater/plays"/>
    <n v="109.00000000000001"/>
    <x v="2157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b v="0"/>
    <n v="128"/>
    <b v="1"/>
    <s v="theater/plays"/>
    <n v="113.63000000000001"/>
    <x v="2158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b v="0"/>
    <n v="71"/>
    <b v="1"/>
    <s v="theater/plays"/>
    <n v="113.92"/>
    <x v="2159"/>
    <x v="1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b v="0"/>
    <n v="47"/>
    <b v="1"/>
    <s v="theater/plays"/>
    <n v="106"/>
    <x v="2160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b v="0"/>
    <n v="17"/>
    <b v="1"/>
    <s v="theater/plays"/>
    <n v="162.5"/>
    <x v="2161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b v="0"/>
    <n v="91"/>
    <b v="1"/>
    <s v="theater/plays"/>
    <n v="106"/>
    <x v="2162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b v="0"/>
    <n v="43"/>
    <b v="1"/>
    <s v="theater/plays"/>
    <n v="100.15624999999999"/>
    <x v="2163"/>
    <x v="1"/>
    <m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b v="0"/>
    <n v="17"/>
    <b v="1"/>
    <s v="theater/plays"/>
    <n v="105.35000000000001"/>
    <x v="2164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b v="0"/>
    <n v="33"/>
    <b v="1"/>
    <s v="theater/plays"/>
    <n v="174.8"/>
    <x v="2165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b v="0"/>
    <n v="87"/>
    <b v="1"/>
    <s v="theater/plays"/>
    <n v="102"/>
    <x v="2166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b v="0"/>
    <n v="113"/>
    <b v="1"/>
    <s v="theater/plays"/>
    <n v="100.125"/>
    <x v="2167"/>
    <x v="1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b v="0"/>
    <n v="14"/>
    <b v="1"/>
    <s v="theater/plays"/>
    <n v="171.42857142857142"/>
    <x v="2168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b v="0"/>
    <n v="30"/>
    <b v="1"/>
    <s v="theater/plays"/>
    <n v="113.56666666666666"/>
    <x v="801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b v="0"/>
    <n v="16"/>
    <b v="1"/>
    <s v="theater/plays"/>
    <n v="129.46666666666667"/>
    <x v="2169"/>
    <x v="1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b v="0"/>
    <n v="46"/>
    <b v="1"/>
    <s v="theater/plays"/>
    <n v="101.4"/>
    <x v="2170"/>
    <x v="1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b v="0"/>
    <n v="24"/>
    <b v="1"/>
    <s v="theater/plays"/>
    <n v="109.16666666666666"/>
    <x v="2171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b v="1"/>
    <n v="97"/>
    <b v="1"/>
    <s v="theater/spaces"/>
    <n v="128.92500000000001"/>
    <x v="2172"/>
    <x v="33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b v="1"/>
    <n v="59"/>
    <b v="1"/>
    <s v="theater/spaces"/>
    <n v="102.06"/>
    <x v="2173"/>
    <x v="33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b v="1"/>
    <n v="1095"/>
    <b v="1"/>
    <s v="theater/spaces"/>
    <n v="146.53957758620692"/>
    <x v="2174"/>
    <x v="3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b v="1"/>
    <n v="218"/>
    <b v="1"/>
    <s v="theater/spaces"/>
    <n v="100.352"/>
    <x v="2175"/>
    <x v="33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b v="0"/>
    <n v="111"/>
    <b v="1"/>
    <s v="theater/spaces"/>
    <n v="121.64999999999999"/>
    <x v="2176"/>
    <x v="33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b v="0"/>
    <n v="56"/>
    <b v="1"/>
    <s v="theater/spaces"/>
    <n v="105.5"/>
    <x v="2177"/>
    <x v="33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b v="0"/>
    <n v="265"/>
    <b v="1"/>
    <s v="theater/spaces"/>
    <n v="110.4008"/>
    <x v="2178"/>
    <x v="33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b v="0"/>
    <n v="28"/>
    <b v="1"/>
    <s v="theater/spaces"/>
    <n v="100"/>
    <x v="680"/>
    <x v="33"/>
    <m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b v="0"/>
    <n v="364"/>
    <b v="1"/>
    <s v="theater/spaces"/>
    <n v="176.535"/>
    <x v="2179"/>
    <x v="33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b v="0"/>
    <n v="27"/>
    <b v="1"/>
    <s v="theater/spaces"/>
    <n v="100"/>
    <x v="2180"/>
    <x v="33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b v="0"/>
    <n v="93"/>
    <b v="1"/>
    <s v="theater/spaces"/>
    <n v="103.29411764705883"/>
    <x v="2181"/>
    <x v="33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b v="0"/>
    <n v="64"/>
    <b v="1"/>
    <s v="theater/spaces"/>
    <n v="104.5"/>
    <x v="2182"/>
    <x v="33"/>
    <m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b v="0"/>
    <n v="22"/>
    <b v="1"/>
    <s v="theater/spaces"/>
    <n v="100.29999999999998"/>
    <x v="2183"/>
    <x v="3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b v="0"/>
    <n v="59"/>
    <b v="1"/>
    <s v="theater/spaces"/>
    <n v="457.74666666666673"/>
    <x v="2184"/>
    <x v="33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b v="0"/>
    <n v="249"/>
    <b v="1"/>
    <s v="theater/spaces"/>
    <n v="104.96000000000001"/>
    <x v="2185"/>
    <x v="33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b v="0"/>
    <n v="392"/>
    <b v="1"/>
    <s v="theater/spaces"/>
    <n v="171.94285714285715"/>
    <x v="2186"/>
    <x v="33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b v="0"/>
    <n v="115"/>
    <b v="1"/>
    <s v="theater/spaces"/>
    <n v="103.73000000000002"/>
    <x v="2187"/>
    <x v="33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b v="0"/>
    <n v="433"/>
    <b v="1"/>
    <s v="theater/spaces"/>
    <n v="103.029"/>
    <x v="2188"/>
    <x v="33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b v="0"/>
    <n v="20"/>
    <b v="1"/>
    <s v="theater/spaces"/>
    <n v="118.88888888888889"/>
    <x v="2189"/>
    <x v="33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b v="0"/>
    <n v="8"/>
    <b v="1"/>
    <s v="theater/spaces"/>
    <n v="100"/>
    <x v="372"/>
    <x v="33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b v="0"/>
    <n v="175"/>
    <b v="1"/>
    <s v="theater/spaces"/>
    <n v="318.69988910451895"/>
    <x v="2190"/>
    <x v="33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b v="0"/>
    <n v="104"/>
    <b v="1"/>
    <s v="theater/spaces"/>
    <n v="108.50614285714286"/>
    <x v="2191"/>
    <x v="3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b v="0"/>
    <n v="17"/>
    <b v="1"/>
    <s v="theater/spaces"/>
    <n v="101.16666666666667"/>
    <x v="2192"/>
    <x v="3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b v="0"/>
    <n v="277"/>
    <b v="1"/>
    <s v="theater/spaces"/>
    <n v="112.815"/>
    <x v="2193"/>
    <x v="33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b v="0"/>
    <n v="118"/>
    <b v="1"/>
    <s v="theater/spaces"/>
    <n v="120.49622641509434"/>
    <x v="2194"/>
    <x v="33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b v="0"/>
    <n v="97"/>
    <b v="1"/>
    <s v="theater/spaces"/>
    <n v="107.74999999999999"/>
    <x v="2195"/>
    <x v="33"/>
    <m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b v="0"/>
    <n v="20"/>
    <b v="1"/>
    <s v="theater/spaces"/>
    <n v="180"/>
    <x v="1237"/>
    <x v="33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b v="0"/>
    <n v="26"/>
    <b v="1"/>
    <s v="theater/spaces"/>
    <n v="101.16666666666667"/>
    <x v="2196"/>
    <x v="3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b v="0"/>
    <n v="128"/>
    <b v="1"/>
    <s v="theater/spaces"/>
    <n v="119.756"/>
    <x v="2197"/>
    <x v="33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b v="0"/>
    <n v="15"/>
    <b v="1"/>
    <s v="theater/spaces"/>
    <n v="158"/>
    <x v="2198"/>
    <x v="33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b v="0"/>
    <n v="25"/>
    <b v="1"/>
    <s v="theater/spaces"/>
    <n v="123.66666666666666"/>
    <x v="2199"/>
    <x v="33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b v="0"/>
    <n v="55"/>
    <b v="1"/>
    <s v="theater/spaces"/>
    <n v="117.12499999999999"/>
    <x v="2200"/>
    <x v="33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b v="0"/>
    <n v="107"/>
    <b v="1"/>
    <s v="theater/spaces"/>
    <n v="156.96"/>
    <x v="2201"/>
    <x v="3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b v="0"/>
    <n v="557"/>
    <b v="1"/>
    <s v="theater/spaces"/>
    <n v="113.104"/>
    <x v="2202"/>
    <x v="33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b v="0"/>
    <n v="40"/>
    <b v="1"/>
    <s v="theater/spaces"/>
    <n v="103.17647058823529"/>
    <x v="2203"/>
    <x v="33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b v="0"/>
    <n v="36"/>
    <b v="1"/>
    <s v="theater/spaces"/>
    <n v="102.61176470588236"/>
    <x v="2204"/>
    <x v="33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b v="0"/>
    <n v="159"/>
    <b v="1"/>
    <s v="theater/spaces"/>
    <n v="105.84090909090908"/>
    <x v="2205"/>
    <x v="33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b v="0"/>
    <n v="41"/>
    <b v="1"/>
    <s v="theater/spaces"/>
    <n v="100.71428571428571"/>
    <x v="2206"/>
    <x v="33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b v="0"/>
    <n v="226"/>
    <b v="1"/>
    <s v="theater/spaces"/>
    <n v="121.23333333333332"/>
    <x v="2207"/>
    <x v="33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b v="0"/>
    <n v="30"/>
    <b v="1"/>
    <s v="theater/spaces"/>
    <n v="100.57142857142858"/>
    <x v="2208"/>
    <x v="33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b v="0"/>
    <n v="103"/>
    <b v="1"/>
    <s v="theater/spaces"/>
    <n v="116.02222222222223"/>
    <x v="2209"/>
    <x v="33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b v="0"/>
    <n v="62"/>
    <b v="1"/>
    <s v="theater/spaces"/>
    <n v="100.88"/>
    <x v="2210"/>
    <x v="33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b v="0"/>
    <n v="6"/>
    <b v="1"/>
    <s v="theater/spaces"/>
    <n v="103"/>
    <x v="2211"/>
    <x v="3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b v="0"/>
    <n v="182"/>
    <b v="1"/>
    <s v="theater/spaces"/>
    <n v="246.42"/>
    <x v="2212"/>
    <x v="33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b v="0"/>
    <n v="145"/>
    <b v="1"/>
    <s v="theater/spaces"/>
    <n v="302.2"/>
    <x v="2213"/>
    <x v="33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b v="0"/>
    <n v="25"/>
    <b v="1"/>
    <s v="theater/spaces"/>
    <n v="143.33333333333334"/>
    <x v="1847"/>
    <x v="33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b v="0"/>
    <n v="320"/>
    <b v="1"/>
    <s v="theater/spaces"/>
    <n v="131.44"/>
    <x v="2214"/>
    <x v="33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b v="0"/>
    <n v="99"/>
    <b v="1"/>
    <s v="theater/spaces"/>
    <n v="168.01999999999998"/>
    <x v="2215"/>
    <x v="33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b v="0"/>
    <n v="348"/>
    <b v="1"/>
    <s v="theater/spaces"/>
    <n v="109.67666666666666"/>
    <x v="2216"/>
    <x v="33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b v="0"/>
    <n v="41"/>
    <b v="1"/>
    <s v="theater/spaces"/>
    <n v="106.6857142857143"/>
    <x v="2217"/>
    <x v="33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b v="0"/>
    <n v="29"/>
    <b v="1"/>
    <s v="theater/spaces"/>
    <n v="100"/>
    <x v="2218"/>
    <x v="33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b v="0"/>
    <n v="25"/>
    <b v="1"/>
    <s v="theater/spaces"/>
    <n v="127.2"/>
    <x v="2219"/>
    <x v="33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b v="0"/>
    <n v="23"/>
    <b v="1"/>
    <s v="theater/spaces"/>
    <n v="146.53333333333333"/>
    <x v="2220"/>
    <x v="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b v="0"/>
    <n v="1260"/>
    <b v="1"/>
    <s v="theater/spaces"/>
    <n v="112.53599999999999"/>
    <x v="2221"/>
    <x v="33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b v="0"/>
    <n v="307"/>
    <b v="1"/>
    <s v="theater/spaces"/>
    <n v="108.78684000000001"/>
    <x v="2222"/>
    <x v="33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b v="0"/>
    <n v="329"/>
    <b v="1"/>
    <s v="theater/spaces"/>
    <n v="126.732"/>
    <x v="2223"/>
    <x v="33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b v="0"/>
    <n v="32"/>
    <b v="1"/>
    <s v="theater/spaces"/>
    <n v="213.20000000000002"/>
    <x v="2224"/>
    <x v="33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b v="0"/>
    <n v="27"/>
    <b v="1"/>
    <s v="theater/spaces"/>
    <n v="100.49999999999999"/>
    <x v="2225"/>
    <x v="33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b v="0"/>
    <n v="236"/>
    <b v="1"/>
    <s v="theater/spaces"/>
    <n v="108.71389999999998"/>
    <x v="2226"/>
    <x v="33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b v="0"/>
    <n v="42"/>
    <b v="1"/>
    <s v="theater/spaces"/>
    <n v="107.5"/>
    <x v="2227"/>
    <x v="33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b v="0"/>
    <n v="95"/>
    <b v="1"/>
    <s v="theater/spaces"/>
    <n v="110.48192771084338"/>
    <x v="2228"/>
    <x v="33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b v="0"/>
    <n v="37"/>
    <b v="1"/>
    <s v="theater/spaces"/>
    <n v="128"/>
    <x v="2229"/>
    <x v="33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b v="0"/>
    <n v="128"/>
    <b v="1"/>
    <s v="theater/spaces"/>
    <n v="110.00666666666667"/>
    <x v="2230"/>
    <x v="3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b v="0"/>
    <n v="156"/>
    <b v="1"/>
    <s v="theater/spaces"/>
    <n v="109.34166666666667"/>
    <x v="2231"/>
    <x v="33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b v="0"/>
    <n v="64"/>
    <b v="1"/>
    <s v="theater/spaces"/>
    <n v="132.70650000000001"/>
    <x v="2232"/>
    <x v="33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b v="0"/>
    <n v="58"/>
    <b v="1"/>
    <s v="theater/spaces"/>
    <n v="190.84810126582278"/>
    <x v="2233"/>
    <x v="33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b v="0"/>
    <n v="20"/>
    <b v="1"/>
    <s v="theater/spaces"/>
    <n v="149"/>
    <x v="2234"/>
    <x v="33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b v="0"/>
    <n v="47"/>
    <b v="1"/>
    <s v="theater/spaces"/>
    <n v="166.4"/>
    <x v="2235"/>
    <x v="33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b v="0"/>
    <n v="54"/>
    <b v="1"/>
    <s v="theater/spaces"/>
    <n v="106.66666666666667"/>
    <x v="2236"/>
    <x v="33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b v="0"/>
    <n v="9"/>
    <b v="1"/>
    <s v="theater/spaces"/>
    <n v="106"/>
    <x v="2237"/>
    <x v="33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b v="1"/>
    <n v="35"/>
    <b v="0"/>
    <s v="theater/spaces"/>
    <n v="23.62857142857143"/>
    <x v="2238"/>
    <x v="33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b v="0"/>
    <n v="2"/>
    <b v="0"/>
    <s v="theater/spaces"/>
    <n v="0.15"/>
    <x v="839"/>
    <x v="33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b v="0"/>
    <n v="3"/>
    <b v="0"/>
    <s v="theater/spaces"/>
    <n v="0.4"/>
    <x v="140"/>
    <x v="3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b v="0"/>
    <n v="0"/>
    <b v="0"/>
    <s v="theater/spaces"/>
    <n v="0"/>
    <x v="121"/>
    <x v="33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b v="0"/>
    <n v="1"/>
    <b v="0"/>
    <s v="theater/spaces"/>
    <n v="5.0000000000000001E-3"/>
    <x v="120"/>
    <x v="33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b v="0"/>
    <n v="0"/>
    <b v="0"/>
    <s v="theater/spaces"/>
    <n v="0"/>
    <x v="121"/>
    <x v="33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b v="0"/>
    <n v="0"/>
    <b v="0"/>
    <s v="theater/spaces"/>
    <n v="0"/>
    <x v="121"/>
    <x v="33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b v="0"/>
    <n v="3"/>
    <b v="0"/>
    <s v="theater/spaces"/>
    <n v="1.6666666666666666E-2"/>
    <x v="120"/>
    <x v="33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b v="0"/>
    <n v="11"/>
    <b v="0"/>
    <s v="theater/spaces"/>
    <n v="3.0066666666666664"/>
    <x v="2239"/>
    <x v="33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b v="0"/>
    <n v="6"/>
    <b v="0"/>
    <s v="theater/spaces"/>
    <n v="0.15227272727272728"/>
    <x v="1795"/>
    <x v="33"/>
    <m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b v="0"/>
    <n v="0"/>
    <b v="0"/>
    <s v="theater/spaces"/>
    <n v="0"/>
    <x v="121"/>
    <x v="33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b v="0"/>
    <n v="67"/>
    <b v="0"/>
    <s v="theater/spaces"/>
    <n v="66.84"/>
    <x v="2240"/>
    <x v="33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b v="0"/>
    <n v="23"/>
    <b v="0"/>
    <s v="theater/spaces"/>
    <n v="19.566666666666666"/>
    <x v="2241"/>
    <x v="33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b v="0"/>
    <n v="72"/>
    <b v="0"/>
    <s v="theater/spaces"/>
    <n v="11.294666666666666"/>
    <x v="2242"/>
    <x v="33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b v="0"/>
    <n v="2"/>
    <b v="0"/>
    <s v="theater/spaces"/>
    <n v="0.04"/>
    <x v="144"/>
    <x v="33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b v="0"/>
    <n v="15"/>
    <b v="0"/>
    <s v="theater/spaces"/>
    <n v="11.985714285714286"/>
    <x v="2243"/>
    <x v="33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b v="0"/>
    <n v="1"/>
    <b v="0"/>
    <s v="theater/spaces"/>
    <n v="2.5"/>
    <x v="444"/>
    <x v="33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b v="0"/>
    <n v="2"/>
    <b v="0"/>
    <s v="theater/spaces"/>
    <n v="6.9999999999999993E-2"/>
    <x v="2244"/>
    <x v="33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b v="0"/>
    <n v="7"/>
    <b v="0"/>
    <s v="theater/spaces"/>
    <n v="14.099999999999998"/>
    <x v="2245"/>
    <x v="33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b v="0"/>
    <n v="16"/>
    <b v="0"/>
    <s v="theater/spaces"/>
    <n v="3.34"/>
    <x v="2246"/>
    <x v="33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b v="0"/>
    <n v="117"/>
    <b v="0"/>
    <s v="theater/spaces"/>
    <n v="59.774999999999999"/>
    <x v="2247"/>
    <x v="33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b v="0"/>
    <n v="2"/>
    <b v="0"/>
    <s v="theater/spaces"/>
    <n v="1.6666666666666666E-2"/>
    <x v="120"/>
    <x v="33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b v="0"/>
    <n v="7"/>
    <b v="0"/>
    <s v="theater/spaces"/>
    <n v="2.3035714285714284E-2"/>
    <x v="2248"/>
    <x v="3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b v="0"/>
    <n v="3"/>
    <b v="0"/>
    <s v="theater/spaces"/>
    <n v="8.8000000000000009E-2"/>
    <x v="2249"/>
    <x v="33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b v="0"/>
    <n v="20"/>
    <b v="0"/>
    <s v="theater/spaces"/>
    <n v="8.64"/>
    <x v="2250"/>
    <x v="33"/>
    <m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b v="0"/>
    <n v="50"/>
    <b v="0"/>
    <s v="theater/spaces"/>
    <n v="15.06"/>
    <x v="2251"/>
    <x v="33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b v="0"/>
    <n v="2"/>
    <b v="0"/>
    <s v="theater/spaces"/>
    <n v="0.47727272727272729"/>
    <x v="1859"/>
    <x v="33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b v="0"/>
    <n v="3"/>
    <b v="0"/>
    <s v="theater/spaces"/>
    <n v="0.11833333333333333"/>
    <x v="1989"/>
    <x v="33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b v="0"/>
    <n v="27"/>
    <b v="0"/>
    <s v="theater/spaces"/>
    <n v="0.8417399858735245"/>
    <x v="2252"/>
    <x v="33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b v="0"/>
    <n v="7"/>
    <b v="0"/>
    <s v="theater/spaces"/>
    <n v="1.8799999999999997E-2"/>
    <x v="2253"/>
    <x v="33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b v="0"/>
    <n v="5"/>
    <b v="0"/>
    <s v="theater/spaces"/>
    <n v="0.21029999999999999"/>
    <x v="2254"/>
    <x v="33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b v="0"/>
    <n v="0"/>
    <b v="0"/>
    <s v="theater/spaces"/>
    <n v="0"/>
    <x v="121"/>
    <x v="33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b v="0"/>
    <n v="3"/>
    <b v="0"/>
    <s v="theater/spaces"/>
    <n v="0.27999999999999997"/>
    <x v="806"/>
    <x v="3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b v="0"/>
    <n v="6"/>
    <b v="0"/>
    <s v="theater/spaces"/>
    <n v="11.57920670115792"/>
    <x v="2255"/>
    <x v="33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b v="0"/>
    <n v="9"/>
    <b v="0"/>
    <s v="theater/spaces"/>
    <n v="2.44"/>
    <x v="2256"/>
    <x v="33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b v="0"/>
    <n v="3"/>
    <b v="0"/>
    <s v="theater/spaces"/>
    <n v="0.25"/>
    <x v="412"/>
    <x v="33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b v="0"/>
    <n v="2"/>
    <b v="0"/>
    <s v="theater/spaces"/>
    <n v="0.625"/>
    <x v="372"/>
    <x v="33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b v="0"/>
    <n v="3"/>
    <b v="0"/>
    <s v="theater/spaces"/>
    <n v="0.19384615384615383"/>
    <x v="840"/>
    <x v="33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b v="0"/>
    <n v="45"/>
    <b v="0"/>
    <s v="theater/spaces"/>
    <n v="23.416"/>
    <x v="2257"/>
    <x v="33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b v="0"/>
    <n v="9"/>
    <b v="0"/>
    <s v="theater/spaces"/>
    <n v="5.0808888888888886"/>
    <x v="2258"/>
    <x v="33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b v="0"/>
    <n v="9"/>
    <b v="0"/>
    <s v="theater/spaces"/>
    <n v="15.920000000000002"/>
    <x v="2259"/>
    <x v="33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b v="0"/>
    <n v="21"/>
    <b v="0"/>
    <s v="theater/spaces"/>
    <n v="1.1831900000000002"/>
    <x v="2260"/>
    <x v="33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b v="0"/>
    <n v="17"/>
    <b v="0"/>
    <s v="theater/spaces"/>
    <n v="22.75"/>
    <x v="2261"/>
    <x v="33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b v="0"/>
    <n v="1"/>
    <b v="0"/>
    <s v="theater/spaces"/>
    <n v="2.5000000000000001E-2"/>
    <x v="384"/>
    <x v="33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b v="0"/>
    <n v="1"/>
    <b v="0"/>
    <s v="theater/spaces"/>
    <n v="0.33512064343163539"/>
    <x v="73"/>
    <x v="33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b v="0"/>
    <n v="14"/>
    <b v="0"/>
    <s v="theater/spaces"/>
    <n v="3.9750000000000001"/>
    <x v="2262"/>
    <x v="33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b v="0"/>
    <n v="42"/>
    <b v="0"/>
    <s v="theater/spaces"/>
    <n v="17.150000000000002"/>
    <x v="2263"/>
    <x v="33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b v="0"/>
    <n v="27"/>
    <b v="0"/>
    <s v="theater/spaces"/>
    <n v="3.6080041046690612"/>
    <x v="2264"/>
    <x v="33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b v="0"/>
    <n v="5"/>
    <b v="0"/>
    <s v="theater/spaces"/>
    <n v="13.900000000000002"/>
    <x v="2265"/>
    <x v="33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b v="0"/>
    <n v="13"/>
    <b v="0"/>
    <s v="theater/spaces"/>
    <n v="15.225"/>
    <x v="2266"/>
    <x v="33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b v="0"/>
    <n v="12"/>
    <b v="0"/>
    <s v="theater/spaces"/>
    <n v="12"/>
    <x v="384"/>
    <x v="33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b v="0"/>
    <n v="90"/>
    <b v="0"/>
    <s v="theater/spaces"/>
    <n v="39.112499999999997"/>
    <x v="2267"/>
    <x v="33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b v="0"/>
    <n v="2"/>
    <b v="0"/>
    <s v="theater/spaces"/>
    <n v="0.26829268292682928"/>
    <x v="148"/>
    <x v="3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b v="0"/>
    <n v="5"/>
    <b v="0"/>
    <s v="theater/spaces"/>
    <n v="29.625"/>
    <x v="2268"/>
    <x v="33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b v="0"/>
    <n v="31"/>
    <b v="0"/>
    <s v="theater/spaces"/>
    <n v="42.360992301112063"/>
    <x v="2269"/>
    <x v="33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b v="0"/>
    <n v="4"/>
    <b v="0"/>
    <s v="theater/spaces"/>
    <n v="4.1000000000000005"/>
    <x v="2270"/>
    <x v="33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b v="0"/>
    <n v="29"/>
    <b v="0"/>
    <s v="theater/spaces"/>
    <n v="19.762499999999999"/>
    <x v="2271"/>
    <x v="33"/>
    <m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b v="0"/>
    <n v="2"/>
    <b v="0"/>
    <s v="theater/spaces"/>
    <n v="5.1999999999999998E-2"/>
    <x v="31"/>
    <x v="3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b v="0"/>
    <n v="114"/>
    <b v="0"/>
    <s v="theater/spaces"/>
    <n v="25.030188679245285"/>
    <x v="2272"/>
    <x v="33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b v="0"/>
    <n v="1"/>
    <b v="0"/>
    <s v="theater/spaces"/>
    <n v="0.04"/>
    <x v="119"/>
    <x v="33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b v="0"/>
    <n v="76"/>
    <b v="0"/>
    <s v="theater/spaces"/>
    <n v="26.640000000000004"/>
    <x v="2273"/>
    <x v="33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b v="0"/>
    <n v="9"/>
    <b v="0"/>
    <s v="theater/spaces"/>
    <n v="4.7363636363636363"/>
    <x v="2274"/>
    <x v="33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b v="0"/>
    <n v="37"/>
    <b v="0"/>
    <s v="theater/spaces"/>
    <n v="4.2435339894712749"/>
    <x v="2275"/>
    <x v="3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b v="0"/>
    <n v="0"/>
    <b v="0"/>
    <s v="theater/spaces"/>
    <n v="0"/>
    <x v="121"/>
    <x v="33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b v="0"/>
    <n v="1"/>
    <b v="0"/>
    <s v="theater/spaces"/>
    <n v="3"/>
    <x v="468"/>
    <x v="33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b v="0"/>
    <n v="10"/>
    <b v="0"/>
    <s v="theater/spaces"/>
    <n v="57.333333333333336"/>
    <x v="1380"/>
    <x v="33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b v="0"/>
    <n v="1"/>
    <b v="0"/>
    <s v="theater/spaces"/>
    <n v="0.1"/>
    <x v="120"/>
    <x v="33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b v="0"/>
    <n v="2"/>
    <b v="0"/>
    <s v="theater/spaces"/>
    <n v="0.31"/>
    <x v="2276"/>
    <x v="33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b v="0"/>
    <n v="1"/>
    <b v="0"/>
    <s v="theater/spaces"/>
    <n v="0.05"/>
    <x v="144"/>
    <x v="33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b v="0"/>
    <n v="10"/>
    <b v="0"/>
    <s v="theater/spaces"/>
    <n v="9.8461538461538465E-3"/>
    <x v="2277"/>
    <x v="33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b v="0"/>
    <n v="1"/>
    <b v="0"/>
    <s v="theater/spaces"/>
    <n v="0.66666666666666674"/>
    <x v="119"/>
    <x v="33"/>
    <m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b v="0"/>
    <n v="2"/>
    <b v="0"/>
    <s v="theater/spaces"/>
    <n v="58.291457286432156"/>
    <x v="2278"/>
    <x v="33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b v="0"/>
    <n v="348"/>
    <b v="0"/>
    <s v="theater/spaces"/>
    <n v="68.153599999999997"/>
    <x v="2279"/>
    <x v="33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b v="0"/>
    <n v="4"/>
    <b v="0"/>
    <s v="theater/spaces"/>
    <n v="3.2499999999999999E-3"/>
    <x v="2280"/>
    <x v="33"/>
    <m/>
  </r>
  <r>
    <n v="3125"/>
    <s v="N/A (Canceled)"/>
    <s v="N/A"/>
    <n v="1500000"/>
    <n v="0"/>
    <x v="1"/>
    <s v="US"/>
    <s v="USD"/>
    <n v="1452142672"/>
    <d v="2016-01-06T23:57:52"/>
    <n v="1449550672"/>
    <x v="3125"/>
    <b v="0"/>
    <n v="0"/>
    <b v="0"/>
    <s v="theater/spaces"/>
    <n v="0"/>
    <x v="121"/>
    <x v="33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b v="0"/>
    <n v="17"/>
    <b v="0"/>
    <s v="theater/spaces"/>
    <n v="4.16"/>
    <x v="2281"/>
    <x v="33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b v="0"/>
    <n v="0"/>
    <b v="0"/>
    <s v="theater/spaces"/>
    <n v="0"/>
    <x v="121"/>
    <x v="33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b v="0"/>
    <n v="117"/>
    <b v="0"/>
    <s v="theater/plays"/>
    <n v="108.60666666666667"/>
    <x v="2282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b v="0"/>
    <n v="1"/>
    <b v="0"/>
    <s v="theater/plays"/>
    <n v="0.8"/>
    <x v="119"/>
    <x v="1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b v="0"/>
    <n v="4"/>
    <b v="0"/>
    <s v="theater/plays"/>
    <n v="3.75"/>
    <x v="2283"/>
    <x v="1"/>
    <m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b v="0"/>
    <n v="12"/>
    <b v="0"/>
    <s v="theater/plays"/>
    <n v="15.731707317073171"/>
    <x v="404"/>
    <x v="1"/>
    <m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b v="0"/>
    <n v="1"/>
    <b v="0"/>
    <s v="theater/plays"/>
    <n v="3.3333333333333333E-2"/>
    <x v="119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b v="0"/>
    <n v="16"/>
    <b v="0"/>
    <s v="theater/plays"/>
    <n v="108"/>
    <x v="1209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b v="0"/>
    <n v="12"/>
    <b v="0"/>
    <s v="theater/plays"/>
    <n v="22.5"/>
    <x v="654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b v="0"/>
    <n v="7"/>
    <b v="0"/>
    <s v="theater/plays"/>
    <n v="20.849420849420849"/>
    <x v="2284"/>
    <x v="1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b v="0"/>
    <n v="22"/>
    <b v="0"/>
    <s v="theater/plays"/>
    <n v="127.8"/>
    <x v="2285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b v="0"/>
    <n v="1"/>
    <b v="0"/>
    <s v="theater/plays"/>
    <n v="3.3333333333333335"/>
    <x v="73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b v="0"/>
    <n v="0"/>
    <b v="0"/>
    <s v="theater/plays"/>
    <n v="0"/>
    <x v="121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b v="0"/>
    <n v="6"/>
    <b v="0"/>
    <s v="theater/plays"/>
    <n v="5.4"/>
    <x v="2286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b v="0"/>
    <n v="4"/>
    <b v="0"/>
    <s v="theater/plays"/>
    <n v="0.96"/>
    <x v="1228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b v="0"/>
    <n v="8"/>
    <b v="0"/>
    <s v="theater/plays"/>
    <n v="51.6"/>
    <x v="2287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b v="0"/>
    <n v="3"/>
    <b v="0"/>
    <s v="theater/plays"/>
    <n v="1.6363636363636365"/>
    <x v="2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b v="0"/>
    <n v="0"/>
    <b v="0"/>
    <s v="theater/plays"/>
    <n v="0"/>
    <x v="121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b v="0"/>
    <n v="30"/>
    <b v="0"/>
    <s v="theater/plays"/>
    <n v="75.400000000000006"/>
    <x v="2288"/>
    <x v="1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b v="0"/>
    <n v="0"/>
    <b v="0"/>
    <s v="theater/plays"/>
    <n v="0"/>
    <x v="121"/>
    <x v="1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b v="0"/>
    <n v="12"/>
    <b v="0"/>
    <s v="theater/plays"/>
    <n v="10.5"/>
    <x v="2289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b v="1"/>
    <n v="213"/>
    <b v="1"/>
    <s v="theater/plays"/>
    <n v="117.52499999999999"/>
    <x v="2290"/>
    <x v="1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b v="1"/>
    <n v="57"/>
    <b v="1"/>
    <s v="theater/plays"/>
    <n v="131.16666666666669"/>
    <x v="2291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b v="1"/>
    <n v="25"/>
    <b v="1"/>
    <s v="theater/plays"/>
    <n v="104"/>
    <x v="368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b v="1"/>
    <n v="104"/>
    <b v="1"/>
    <s v="theater/plays"/>
    <n v="101"/>
    <x v="2292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b v="1"/>
    <n v="34"/>
    <b v="1"/>
    <s v="theater/plays"/>
    <n v="100.4"/>
    <x v="2293"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b v="1"/>
    <n v="67"/>
    <b v="1"/>
    <s v="theater/plays"/>
    <n v="105.95454545454545"/>
    <x v="2294"/>
    <x v="1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b v="1"/>
    <n v="241"/>
    <b v="1"/>
    <s v="theater/plays"/>
    <n v="335.58333333333337"/>
    <x v="2295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b v="1"/>
    <n v="123"/>
    <b v="1"/>
    <s v="theater/plays"/>
    <n v="112.92857142857142"/>
    <x v="2296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b v="1"/>
    <n v="302"/>
    <b v="1"/>
    <s v="theater/plays"/>
    <n v="188.50460000000001"/>
    <x v="2297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b v="1"/>
    <n v="89"/>
    <b v="1"/>
    <s v="theater/plays"/>
    <n v="101.81818181818181"/>
    <x v="2298"/>
    <x v="1"/>
    <m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b v="1"/>
    <n v="41"/>
    <b v="1"/>
    <s v="theater/plays"/>
    <n v="101"/>
    <x v="2299"/>
    <x v="1"/>
    <m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b v="1"/>
    <n v="69"/>
    <b v="1"/>
    <s v="theater/plays"/>
    <n v="113.99999999999999"/>
    <x v="2300"/>
    <x v="1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b v="1"/>
    <n v="52"/>
    <b v="1"/>
    <s v="theater/plays"/>
    <n v="133.48133333333334"/>
    <x v="2301"/>
    <x v="1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b v="1"/>
    <n v="57"/>
    <b v="1"/>
    <s v="theater/plays"/>
    <n v="101.53333333333335"/>
    <x v="2302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b v="1"/>
    <n v="74"/>
    <b v="1"/>
    <s v="theater/plays"/>
    <n v="105.1"/>
    <x v="2303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b v="1"/>
    <n v="63"/>
    <b v="1"/>
    <s v="theater/plays"/>
    <n v="127.15"/>
    <x v="2304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b v="1"/>
    <n v="72"/>
    <b v="1"/>
    <s v="theater/plays"/>
    <n v="111.15384615384616"/>
    <x v="2305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b v="1"/>
    <n v="71"/>
    <b v="1"/>
    <s v="theater/plays"/>
    <n v="106.76"/>
    <x v="2306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b v="1"/>
    <n v="21"/>
    <b v="1"/>
    <s v="theater/plays"/>
    <n v="162.66666666666666"/>
    <x v="2307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b v="1"/>
    <n v="930"/>
    <b v="1"/>
    <s v="theater/plays"/>
    <n v="160.22808571428573"/>
    <x v="2308"/>
    <x v="1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b v="1"/>
    <n v="55"/>
    <b v="1"/>
    <s v="theater/plays"/>
    <n v="116.16666666666666"/>
    <x v="2309"/>
    <x v="1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b v="1"/>
    <n v="61"/>
    <b v="1"/>
    <s v="theater/plays"/>
    <n v="124.2"/>
    <x v="2310"/>
    <x v="1"/>
    <m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b v="1"/>
    <n v="82"/>
    <b v="1"/>
    <s v="theater/plays"/>
    <n v="103.01249999999999"/>
    <x v="984"/>
    <x v="1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b v="1"/>
    <n v="71"/>
    <b v="1"/>
    <s v="theater/plays"/>
    <n v="112.25"/>
    <x v="2311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b v="1"/>
    <n v="117"/>
    <b v="1"/>
    <s v="theater/plays"/>
    <n v="108.8142857142857"/>
    <x v="2312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b v="1"/>
    <n v="29"/>
    <b v="1"/>
    <s v="theater/plays"/>
    <n v="114.99999999999999"/>
    <x v="2313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b v="1"/>
    <n v="74"/>
    <b v="1"/>
    <s v="theater/plays"/>
    <n v="103"/>
    <x v="2314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b v="1"/>
    <n v="23"/>
    <b v="1"/>
    <s v="theater/plays"/>
    <n v="101.13333333333334"/>
    <x v="2315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b v="1"/>
    <n v="60"/>
    <b v="1"/>
    <s v="theater/plays"/>
    <n v="109.55999999999999"/>
    <x v="2316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b v="1"/>
    <n v="55"/>
    <b v="1"/>
    <s v="theater/plays"/>
    <n v="114.8421052631579"/>
    <x v="2317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b v="1"/>
    <n v="51"/>
    <b v="1"/>
    <s v="theater/plays"/>
    <n v="117.39999999999999"/>
    <x v="2318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b v="1"/>
    <n v="78"/>
    <b v="1"/>
    <s v="theater/plays"/>
    <n v="171.73333333333335"/>
    <x v="2319"/>
    <x v="1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b v="1"/>
    <n v="62"/>
    <b v="1"/>
    <s v="theater/plays"/>
    <n v="114.16238095238094"/>
    <x v="2320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b v="1"/>
    <n v="45"/>
    <b v="1"/>
    <s v="theater/plays"/>
    <n v="119.75"/>
    <x v="2321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b v="1"/>
    <n v="15"/>
    <b v="1"/>
    <s v="theater/plays"/>
    <n v="109.00000000000001"/>
    <x v="828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b v="1"/>
    <n v="151"/>
    <b v="1"/>
    <s v="theater/plays"/>
    <n v="100.88571428571429"/>
    <x v="2322"/>
    <x v="1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b v="1"/>
    <n v="68"/>
    <b v="1"/>
    <s v="theater/plays"/>
    <n v="109.00000000000001"/>
    <x v="2323"/>
    <x v="1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b v="1"/>
    <n v="46"/>
    <b v="1"/>
    <s v="theater/plays"/>
    <n v="107.20930232558139"/>
    <x v="2324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b v="1"/>
    <n v="24"/>
    <b v="1"/>
    <s v="theater/plays"/>
    <n v="100"/>
    <x v="694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b v="1"/>
    <n v="70"/>
    <b v="1"/>
    <s v="theater/plays"/>
    <n v="102.18750000000001"/>
    <x v="2325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b v="1"/>
    <n v="244"/>
    <b v="1"/>
    <s v="theater/plays"/>
    <n v="116.29333333333334"/>
    <x v="2326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b v="0"/>
    <n v="9"/>
    <b v="0"/>
    <s v="theater/musical"/>
    <n v="65"/>
    <x v="2327"/>
    <x v="35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b v="0"/>
    <n v="19"/>
    <b v="0"/>
    <s v="theater/musical"/>
    <n v="12.327272727272726"/>
    <x v="2328"/>
    <x v="35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b v="0"/>
    <n v="0"/>
    <b v="0"/>
    <s v="theater/musical"/>
    <n v="0"/>
    <x v="121"/>
    <x v="35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b v="0"/>
    <n v="4"/>
    <b v="0"/>
    <s v="theater/musical"/>
    <n v="4.0266666666666664"/>
    <x v="2329"/>
    <x v="35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b v="0"/>
    <n v="8"/>
    <b v="0"/>
    <s v="theater/musical"/>
    <n v="1.02"/>
    <x v="800"/>
    <x v="3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b v="0"/>
    <n v="24"/>
    <b v="0"/>
    <s v="theater/musical"/>
    <n v="11.74"/>
    <x v="2330"/>
    <x v="35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b v="0"/>
    <n v="0"/>
    <b v="0"/>
    <s v="theater/musical"/>
    <n v="0"/>
    <x v="121"/>
    <x v="35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b v="0"/>
    <n v="39"/>
    <b v="0"/>
    <s v="theater/musical"/>
    <n v="59.142857142857139"/>
    <x v="2331"/>
    <x v="35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b v="0"/>
    <n v="6"/>
    <b v="0"/>
    <s v="theater/musical"/>
    <n v="0.06"/>
    <x v="468"/>
    <x v="35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b v="0"/>
    <n v="4"/>
    <b v="0"/>
    <s v="theater/musical"/>
    <n v="11.450000000000001"/>
    <x v="2332"/>
    <x v="3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b v="0"/>
    <n v="3"/>
    <b v="0"/>
    <s v="theater/musical"/>
    <n v="0.36666666666666664"/>
    <x v="2333"/>
    <x v="35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b v="0"/>
    <n v="53"/>
    <b v="0"/>
    <s v="theater/musical"/>
    <n v="52.16"/>
    <x v="2334"/>
    <x v="35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b v="0"/>
    <n v="1"/>
    <b v="0"/>
    <s v="theater/musical"/>
    <n v="2E-3"/>
    <x v="120"/>
    <x v="35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b v="0"/>
    <n v="2"/>
    <b v="0"/>
    <s v="theater/musical"/>
    <n v="1.25"/>
    <x v="385"/>
    <x v="3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b v="0"/>
    <n v="25"/>
    <b v="0"/>
    <s v="theater/musical"/>
    <n v="54.52"/>
    <x v="2335"/>
    <x v="35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b v="0"/>
    <n v="6"/>
    <b v="0"/>
    <s v="theater/musical"/>
    <n v="25"/>
    <x v="694"/>
    <x v="35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b v="0"/>
    <n v="0"/>
    <b v="0"/>
    <s v="theater/musical"/>
    <n v="0"/>
    <x v="121"/>
    <x v="35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b v="0"/>
    <n v="12"/>
    <b v="0"/>
    <s v="theater/musical"/>
    <n v="3.4125000000000001"/>
    <x v="1965"/>
    <x v="3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b v="0"/>
    <n v="0"/>
    <b v="0"/>
    <s v="theater/musical"/>
    <n v="0"/>
    <x v="121"/>
    <x v="35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b v="0"/>
    <n v="36"/>
    <b v="0"/>
    <s v="theater/musical"/>
    <n v="46.36363636363636"/>
    <x v="2336"/>
    <x v="35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b v="1"/>
    <n v="82"/>
    <b v="1"/>
    <s v="theater/plays"/>
    <n v="103.49999999999999"/>
    <x v="2337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b v="1"/>
    <n v="226"/>
    <b v="1"/>
    <s v="theater/plays"/>
    <n v="119.32315789473684"/>
    <x v="2338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b v="1"/>
    <n v="60"/>
    <b v="1"/>
    <s v="theater/plays"/>
    <n v="125.76666666666667"/>
    <x v="2339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b v="1"/>
    <n v="322"/>
    <b v="1"/>
    <s v="theater/plays"/>
    <n v="119.74347826086958"/>
    <x v="2340"/>
    <x v="1"/>
    <m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b v="1"/>
    <n v="94"/>
    <b v="1"/>
    <s v="theater/plays"/>
    <n v="126.25"/>
    <x v="2341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b v="1"/>
    <n v="47"/>
    <b v="1"/>
    <s v="theater/plays"/>
    <n v="100.11666666666667"/>
    <x v="2342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b v="1"/>
    <n v="115"/>
    <b v="1"/>
    <s v="theater/plays"/>
    <n v="102.13333333333334"/>
    <x v="2343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b v="1"/>
    <n v="134"/>
    <b v="1"/>
    <s v="theater/plays"/>
    <n v="100.35142857142858"/>
    <x v="2344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b v="1"/>
    <n v="35"/>
    <b v="1"/>
    <s v="theater/plays"/>
    <n v="100.05"/>
    <x v="2345"/>
    <x v="1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b v="1"/>
    <n v="104"/>
    <b v="1"/>
    <s v="theater/plays"/>
    <n v="116.02222222222223"/>
    <x v="2346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b v="1"/>
    <n v="184"/>
    <b v="1"/>
    <s v="theater/plays"/>
    <n v="102.1"/>
    <x v="2347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b v="1"/>
    <n v="119"/>
    <b v="1"/>
    <s v="theater/plays"/>
    <n v="100.11000000000001"/>
    <x v="2348"/>
    <x v="1"/>
    <m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b v="1"/>
    <n v="59"/>
    <b v="1"/>
    <s v="theater/plays"/>
    <n v="100.84"/>
    <x v="2349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b v="1"/>
    <n v="113"/>
    <b v="1"/>
    <s v="theater/plays"/>
    <n v="103.42499999999998"/>
    <x v="2350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b v="1"/>
    <n v="84"/>
    <b v="1"/>
    <s v="theater/plays"/>
    <n v="124.8"/>
    <x v="2351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b v="1"/>
    <n v="74"/>
    <b v="1"/>
    <s v="theater/plays"/>
    <n v="109.51612903225806"/>
    <x v="2352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b v="1"/>
    <n v="216"/>
    <b v="1"/>
    <s v="theater/plays"/>
    <n v="102.03333333333333"/>
    <x v="2353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b v="1"/>
    <n v="39"/>
    <b v="1"/>
    <s v="theater/plays"/>
    <n v="102.35000000000001"/>
    <x v="2354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b v="1"/>
    <n v="21"/>
    <b v="1"/>
    <s v="theater/plays"/>
    <n v="104.16666666666667"/>
    <x v="2355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b v="0"/>
    <n v="30"/>
    <b v="1"/>
    <s v="theater/plays"/>
    <n v="125"/>
    <x v="73"/>
    <x v="1"/>
    <m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b v="1"/>
    <n v="37"/>
    <b v="1"/>
    <s v="theater/plays"/>
    <n v="102.34285714285714"/>
    <x v="2356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b v="1"/>
    <n v="202"/>
    <b v="1"/>
    <s v="theater/plays"/>
    <n v="107.86500000000001"/>
    <x v="2357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b v="1"/>
    <n v="37"/>
    <b v="1"/>
    <s v="theater/plays"/>
    <n v="109.88461538461539"/>
    <x v="2358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b v="0"/>
    <n v="28"/>
    <b v="1"/>
    <s v="theater/plays"/>
    <n v="161"/>
    <x v="405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b v="1"/>
    <n v="26"/>
    <b v="1"/>
    <s v="theater/plays"/>
    <n v="131.20000000000002"/>
    <x v="2359"/>
    <x v="1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b v="0"/>
    <n v="61"/>
    <b v="1"/>
    <s v="theater/plays"/>
    <n v="118.8"/>
    <x v="2360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b v="0"/>
    <n v="115"/>
    <b v="1"/>
    <s v="theater/plays"/>
    <n v="100.39275000000001"/>
    <x v="2361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b v="1"/>
    <n v="181"/>
    <b v="1"/>
    <s v="theater/plays"/>
    <n v="103.20666666666666"/>
    <x v="2362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b v="0"/>
    <n v="110"/>
    <b v="1"/>
    <s v="theater/plays"/>
    <n v="100.6"/>
    <x v="2363"/>
    <x v="1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b v="1"/>
    <n v="269"/>
    <b v="1"/>
    <s v="theater/plays"/>
    <n v="100.78754285714287"/>
    <x v="2364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b v="1"/>
    <n v="79"/>
    <b v="1"/>
    <s v="theater/plays"/>
    <n v="112.32142857142857"/>
    <x v="2365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b v="1"/>
    <n v="104"/>
    <b v="1"/>
    <s v="theater/plays"/>
    <n v="105.91914022517912"/>
    <x v="2366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b v="0"/>
    <n v="34"/>
    <b v="1"/>
    <s v="theater/plays"/>
    <n v="100.56666666666668"/>
    <x v="2367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b v="1"/>
    <n v="167"/>
    <b v="1"/>
    <s v="theater/plays"/>
    <n v="115.30588235294117"/>
    <x v="2368"/>
    <x v="1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b v="1"/>
    <n v="183"/>
    <b v="1"/>
    <s v="theater/plays"/>
    <n v="127.30419999999999"/>
    <x v="2369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b v="1"/>
    <n v="71"/>
    <b v="1"/>
    <s v="theater/plays"/>
    <n v="102.83750000000001"/>
    <x v="2370"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b v="0"/>
    <n v="69"/>
    <b v="1"/>
    <s v="theater/plays"/>
    <n v="102.9375"/>
    <x v="2371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b v="0"/>
    <n v="270"/>
    <b v="1"/>
    <s v="theater/plays"/>
    <n v="104.3047619047619"/>
    <x v="2372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b v="1"/>
    <n v="193"/>
    <b v="1"/>
    <s v="theater/plays"/>
    <n v="111.22000000000001"/>
    <x v="2373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b v="1"/>
    <n v="57"/>
    <b v="1"/>
    <s v="theater/plays"/>
    <n v="105.86"/>
    <x v="2374"/>
    <x v="1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b v="1"/>
    <n v="200"/>
    <b v="1"/>
    <s v="theater/plays"/>
    <n v="100.79166666666666"/>
    <x v="2375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b v="1"/>
    <n v="88"/>
    <b v="1"/>
    <s v="theater/plays"/>
    <n v="104.92727272727274"/>
    <x v="2376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b v="1"/>
    <n v="213"/>
    <b v="1"/>
    <s v="theater/plays"/>
    <n v="101.55199999999999"/>
    <x v="2377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b v="1"/>
    <n v="20"/>
    <b v="1"/>
    <s v="theater/plays"/>
    <n v="110.73333333333333"/>
    <x v="2378"/>
    <x v="1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b v="1"/>
    <n v="50"/>
    <b v="1"/>
    <s v="theater/plays"/>
    <n v="127.82222222222221"/>
    <x v="2379"/>
    <x v="1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b v="1"/>
    <n v="115"/>
    <b v="1"/>
    <s v="theater/plays"/>
    <n v="101.82500000000002"/>
    <x v="2380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b v="1"/>
    <n v="186"/>
    <b v="1"/>
    <s v="theater/plays"/>
    <n v="101.25769230769231"/>
    <x v="2381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b v="1"/>
    <n v="18"/>
    <b v="1"/>
    <s v="theater/plays"/>
    <n v="175"/>
    <x v="2382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b v="1"/>
    <n v="176"/>
    <b v="1"/>
    <s v="theater/plays"/>
    <n v="128.06"/>
    <x v="2383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b v="0"/>
    <n v="41"/>
    <b v="1"/>
    <s v="theater/plays"/>
    <n v="106.29949999999999"/>
    <x v="2384"/>
    <x v="1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b v="1"/>
    <n v="75"/>
    <b v="1"/>
    <s v="theater/plays"/>
    <n v="105.21428571428571"/>
    <x v="2385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b v="1"/>
    <n v="97"/>
    <b v="1"/>
    <s v="theater/plays"/>
    <n v="106.16782608695652"/>
    <x v="2386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b v="1"/>
    <n v="73"/>
    <b v="1"/>
    <s v="theater/plays"/>
    <n v="109.24000000000001"/>
    <x v="2387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b v="1"/>
    <n v="49"/>
    <b v="1"/>
    <s v="theater/plays"/>
    <n v="100.45454545454547"/>
    <x v="2388"/>
    <x v="1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b v="1"/>
    <n v="134"/>
    <b v="1"/>
    <s v="theater/plays"/>
    <n v="103.04098360655738"/>
    <x v="2389"/>
    <x v="1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b v="1"/>
    <n v="68"/>
    <b v="1"/>
    <s v="theater/plays"/>
    <n v="112.1664"/>
    <x v="2390"/>
    <x v="1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b v="1"/>
    <n v="49"/>
    <b v="1"/>
    <s v="theater/plays"/>
    <n v="103"/>
    <x v="2391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b v="1"/>
    <n v="63"/>
    <b v="1"/>
    <s v="theater/plays"/>
    <n v="164"/>
    <x v="2392"/>
    <x v="1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b v="1"/>
    <n v="163"/>
    <b v="1"/>
    <s v="theater/plays"/>
    <n v="131.28333333333333"/>
    <x v="2393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b v="1"/>
    <n v="288"/>
    <b v="1"/>
    <s v="theater/plays"/>
    <n v="102.1"/>
    <x v="2394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b v="1"/>
    <n v="42"/>
    <b v="1"/>
    <s v="theater/plays"/>
    <n v="128"/>
    <x v="2395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b v="1"/>
    <n v="70"/>
    <b v="1"/>
    <s v="theater/plays"/>
    <n v="101.49999999999999"/>
    <x v="2396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b v="1"/>
    <n v="30"/>
    <b v="1"/>
    <s v="theater/plays"/>
    <n v="101.66666666666666"/>
    <x v="2397"/>
    <x v="1"/>
    <m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b v="1"/>
    <n v="51"/>
    <b v="1"/>
    <s v="theater/plays"/>
    <n v="130"/>
    <x v="2398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b v="1"/>
    <n v="145"/>
    <b v="1"/>
    <s v="theater/plays"/>
    <n v="154.43"/>
    <x v="2399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b v="1"/>
    <n v="21"/>
    <b v="1"/>
    <s v="theater/plays"/>
    <n v="107.4"/>
    <x v="2400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b v="1"/>
    <n v="286"/>
    <b v="1"/>
    <s v="theater/plays"/>
    <n v="101.32258064516128"/>
    <x v="2401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b v="1"/>
    <n v="12"/>
    <b v="1"/>
    <s v="theater/plays"/>
    <n v="100.27777777777777"/>
    <x v="2402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b v="1"/>
    <n v="100"/>
    <b v="1"/>
    <s v="theater/plays"/>
    <n v="116.84444444444443"/>
    <x v="2403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b v="1"/>
    <n v="100"/>
    <b v="1"/>
    <s v="theater/plays"/>
    <n v="108.60000000000001"/>
    <x v="2404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b v="1"/>
    <n v="34"/>
    <b v="1"/>
    <s v="theater/plays"/>
    <n v="103.4"/>
    <x v="2405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b v="0"/>
    <n v="63"/>
    <b v="1"/>
    <s v="theater/plays"/>
    <n v="114.27586206896552"/>
    <x v="2406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b v="0"/>
    <n v="30"/>
    <b v="1"/>
    <s v="theater/plays"/>
    <n v="103"/>
    <x v="2407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b v="0"/>
    <n v="47"/>
    <b v="1"/>
    <s v="theater/plays"/>
    <n v="121.6"/>
    <x v="2408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b v="0"/>
    <n v="237"/>
    <b v="1"/>
    <s v="theater/plays"/>
    <n v="102.6467741935484"/>
    <x v="2409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b v="0"/>
    <n v="47"/>
    <b v="1"/>
    <s v="theater/plays"/>
    <n v="104.75000000000001"/>
    <x v="2410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b v="0"/>
    <n v="15"/>
    <b v="1"/>
    <s v="theater/plays"/>
    <n v="101.6"/>
    <x v="2411"/>
    <x v="1"/>
    <m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b v="0"/>
    <n v="81"/>
    <b v="1"/>
    <s v="theater/plays"/>
    <n v="112.10242048409683"/>
    <x v="2412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b v="0"/>
    <n v="122"/>
    <b v="1"/>
    <s v="theater/plays"/>
    <n v="101.76666666666667"/>
    <x v="2413"/>
    <x v="1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b v="0"/>
    <n v="34"/>
    <b v="1"/>
    <s v="theater/plays"/>
    <n v="100"/>
    <x v="2414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b v="0"/>
    <n v="207"/>
    <b v="1"/>
    <s v="theater/plays"/>
    <n v="100.26489999999998"/>
    <x v="2415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b v="0"/>
    <n v="25"/>
    <b v="1"/>
    <s v="theater/plays"/>
    <n v="133.04200000000003"/>
    <x v="2416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b v="0"/>
    <n v="72"/>
    <b v="1"/>
    <s v="theater/plays"/>
    <n v="121.2"/>
    <x v="2417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b v="0"/>
    <n v="14"/>
    <b v="1"/>
    <s v="theater/plays"/>
    <n v="113.99999999999999"/>
    <x v="2418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b v="0"/>
    <n v="15"/>
    <b v="1"/>
    <s v="theater/plays"/>
    <n v="286.13861386138615"/>
    <x v="2419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b v="0"/>
    <n v="91"/>
    <b v="1"/>
    <s v="theater/plays"/>
    <n v="170.44444444444446"/>
    <x v="524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b v="0"/>
    <n v="24"/>
    <b v="1"/>
    <s v="theater/plays"/>
    <n v="118.33333333333333"/>
    <x v="2420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b v="0"/>
    <n v="27"/>
    <b v="1"/>
    <s v="theater/plays"/>
    <n v="102.85857142857142"/>
    <x v="2421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b v="0"/>
    <n v="47"/>
    <b v="1"/>
    <s v="theater/plays"/>
    <n v="144.06666666666666"/>
    <x v="2422"/>
    <x v="1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b v="0"/>
    <n v="44"/>
    <b v="1"/>
    <s v="theater/plays"/>
    <n v="100.07272727272726"/>
    <x v="2423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b v="0"/>
    <n v="72"/>
    <b v="1"/>
    <s v="theater/plays"/>
    <n v="101.73"/>
    <x v="2424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b v="0"/>
    <n v="63"/>
    <b v="1"/>
    <s v="theater/plays"/>
    <n v="116.19999999999999"/>
    <x v="2425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b v="0"/>
    <n v="88"/>
    <b v="1"/>
    <s v="theater/plays"/>
    <n v="136.16666666666666"/>
    <x v="2426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b v="0"/>
    <n v="70"/>
    <b v="1"/>
    <s v="theater/plays"/>
    <n v="133.46666666666667"/>
    <x v="711"/>
    <x v="1"/>
    <m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b v="0"/>
    <n v="50"/>
    <b v="1"/>
    <s v="theater/plays"/>
    <n v="103.39285714285715"/>
    <x v="2427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b v="0"/>
    <n v="35"/>
    <b v="1"/>
    <s v="theater/plays"/>
    <n v="115.88888888888889"/>
    <x v="2428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b v="0"/>
    <n v="175"/>
    <b v="1"/>
    <s v="theater/plays"/>
    <n v="104.51666666666665"/>
    <x v="2429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b v="0"/>
    <n v="20"/>
    <b v="1"/>
    <s v="theater/plays"/>
    <n v="102.02500000000001"/>
    <x v="2430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b v="0"/>
    <n v="54"/>
    <b v="1"/>
    <s v="theater/plays"/>
    <n v="175.33333333333334"/>
    <x v="2431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b v="0"/>
    <n v="20"/>
    <b v="1"/>
    <s v="theater/plays"/>
    <n v="106.67999999999999"/>
    <x v="2432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b v="0"/>
    <n v="57"/>
    <b v="1"/>
    <s v="theater/plays"/>
    <n v="122.28571428571429"/>
    <x v="2433"/>
    <x v="1"/>
    <m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b v="0"/>
    <n v="31"/>
    <b v="1"/>
    <s v="theater/plays"/>
    <n v="159.42857142857144"/>
    <x v="666"/>
    <x v="1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b v="0"/>
    <n v="31"/>
    <b v="1"/>
    <s v="theater/plays"/>
    <n v="100.07692307692308"/>
    <x v="2434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b v="0"/>
    <n v="45"/>
    <b v="1"/>
    <s v="theater/plays"/>
    <n v="109.84"/>
    <x v="2435"/>
    <x v="1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b v="0"/>
    <n v="41"/>
    <b v="1"/>
    <s v="theater/plays"/>
    <n v="100.03999999999999"/>
    <x v="2397"/>
    <x v="1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b v="0"/>
    <n v="29"/>
    <b v="1"/>
    <s v="theater/plays"/>
    <n v="116.05000000000001"/>
    <x v="2436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b v="0"/>
    <n v="58"/>
    <b v="1"/>
    <s v="theater/plays"/>
    <n v="210.75"/>
    <x v="2437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b v="0"/>
    <n v="89"/>
    <b v="1"/>
    <s v="theater/plays"/>
    <n v="110.00000000000001"/>
    <x v="2438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b v="0"/>
    <n v="125"/>
    <b v="1"/>
    <s v="theater/plays"/>
    <n v="100.08673425918037"/>
    <x v="2439"/>
    <x v="1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b v="0"/>
    <n v="18"/>
    <b v="1"/>
    <s v="theater/plays"/>
    <n v="106.19047619047619"/>
    <x v="2440"/>
    <x v="1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b v="0"/>
    <n v="32"/>
    <b v="1"/>
    <s v="theater/plays"/>
    <n v="125.6"/>
    <x v="2441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b v="0"/>
    <n v="16"/>
    <b v="1"/>
    <s v="theater/plays"/>
    <n v="108"/>
    <x v="1209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b v="0"/>
    <n v="38"/>
    <b v="1"/>
    <s v="theater/plays"/>
    <n v="101"/>
    <x v="2442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b v="0"/>
    <n v="15"/>
    <b v="1"/>
    <s v="theater/plays"/>
    <n v="107.4"/>
    <x v="1278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b v="0"/>
    <n v="23"/>
    <b v="1"/>
    <s v="theater/plays"/>
    <n v="101.51515151515152"/>
    <x v="2443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b v="0"/>
    <n v="49"/>
    <b v="1"/>
    <s v="theater/plays"/>
    <n v="125.89999999999999"/>
    <x v="2444"/>
    <x v="1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b v="0"/>
    <n v="10"/>
    <b v="1"/>
    <s v="theater/plays"/>
    <n v="101.66666666666666"/>
    <x v="2445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b v="0"/>
    <n v="15"/>
    <b v="1"/>
    <s v="theater/plays"/>
    <n v="112.5"/>
    <x v="180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b v="0"/>
    <n v="57"/>
    <b v="1"/>
    <s v="theater/plays"/>
    <n v="101.375"/>
    <x v="2446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b v="0"/>
    <n v="33"/>
    <b v="1"/>
    <s v="theater/plays"/>
    <n v="101.25"/>
    <x v="2447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b v="0"/>
    <n v="9"/>
    <b v="1"/>
    <s v="theater/plays"/>
    <n v="146.38888888888889"/>
    <x v="2448"/>
    <x v="1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b v="0"/>
    <n v="26"/>
    <b v="1"/>
    <s v="theater/plays"/>
    <n v="116.8"/>
    <x v="2449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b v="0"/>
    <n v="69"/>
    <b v="1"/>
    <s v="theater/plays"/>
    <n v="106.26666666666667"/>
    <x v="2450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b v="0"/>
    <n v="65"/>
    <b v="1"/>
    <s v="theater/plays"/>
    <n v="104.52"/>
    <x v="2451"/>
    <x v="1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b v="0"/>
    <n v="83"/>
    <b v="1"/>
    <s v="theater/plays"/>
    <n v="100"/>
    <x v="2452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b v="0"/>
    <n v="111"/>
    <b v="1"/>
    <s v="theater/plays"/>
    <n v="104.57142857142858"/>
    <x v="2453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b v="0"/>
    <n v="46"/>
    <b v="1"/>
    <s v="theater/plays"/>
    <n v="138.62051149573753"/>
    <x v="2454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b v="0"/>
    <n v="63"/>
    <b v="1"/>
    <s v="theater/plays"/>
    <n v="100.32000000000001"/>
    <x v="2455"/>
    <x v="1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b v="0"/>
    <n v="9"/>
    <b v="1"/>
    <s v="theater/plays"/>
    <n v="100"/>
    <x v="1848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b v="0"/>
    <n v="34"/>
    <b v="1"/>
    <s v="theater/plays"/>
    <n v="110.2"/>
    <x v="2456"/>
    <x v="1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b v="0"/>
    <n v="112"/>
    <b v="1"/>
    <s v="theater/plays"/>
    <n v="102.18"/>
    <x v="2457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b v="0"/>
    <n v="47"/>
    <b v="1"/>
    <s v="theater/plays"/>
    <n v="104.35000000000001"/>
    <x v="2458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b v="0"/>
    <n v="38"/>
    <b v="1"/>
    <s v="theater/plays"/>
    <n v="138.16666666666666"/>
    <x v="2459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b v="0"/>
    <n v="28"/>
    <b v="1"/>
    <s v="theater/plays"/>
    <n v="100"/>
    <x v="2460"/>
    <x v="1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b v="0"/>
    <n v="78"/>
    <b v="1"/>
    <s v="theater/plays"/>
    <n v="101.66666666666666"/>
    <x v="2461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b v="0"/>
    <n v="23"/>
    <b v="1"/>
    <s v="theater/plays"/>
    <n v="171.42857142857142"/>
    <x v="953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b v="0"/>
    <n v="40"/>
    <b v="1"/>
    <s v="theater/plays"/>
    <n v="101.44444444444444"/>
    <x v="2462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b v="0"/>
    <n v="13"/>
    <b v="1"/>
    <s v="theater/plays"/>
    <n v="130"/>
    <x v="73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b v="0"/>
    <n v="18"/>
    <b v="1"/>
    <s v="theater/plays"/>
    <n v="110.00000000000001"/>
    <x v="2463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b v="0"/>
    <n v="22"/>
    <b v="1"/>
    <s v="theater/plays"/>
    <n v="119.44999999999999"/>
    <x v="2464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b v="0"/>
    <n v="79"/>
    <b v="1"/>
    <s v="theater/plays"/>
    <n v="100.2909090909091"/>
    <x v="2465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b v="0"/>
    <n v="14"/>
    <b v="1"/>
    <s v="theater/plays"/>
    <n v="153.4"/>
    <x v="2466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b v="0"/>
    <n v="51"/>
    <b v="1"/>
    <s v="theater/plays"/>
    <n v="104.42857142857143"/>
    <x v="400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b v="0"/>
    <n v="54"/>
    <b v="1"/>
    <s v="theater/plays"/>
    <n v="101.1"/>
    <x v="2467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b v="0"/>
    <n v="70"/>
    <b v="1"/>
    <s v="theater/plays"/>
    <n v="107.52"/>
    <x v="2468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b v="0"/>
    <n v="44"/>
    <b v="1"/>
    <s v="theater/plays"/>
    <n v="315"/>
    <x v="2469"/>
    <x v="1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b v="0"/>
    <n v="55"/>
    <b v="1"/>
    <s v="theater/plays"/>
    <n v="101.93333333333334"/>
    <x v="2265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b v="0"/>
    <n v="15"/>
    <b v="1"/>
    <s v="theater/plays"/>
    <n v="126.28571428571429"/>
    <x v="2470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b v="0"/>
    <n v="27"/>
    <b v="1"/>
    <s v="theater/plays"/>
    <n v="101.4"/>
    <x v="2471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b v="0"/>
    <n v="21"/>
    <b v="1"/>
    <s v="theater/plays"/>
    <n v="101"/>
    <x v="2472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b v="0"/>
    <n v="162"/>
    <b v="1"/>
    <s v="theater/plays"/>
    <n v="102.99000000000001"/>
    <x v="2473"/>
    <x v="1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b v="0"/>
    <n v="23"/>
    <b v="1"/>
    <s v="theater/plays"/>
    <n v="106.25"/>
    <x v="2474"/>
    <x v="1"/>
    <m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b v="0"/>
    <n v="72"/>
    <b v="1"/>
    <s v="theater/plays"/>
    <n v="101.37777777777779"/>
    <x v="2475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b v="0"/>
    <n v="68"/>
    <b v="1"/>
    <s v="theater/plays"/>
    <n v="113.46000000000001"/>
    <x v="2476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b v="0"/>
    <n v="20"/>
    <b v="1"/>
    <s v="theater/plays"/>
    <n v="218.00000000000003"/>
    <x v="2477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b v="0"/>
    <n v="26"/>
    <b v="1"/>
    <s v="theater/plays"/>
    <n v="101.41935483870968"/>
    <x v="2478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b v="0"/>
    <n v="72"/>
    <b v="1"/>
    <s v="theater/plays"/>
    <n v="105.93333333333332"/>
    <x v="2479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b v="0"/>
    <n v="3"/>
    <b v="1"/>
    <s v="theater/plays"/>
    <n v="104"/>
    <x v="2480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b v="0"/>
    <n v="18"/>
    <b v="1"/>
    <s v="theater/plays"/>
    <n v="221"/>
    <x v="2481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b v="0"/>
    <n v="30"/>
    <b v="1"/>
    <s v="theater/plays"/>
    <n v="118.66666666666667"/>
    <x v="2482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b v="0"/>
    <n v="23"/>
    <b v="1"/>
    <s v="theater/plays"/>
    <n v="104.60000000000001"/>
    <x v="2483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b v="0"/>
    <n v="54"/>
    <b v="1"/>
    <s v="theater/plays"/>
    <n v="103.89999999999999"/>
    <x v="2484"/>
    <x v="1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b v="0"/>
    <n v="26"/>
    <b v="1"/>
    <s v="theater/plays"/>
    <n v="117.73333333333333"/>
    <x v="2485"/>
    <x v="1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b v="0"/>
    <n v="9"/>
    <b v="1"/>
    <s v="theater/plays"/>
    <n v="138.5"/>
    <x v="2486"/>
    <x v="1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b v="0"/>
    <n v="27"/>
    <b v="1"/>
    <s v="theater/plays"/>
    <n v="103.49999999999999"/>
    <x v="134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b v="0"/>
    <n v="30"/>
    <b v="1"/>
    <s v="theater/plays"/>
    <n v="100.25"/>
    <x v="2487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b v="0"/>
    <n v="52"/>
    <b v="1"/>
    <s v="theater/plays"/>
    <n v="106.57142857142856"/>
    <x v="2488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b v="0"/>
    <n v="17"/>
    <b v="1"/>
    <s v="theater/plays"/>
    <n v="100"/>
    <x v="2489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b v="0"/>
    <n v="19"/>
    <b v="1"/>
    <s v="theater/plays"/>
    <n v="100.01249999999999"/>
    <x v="2490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b v="0"/>
    <n v="77"/>
    <b v="1"/>
    <s v="theater/plays"/>
    <n v="101.05"/>
    <x v="2491"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b v="0"/>
    <n v="21"/>
    <b v="1"/>
    <s v="theater/plays"/>
    <n v="107.63636363636364"/>
    <x v="2492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b v="0"/>
    <n v="38"/>
    <b v="1"/>
    <s v="theater/plays"/>
    <n v="103.64999999999999"/>
    <x v="2493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b v="0"/>
    <n v="28"/>
    <b v="1"/>
    <s v="theater/plays"/>
    <n v="104.43333333333334"/>
    <x v="2494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b v="0"/>
    <n v="48"/>
    <b v="1"/>
    <s v="theater/plays"/>
    <n v="102.25"/>
    <x v="2495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b v="0"/>
    <n v="46"/>
    <b v="1"/>
    <s v="theater/plays"/>
    <n v="100.74285714285713"/>
    <x v="2496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b v="0"/>
    <n v="30"/>
    <b v="1"/>
    <s v="theater/plays"/>
    <n v="111.71428571428572"/>
    <x v="2497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b v="0"/>
    <n v="64"/>
    <b v="1"/>
    <s v="theater/plays"/>
    <n v="100.01100000000001"/>
    <x v="2498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b v="0"/>
    <n v="15"/>
    <b v="1"/>
    <s v="theater/plays"/>
    <n v="100"/>
    <x v="44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b v="0"/>
    <n v="41"/>
    <b v="1"/>
    <s v="theater/plays"/>
    <n v="105"/>
    <x v="2499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b v="0"/>
    <n v="35"/>
    <b v="1"/>
    <s v="theater/plays"/>
    <n v="116.86666666666667"/>
    <x v="2500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b v="0"/>
    <n v="45"/>
    <b v="1"/>
    <s v="theater/plays"/>
    <n v="103.8"/>
    <x v="1184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b v="0"/>
    <n v="62"/>
    <b v="1"/>
    <s v="theater/plays"/>
    <n v="114.5"/>
    <x v="2501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b v="0"/>
    <n v="22"/>
    <b v="1"/>
    <s v="theater/plays"/>
    <n v="102.4"/>
    <x v="2502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b v="0"/>
    <n v="18"/>
    <b v="1"/>
    <s v="theater/plays"/>
    <n v="223"/>
    <x v="2440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b v="0"/>
    <n v="12"/>
    <b v="1"/>
    <s v="theater/plays"/>
    <n v="100"/>
    <x v="694"/>
    <x v="1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b v="0"/>
    <n v="44"/>
    <b v="1"/>
    <s v="theater/plays"/>
    <n v="105.80000000000001"/>
    <x v="2503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b v="0"/>
    <n v="27"/>
    <b v="1"/>
    <s v="theater/plays"/>
    <n v="142.36363636363635"/>
    <x v="2109"/>
    <x v="1"/>
    <m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b v="0"/>
    <n v="38"/>
    <b v="1"/>
    <s v="theater/plays"/>
    <n v="184"/>
    <x v="2504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b v="0"/>
    <n v="28"/>
    <b v="1"/>
    <s v="theater/plays"/>
    <n v="104.33333333333333"/>
    <x v="2505"/>
    <x v="1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b v="0"/>
    <n v="24"/>
    <b v="1"/>
    <s v="theater/plays"/>
    <n v="112.00000000000001"/>
    <x v="123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b v="0"/>
    <n v="65"/>
    <b v="1"/>
    <s v="theater/plays"/>
    <n v="111.07499999999999"/>
    <x v="2506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b v="0"/>
    <n v="46"/>
    <b v="1"/>
    <s v="theater/plays"/>
    <n v="103.75000000000001"/>
    <x v="2507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b v="0"/>
    <n v="85"/>
    <b v="1"/>
    <s v="theater/plays"/>
    <n v="100.41"/>
    <x v="2508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b v="0"/>
    <n v="66"/>
    <b v="1"/>
    <s v="theater/plays"/>
    <n v="101.86206896551724"/>
    <x v="2509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b v="0"/>
    <n v="165"/>
    <b v="1"/>
    <s v="theater/plays"/>
    <n v="109.76666666666665"/>
    <x v="2510"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b v="0"/>
    <n v="17"/>
    <b v="1"/>
    <s v="theater/plays"/>
    <n v="100"/>
    <x v="2511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b v="0"/>
    <n v="3"/>
    <b v="1"/>
    <s v="theater/plays"/>
    <n v="122"/>
    <x v="2512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b v="0"/>
    <n v="17"/>
    <b v="1"/>
    <s v="theater/plays"/>
    <n v="137.57142857142856"/>
    <x v="2513"/>
    <x v="1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b v="0"/>
    <n v="91"/>
    <b v="1"/>
    <s v="theater/plays"/>
    <n v="100.31000000000002"/>
    <x v="2514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b v="0"/>
    <n v="67"/>
    <b v="1"/>
    <s v="theater/plays"/>
    <n v="107.1"/>
    <x v="2515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b v="0"/>
    <n v="18"/>
    <b v="1"/>
    <s v="theater/plays"/>
    <n v="211"/>
    <x v="2516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b v="0"/>
    <n v="21"/>
    <b v="1"/>
    <s v="theater/plays"/>
    <n v="123.6"/>
    <x v="2517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b v="0"/>
    <n v="40"/>
    <b v="1"/>
    <s v="theater/plays"/>
    <n v="108.5"/>
    <x v="2518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b v="0"/>
    <n v="78"/>
    <b v="1"/>
    <s v="theater/plays"/>
    <n v="103.56666666666668"/>
    <x v="2519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b v="0"/>
    <n v="26"/>
    <b v="1"/>
    <s v="theater/plays"/>
    <n v="100"/>
    <x v="2520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b v="0"/>
    <n v="14"/>
    <b v="1"/>
    <s v="theater/plays"/>
    <n v="130"/>
    <x v="2521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b v="0"/>
    <n v="44"/>
    <b v="1"/>
    <s v="theater/plays"/>
    <n v="103.49999999999999"/>
    <x v="2522"/>
    <x v="1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b v="0"/>
    <n v="9"/>
    <b v="1"/>
    <s v="theater/plays"/>
    <n v="100"/>
    <x v="2523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b v="0"/>
    <n v="30"/>
    <b v="1"/>
    <s v="theater/plays"/>
    <n v="119.6"/>
    <x v="2524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b v="0"/>
    <n v="45"/>
    <b v="1"/>
    <s v="theater/plays"/>
    <n v="100.00058823529412"/>
    <x v="2525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b v="0"/>
    <n v="56"/>
    <b v="1"/>
    <s v="theater/plays"/>
    <n v="100.875"/>
    <x v="2526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b v="0"/>
    <n v="46"/>
    <b v="1"/>
    <s v="theater/plays"/>
    <n v="106.54545454545455"/>
    <x v="2527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b v="0"/>
    <n v="34"/>
    <b v="1"/>
    <s v="theater/plays"/>
    <n v="138"/>
    <x v="2528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b v="0"/>
    <n v="98"/>
    <b v="1"/>
    <s v="theater/plays"/>
    <n v="101.15"/>
    <x v="2529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b v="0"/>
    <n v="46"/>
    <b v="1"/>
    <s v="theater/plays"/>
    <n v="109.1"/>
    <x v="2530"/>
    <x v="1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b v="0"/>
    <n v="10"/>
    <b v="1"/>
    <s v="theater/plays"/>
    <n v="140"/>
    <x v="436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b v="0"/>
    <n v="76"/>
    <b v="1"/>
    <s v="theater/plays"/>
    <n v="103.58333333333334"/>
    <x v="2531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b v="0"/>
    <n v="104"/>
    <b v="1"/>
    <s v="theater/plays"/>
    <n v="102.97033333333331"/>
    <x v="2532"/>
    <x v="1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b v="0"/>
    <n v="87"/>
    <b v="1"/>
    <s v="theater/plays"/>
    <n v="108.13333333333333"/>
    <x v="2533"/>
    <x v="1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b v="0"/>
    <n v="29"/>
    <b v="1"/>
    <s v="theater/plays"/>
    <n v="100"/>
    <x v="2218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b v="0"/>
    <n v="51"/>
    <b v="1"/>
    <s v="theater/plays"/>
    <n v="102.75000000000001"/>
    <x v="2534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b v="0"/>
    <n v="12"/>
    <b v="1"/>
    <s v="theater/plays"/>
    <n v="130"/>
    <x v="1862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b v="0"/>
    <n v="72"/>
    <b v="1"/>
    <s v="theater/plays"/>
    <n v="108.54949999999999"/>
    <x v="2535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b v="0"/>
    <n v="21"/>
    <b v="1"/>
    <s v="theater/plays"/>
    <n v="100"/>
    <x v="2536"/>
    <x v="1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b v="0"/>
    <n v="42"/>
    <b v="1"/>
    <s v="theater/plays"/>
    <n v="109.65"/>
    <x v="2537"/>
    <x v="1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b v="0"/>
    <n v="71"/>
    <b v="1"/>
    <s v="theater/plays"/>
    <n v="100.26315789473684"/>
    <x v="2538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b v="0"/>
    <n v="168"/>
    <b v="1"/>
    <s v="theater/plays"/>
    <n v="105.55000000000001"/>
    <x v="2539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b v="0"/>
    <n v="19"/>
    <b v="1"/>
    <s v="theater/plays"/>
    <n v="112.00000000000001"/>
    <x v="2540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b v="0"/>
    <n v="37"/>
    <b v="1"/>
    <s v="theater/plays"/>
    <n v="105.89999999999999"/>
    <x v="2541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b v="0"/>
    <n v="36"/>
    <b v="1"/>
    <s v="theater/plays"/>
    <n v="101"/>
    <x v="2542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b v="0"/>
    <n v="14"/>
    <b v="1"/>
    <s v="theater/plays"/>
    <n v="104.2"/>
    <x v="2543"/>
    <x v="1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b v="0"/>
    <n v="18"/>
    <b v="1"/>
    <s v="theater/plays"/>
    <n v="134.67833333333334"/>
    <x v="2544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b v="0"/>
    <n v="82"/>
    <b v="1"/>
    <s v="theater/plays"/>
    <n v="105.2184"/>
    <x v="2545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b v="0"/>
    <n v="43"/>
    <b v="1"/>
    <s v="theater/plays"/>
    <n v="102.60000000000001"/>
    <x v="2546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b v="0"/>
    <n v="8"/>
    <b v="1"/>
    <s v="theater/plays"/>
    <n v="100"/>
    <x v="683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b v="0"/>
    <n v="45"/>
    <b v="1"/>
    <s v="theater/plays"/>
    <n v="185.5"/>
    <x v="2547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b v="0"/>
    <n v="20"/>
    <b v="1"/>
    <s v="theater/plays"/>
    <n v="289"/>
    <x v="2548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b v="0"/>
    <n v="31"/>
    <b v="1"/>
    <s v="theater/plays"/>
    <n v="100"/>
    <x v="2549"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b v="0"/>
    <n v="25"/>
    <b v="1"/>
    <s v="theater/plays"/>
    <n v="108.2"/>
    <x v="2550"/>
    <x v="1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b v="0"/>
    <n v="14"/>
    <b v="1"/>
    <s v="theater/plays"/>
    <n v="107.80000000000001"/>
    <x v="2551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b v="0"/>
    <n v="45"/>
    <b v="1"/>
    <s v="theater/plays"/>
    <n v="109.76190476190477"/>
    <x v="2552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b v="0"/>
    <n v="20"/>
    <b v="1"/>
    <s v="theater/plays"/>
    <n v="170.625"/>
    <x v="2553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b v="0"/>
    <n v="39"/>
    <b v="1"/>
    <s v="theater/plays"/>
    <n v="152"/>
    <x v="2554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b v="0"/>
    <n v="16"/>
    <b v="1"/>
    <s v="theater/plays"/>
    <n v="101.23076923076924"/>
    <x v="2555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b v="0"/>
    <n v="37"/>
    <b v="1"/>
    <s v="theater/plays"/>
    <n v="153.19999999999999"/>
    <x v="2556"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b v="0"/>
    <n v="14"/>
    <b v="1"/>
    <s v="theater/plays"/>
    <n v="128.33333333333334"/>
    <x v="446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b v="0"/>
    <n v="21"/>
    <b v="1"/>
    <s v="theater/plays"/>
    <n v="100.71428571428571"/>
    <x v="2557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b v="0"/>
    <n v="69"/>
    <b v="1"/>
    <s v="theater/plays"/>
    <n v="100.64999999999999"/>
    <x v="2558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b v="0"/>
    <n v="16"/>
    <b v="1"/>
    <s v="theater/plays"/>
    <n v="191.3"/>
    <x v="2559"/>
    <x v="1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b v="0"/>
    <n v="55"/>
    <b v="1"/>
    <s v="theater/plays"/>
    <n v="140.19999999999999"/>
    <x v="2560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b v="0"/>
    <n v="27"/>
    <b v="1"/>
    <s v="theater/plays"/>
    <n v="124.33537832310839"/>
    <x v="2561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b v="0"/>
    <n v="36"/>
    <b v="1"/>
    <s v="theater/plays"/>
    <n v="126.2"/>
    <x v="2562"/>
    <x v="1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b v="0"/>
    <n v="19"/>
    <b v="1"/>
    <s v="theater/plays"/>
    <n v="190"/>
    <x v="73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b v="0"/>
    <n v="12"/>
    <b v="1"/>
    <s v="theater/plays"/>
    <n v="139"/>
    <x v="2563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b v="0"/>
    <n v="17"/>
    <b v="1"/>
    <s v="theater/plays"/>
    <n v="202"/>
    <x v="2564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b v="0"/>
    <n v="114"/>
    <b v="1"/>
    <s v="theater/plays"/>
    <n v="103.38000000000001"/>
    <x v="2565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b v="0"/>
    <n v="93"/>
    <b v="1"/>
    <s v="theater/plays"/>
    <n v="102.3236"/>
    <x v="2566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b v="0"/>
    <n v="36"/>
    <b v="1"/>
    <s v="theater/plays"/>
    <n v="103"/>
    <x v="2567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b v="0"/>
    <n v="61"/>
    <b v="1"/>
    <s v="theater/plays"/>
    <n v="127.14285714285714"/>
    <x v="2568"/>
    <x v="1"/>
    <m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b v="0"/>
    <n v="47"/>
    <b v="1"/>
    <s v="theater/plays"/>
    <n v="101"/>
    <x v="2569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b v="0"/>
    <n v="17"/>
    <b v="1"/>
    <s v="theater/plays"/>
    <n v="121.78"/>
    <x v="2570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b v="0"/>
    <n v="63"/>
    <b v="1"/>
    <s v="theater/plays"/>
    <n v="113.39285714285714"/>
    <x v="2571"/>
    <x v="1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b v="0"/>
    <n v="9"/>
    <b v="1"/>
    <s v="theater/plays"/>
    <n v="150"/>
    <x v="694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b v="0"/>
    <n v="30"/>
    <b v="1"/>
    <s v="theater/plays"/>
    <n v="214.6"/>
    <x v="2572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b v="0"/>
    <n v="23"/>
    <b v="1"/>
    <s v="theater/plays"/>
    <n v="102.05"/>
    <x v="2573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b v="0"/>
    <n v="33"/>
    <b v="1"/>
    <s v="theater/plays"/>
    <n v="100"/>
    <x v="2574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b v="0"/>
    <n v="39"/>
    <b v="1"/>
    <s v="theater/plays"/>
    <n v="101"/>
    <x v="2575"/>
    <x v="1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b v="0"/>
    <n v="17"/>
    <b v="1"/>
    <s v="theater/plays"/>
    <n v="113.33333333333333"/>
    <x v="135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b v="0"/>
    <n v="6"/>
    <b v="1"/>
    <s v="theater/plays"/>
    <n v="104"/>
    <x v="368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b v="0"/>
    <n v="39"/>
    <b v="1"/>
    <s v="theater/plays"/>
    <n v="115.33333333333333"/>
    <x v="2576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b v="0"/>
    <n v="57"/>
    <b v="1"/>
    <s v="theater/plays"/>
    <n v="112.85000000000001"/>
    <x v="2577"/>
    <x v="1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b v="0"/>
    <n v="56"/>
    <b v="1"/>
    <s v="theater/plays"/>
    <n v="127.86666666666666"/>
    <x v="2578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b v="0"/>
    <n v="13"/>
    <b v="1"/>
    <s v="theater/plays"/>
    <n v="142.66666666666669"/>
    <x v="2579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b v="0"/>
    <n v="95"/>
    <b v="1"/>
    <s v="theater/plays"/>
    <n v="118.8"/>
    <x v="2580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b v="0"/>
    <n v="80"/>
    <b v="1"/>
    <s v="theater/plays"/>
    <n v="138.33333333333334"/>
    <x v="370"/>
    <x v="1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b v="0"/>
    <n v="133"/>
    <b v="1"/>
    <s v="theater/plays"/>
    <n v="159.9402985074627"/>
    <x v="2581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b v="0"/>
    <n v="44"/>
    <b v="1"/>
    <s v="theater/plays"/>
    <n v="114.24000000000001"/>
    <x v="2582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b v="0"/>
    <n v="30"/>
    <b v="1"/>
    <s v="theater/plays"/>
    <n v="100.60606060606061"/>
    <x v="2425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b v="0"/>
    <n v="56"/>
    <b v="1"/>
    <s v="theater/plays"/>
    <n v="155.20000000000002"/>
    <x v="2583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b v="0"/>
    <n v="66"/>
    <b v="1"/>
    <s v="theater/plays"/>
    <n v="127.75000000000001"/>
    <x v="2584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b v="0"/>
    <n v="29"/>
    <b v="1"/>
    <s v="theater/plays"/>
    <n v="121.2"/>
    <x v="2585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b v="0"/>
    <n v="72"/>
    <b v="1"/>
    <s v="theater/plays"/>
    <n v="112.7"/>
    <x v="2586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b v="0"/>
    <n v="27"/>
    <b v="1"/>
    <s v="theater/plays"/>
    <n v="127.49999999999999"/>
    <x v="1655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b v="0"/>
    <n v="10"/>
    <b v="1"/>
    <s v="theater/plays"/>
    <n v="158.20000000000002"/>
    <x v="2587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b v="0"/>
    <n v="35"/>
    <b v="1"/>
    <s v="theater/plays"/>
    <n v="105.26894736842105"/>
    <x v="2588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b v="0"/>
    <n v="29"/>
    <b v="1"/>
    <s v="theater/plays"/>
    <n v="100"/>
    <x v="2218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b v="0"/>
    <n v="13"/>
    <b v="1"/>
    <s v="theater/plays"/>
    <n v="100"/>
    <x v="2589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b v="0"/>
    <n v="72"/>
    <b v="1"/>
    <s v="theater/plays"/>
    <n v="106.86"/>
    <x v="2590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b v="0"/>
    <n v="78"/>
    <b v="1"/>
    <s v="theater/plays"/>
    <n v="124.4"/>
    <x v="2591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b v="0"/>
    <n v="49"/>
    <b v="1"/>
    <s v="theater/plays"/>
    <n v="108.70406189555126"/>
    <x v="2592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b v="0"/>
    <n v="42"/>
    <b v="1"/>
    <s v="theater/plays"/>
    <n v="102.42424242424242"/>
    <x v="2593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b v="0"/>
    <n v="35"/>
    <b v="1"/>
    <s v="theater/plays"/>
    <n v="105.5"/>
    <x v="2594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b v="0"/>
    <n v="42"/>
    <b v="1"/>
    <s v="theater/plays"/>
    <n v="106.3"/>
    <x v="2595"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b v="0"/>
    <n v="42"/>
    <b v="1"/>
    <s v="theater/plays"/>
    <n v="100.66666666666666"/>
    <x v="2596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b v="0"/>
    <n v="31"/>
    <b v="1"/>
    <s v="theater/plays"/>
    <n v="105.4"/>
    <x v="2597"/>
    <x v="1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b v="0"/>
    <n v="38"/>
    <b v="1"/>
    <s v="theater/plays"/>
    <n v="107.55999999999999"/>
    <x v="2598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b v="0"/>
    <n v="8"/>
    <b v="1"/>
    <s v="theater/plays"/>
    <n v="100"/>
    <x v="179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b v="0"/>
    <n v="39"/>
    <b v="1"/>
    <s v="theater/plays"/>
    <n v="103.76"/>
    <x v="2599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b v="0"/>
    <n v="29"/>
    <b v="1"/>
    <s v="theater/plays"/>
    <n v="101.49999999999999"/>
    <x v="2600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b v="0"/>
    <n v="72"/>
    <b v="1"/>
    <s v="theater/plays"/>
    <n v="104.4"/>
    <x v="1784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b v="0"/>
    <n v="15"/>
    <b v="1"/>
    <s v="theater/plays"/>
    <n v="180"/>
    <x v="1053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b v="0"/>
    <n v="33"/>
    <b v="1"/>
    <s v="theater/plays"/>
    <n v="106.33333333333333"/>
    <x v="2601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b v="0"/>
    <n v="15"/>
    <b v="1"/>
    <s v="theater/plays"/>
    <n v="100.55555555555556"/>
    <x v="2602"/>
    <x v="1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b v="0"/>
    <n v="19"/>
    <b v="1"/>
    <s v="theater/plays"/>
    <n v="101.2"/>
    <x v="2603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b v="0"/>
    <n v="17"/>
    <b v="1"/>
    <s v="theater/plays"/>
    <n v="100"/>
    <x v="2604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b v="0"/>
    <n v="44"/>
    <b v="1"/>
    <s v="theater/plays"/>
    <n v="118.39285714285714"/>
    <x v="2605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b v="0"/>
    <n v="10"/>
    <b v="1"/>
    <s v="theater/plays"/>
    <n v="110.00000000000001"/>
    <x v="698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b v="0"/>
    <n v="46"/>
    <b v="1"/>
    <s v="theater/plays"/>
    <n v="102.66666666666666"/>
    <x v="2606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b v="0"/>
    <n v="11"/>
    <b v="1"/>
    <s v="theater/plays"/>
    <n v="100"/>
    <x v="2607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b v="0"/>
    <n v="13"/>
    <b v="1"/>
    <s v="theater/plays"/>
    <n v="100"/>
    <x v="2608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b v="0"/>
    <n v="33"/>
    <b v="1"/>
    <s v="theater/plays"/>
    <n v="110.04599999999999"/>
    <x v="2609"/>
    <x v="1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b v="0"/>
    <n v="28"/>
    <b v="1"/>
    <s v="theater/plays"/>
    <n v="101.35000000000001"/>
    <x v="2610"/>
    <x v="1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b v="0"/>
    <n v="21"/>
    <b v="1"/>
    <s v="theater/plays"/>
    <n v="100.75"/>
    <x v="2611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b v="0"/>
    <n v="13"/>
    <b v="1"/>
    <s v="theater/plays"/>
    <n v="169.42857142857144"/>
    <x v="2612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b v="0"/>
    <n v="34"/>
    <b v="1"/>
    <s v="theater/plays"/>
    <n v="100"/>
    <x v="2613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b v="0"/>
    <n v="80"/>
    <b v="1"/>
    <s v="theater/plays"/>
    <n v="113.65"/>
    <x v="2614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b v="0"/>
    <n v="74"/>
    <b v="1"/>
    <s v="theater/plays"/>
    <n v="101.56"/>
    <x v="2615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b v="0"/>
    <n v="7"/>
    <b v="1"/>
    <s v="theater/plays"/>
    <n v="106"/>
    <x v="2616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b v="0"/>
    <n v="34"/>
    <b v="1"/>
    <s v="theater/plays"/>
    <n v="102"/>
    <x v="2617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b v="0"/>
    <n v="86"/>
    <b v="1"/>
    <s v="theater/plays"/>
    <n v="116.91666666666667"/>
    <x v="2618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b v="0"/>
    <n v="37"/>
    <b v="1"/>
    <s v="theater/plays"/>
    <n v="101.15151515151514"/>
    <x v="2619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b v="0"/>
    <n v="18"/>
    <b v="1"/>
    <s v="theater/plays"/>
    <n v="132"/>
    <x v="2333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b v="0"/>
    <n v="22"/>
    <b v="1"/>
    <s v="theater/plays"/>
    <n v="100"/>
    <x v="179"/>
    <x v="1"/>
    <m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b v="0"/>
    <n v="26"/>
    <b v="1"/>
    <s v="theater/plays"/>
    <n v="128"/>
    <x v="2620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b v="0"/>
    <n v="27"/>
    <b v="1"/>
    <s v="theater/plays"/>
    <n v="118.95833333333334"/>
    <x v="2621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b v="0"/>
    <n v="8"/>
    <b v="1"/>
    <s v="theater/plays"/>
    <n v="126.2"/>
    <x v="2622"/>
    <x v="1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b v="0"/>
    <n v="204"/>
    <b v="1"/>
    <s v="theater/plays"/>
    <n v="156.20000000000002"/>
    <x v="2623"/>
    <x v="1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b v="0"/>
    <n v="46"/>
    <b v="1"/>
    <s v="theater/plays"/>
    <n v="103.15"/>
    <x v="2624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b v="0"/>
    <n v="17"/>
    <b v="1"/>
    <s v="theater/plays"/>
    <n v="153.33333333333334"/>
    <x v="2625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b v="0"/>
    <n v="28"/>
    <b v="1"/>
    <s v="theater/plays"/>
    <n v="180.44444444444446"/>
    <x v="145"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b v="0"/>
    <n v="83"/>
    <b v="1"/>
    <s v="theater/plays"/>
    <n v="128.44999999999999"/>
    <x v="2626"/>
    <x v="1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b v="0"/>
    <n v="13"/>
    <b v="1"/>
    <s v="theater/plays"/>
    <n v="119.66666666666667"/>
    <x v="2627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b v="0"/>
    <n v="8"/>
    <b v="1"/>
    <s v="theater/plays"/>
    <n v="123"/>
    <x v="2628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b v="0"/>
    <n v="32"/>
    <b v="1"/>
    <s v="theater/plays"/>
    <n v="105"/>
    <x v="2629"/>
    <x v="1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b v="0"/>
    <n v="85"/>
    <b v="1"/>
    <s v="theater/plays"/>
    <n v="102.23636363636363"/>
    <x v="2630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b v="0"/>
    <n v="29"/>
    <b v="1"/>
    <s v="theater/plays"/>
    <n v="104.66666666666666"/>
    <x v="2631"/>
    <x v="1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b v="0"/>
    <n v="24"/>
    <b v="1"/>
    <s v="theater/plays"/>
    <n v="100"/>
    <x v="2632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b v="0"/>
    <n v="8"/>
    <b v="1"/>
    <s v="theater/plays"/>
    <n v="100.4"/>
    <x v="90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b v="0"/>
    <n v="19"/>
    <b v="1"/>
    <s v="theater/plays"/>
    <n v="102.27272727272727"/>
    <x v="2633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b v="0"/>
    <n v="336"/>
    <b v="1"/>
    <s v="theater/plays"/>
    <n v="114.40928571428573"/>
    <x v="2634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b v="0"/>
    <n v="13"/>
    <b v="1"/>
    <s v="theater/plays"/>
    <n v="101.9047619047619"/>
    <x v="2579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b v="0"/>
    <n v="42"/>
    <b v="1"/>
    <s v="theater/plays"/>
    <n v="102"/>
    <x v="2635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b v="0"/>
    <n v="64"/>
    <b v="1"/>
    <s v="theater/plays"/>
    <n v="104.80000000000001"/>
    <x v="2636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b v="0"/>
    <n v="25"/>
    <b v="1"/>
    <s v="theater/plays"/>
    <n v="101.83333333333333"/>
    <x v="2637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b v="0"/>
    <n v="20"/>
    <b v="1"/>
    <s v="theater/plays"/>
    <n v="100"/>
    <x v="2638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b v="0"/>
    <n v="104"/>
    <b v="1"/>
    <s v="theater/plays"/>
    <n v="106.27272727272728"/>
    <x v="2639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b v="0"/>
    <n v="53"/>
    <b v="1"/>
    <s v="theater/plays"/>
    <n v="113.42219999999999"/>
    <x v="2640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b v="0"/>
    <n v="14"/>
    <b v="1"/>
    <s v="theater/plays"/>
    <n v="100"/>
    <x v="1231"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b v="0"/>
    <n v="20"/>
    <b v="1"/>
    <s v="theater/plays"/>
    <n v="100.45454545454547"/>
    <x v="2641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b v="0"/>
    <n v="558"/>
    <b v="1"/>
    <s v="theater/plays"/>
    <n v="100.03599999999999"/>
    <x v="2642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b v="0"/>
    <n v="22"/>
    <b v="1"/>
    <s v="theater/plays"/>
    <n v="144"/>
    <x v="2643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b v="0"/>
    <n v="24"/>
    <b v="1"/>
    <s v="theater/plays"/>
    <n v="103.49999999999999"/>
    <x v="2644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b v="0"/>
    <n v="74"/>
    <b v="1"/>
    <s v="theater/plays"/>
    <n v="108.43750000000001"/>
    <x v="2645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b v="0"/>
    <n v="54"/>
    <b v="1"/>
    <s v="theater/plays"/>
    <n v="102.4"/>
    <x v="2646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b v="0"/>
    <n v="31"/>
    <b v="1"/>
    <s v="theater/plays"/>
    <n v="148.88888888888889"/>
    <x v="2647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b v="0"/>
    <n v="25"/>
    <b v="1"/>
    <s v="theater/plays"/>
    <n v="105.49000000000002"/>
    <x v="2648"/>
    <x v="1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b v="0"/>
    <n v="17"/>
    <b v="1"/>
    <s v="theater/plays"/>
    <n v="100.49999999999999"/>
    <x v="2649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b v="0"/>
    <n v="12"/>
    <b v="1"/>
    <s v="theater/plays"/>
    <n v="130.55555555555557"/>
    <x v="2650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b v="0"/>
    <n v="38"/>
    <b v="1"/>
    <s v="theater/plays"/>
    <n v="104.75000000000001"/>
    <x v="2651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b v="0"/>
    <n v="41"/>
    <b v="1"/>
    <s v="theater/plays"/>
    <n v="108.80000000000001"/>
    <x v="2652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b v="0"/>
    <n v="19"/>
    <b v="1"/>
    <s v="theater/plays"/>
    <n v="111.00000000000001"/>
    <x v="2653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b v="0"/>
    <n v="41"/>
    <b v="1"/>
    <s v="theater/plays"/>
    <n v="100.47999999999999"/>
    <x v="2654"/>
    <x v="1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b v="0"/>
    <n v="26"/>
    <b v="1"/>
    <s v="theater/plays"/>
    <n v="114.35"/>
    <x v="2655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b v="0"/>
    <n v="25"/>
    <b v="1"/>
    <s v="theater/plays"/>
    <n v="122.06666666666666"/>
    <x v="2656"/>
    <x v="1"/>
    <m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b v="0"/>
    <n v="9"/>
    <b v="1"/>
    <s v="theater/plays"/>
    <n v="100"/>
    <x v="2657"/>
    <x v="1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b v="0"/>
    <n v="78"/>
    <b v="1"/>
    <s v="theater/plays"/>
    <n v="102.8"/>
    <x v="2658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b v="0"/>
    <n v="45"/>
    <b v="1"/>
    <s v="theater/plays"/>
    <n v="106.12068965517241"/>
    <x v="2659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b v="0"/>
    <n v="102"/>
    <b v="1"/>
    <s v="theater/plays"/>
    <n v="101.33000000000001"/>
    <x v="2660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b v="0"/>
    <n v="5"/>
    <b v="1"/>
    <s v="theater/plays"/>
    <n v="100"/>
    <x v="135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b v="0"/>
    <n v="27"/>
    <b v="1"/>
    <s v="theater/plays"/>
    <n v="130"/>
    <x v="684"/>
    <x v="1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b v="0"/>
    <n v="37"/>
    <b v="1"/>
    <s v="theater/plays"/>
    <n v="100.01333333333334"/>
    <x v="2661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b v="0"/>
    <n v="14"/>
    <b v="1"/>
    <s v="theater/plays"/>
    <n v="100"/>
    <x v="680"/>
    <x v="1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b v="0"/>
    <n v="27"/>
    <b v="1"/>
    <s v="theater/plays"/>
    <n v="113.88888888888889"/>
    <x v="2662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b v="0"/>
    <n v="45"/>
    <b v="1"/>
    <s v="theater/plays"/>
    <n v="100"/>
    <x v="853"/>
    <x v="1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b v="0"/>
    <n v="49"/>
    <b v="1"/>
    <s v="theater/plays"/>
    <n v="287"/>
    <x v="2663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b v="0"/>
    <n v="24"/>
    <b v="1"/>
    <s v="theater/plays"/>
    <n v="108.5"/>
    <x v="956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b v="0"/>
    <n v="112"/>
    <b v="1"/>
    <s v="theater/plays"/>
    <n v="115.5"/>
    <x v="2664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b v="0"/>
    <n v="23"/>
    <b v="1"/>
    <s v="theater/plays"/>
    <n v="119.11764705882352"/>
    <x v="2665"/>
    <x v="1"/>
    <m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b v="0"/>
    <n v="54"/>
    <b v="1"/>
    <s v="theater/plays"/>
    <n v="109.42666666666668"/>
    <x v="2666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b v="0"/>
    <n v="28"/>
    <b v="1"/>
    <s v="theater/plays"/>
    <n v="126.6"/>
    <x v="2667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b v="0"/>
    <n v="11"/>
    <b v="1"/>
    <s v="theater/plays"/>
    <n v="100.49999999999999"/>
    <x v="2668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b v="0"/>
    <n v="62"/>
    <b v="1"/>
    <s v="theater/plays"/>
    <n v="127.49999999999999"/>
    <x v="2669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b v="0"/>
    <n v="73"/>
    <b v="1"/>
    <s v="theater/plays"/>
    <n v="100.05999999999999"/>
    <x v="2670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b v="0"/>
    <n v="18"/>
    <b v="1"/>
    <s v="theater/plays"/>
    <n v="175"/>
    <x v="2671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b v="0"/>
    <n v="35"/>
    <b v="1"/>
    <s v="theater/plays"/>
    <n v="127.25"/>
    <x v="2672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b v="0"/>
    <n v="43"/>
    <b v="1"/>
    <s v="theater/plays"/>
    <n v="110.63333333333334"/>
    <x v="2673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b v="0"/>
    <n v="36"/>
    <b v="1"/>
    <s v="theater/plays"/>
    <n v="125.93749999999999"/>
    <x v="2674"/>
    <x v="1"/>
    <m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b v="0"/>
    <n v="62"/>
    <b v="1"/>
    <s v="theater/plays"/>
    <n v="118.5"/>
    <x v="2675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b v="0"/>
    <n v="15"/>
    <b v="1"/>
    <s v="theater/plays"/>
    <n v="107.72727272727273"/>
    <x v="2676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b v="0"/>
    <n v="33"/>
    <b v="1"/>
    <s v="theater/plays"/>
    <n v="102.60000000000001"/>
    <x v="2677"/>
    <x v="1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b v="0"/>
    <n v="27"/>
    <b v="1"/>
    <s v="theater/plays"/>
    <n v="110.1"/>
    <x v="1148"/>
    <x v="1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b v="0"/>
    <n v="17"/>
    <b v="1"/>
    <s v="theater/plays"/>
    <n v="202"/>
    <x v="2678"/>
    <x v="1"/>
    <m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b v="0"/>
    <n v="4"/>
    <b v="1"/>
    <s v="theater/plays"/>
    <n v="130"/>
    <x v="2679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b v="0"/>
    <n v="53"/>
    <b v="1"/>
    <s v="theater/plays"/>
    <n v="104.35000000000001"/>
    <x v="2680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b v="0"/>
    <n v="49"/>
    <b v="1"/>
    <s v="theater/plays"/>
    <n v="100.05"/>
    <x v="2681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b v="0"/>
    <n v="57"/>
    <b v="1"/>
    <s v="theater/plays"/>
    <n v="170.66666666666669"/>
    <x v="2682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b v="0"/>
    <n v="69"/>
    <b v="1"/>
    <s v="theater/plays"/>
    <n v="112.83333333333334"/>
    <x v="2683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b v="0"/>
    <n v="15"/>
    <b v="1"/>
    <s v="theater/plays"/>
    <n v="184"/>
    <x v="76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b v="0"/>
    <n v="64"/>
    <b v="1"/>
    <s v="theater/plays"/>
    <n v="130.26666666666665"/>
    <x v="2684"/>
    <x v="1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b v="0"/>
    <n v="20"/>
    <b v="1"/>
    <s v="theater/plays"/>
    <n v="105.45454545454544"/>
    <x v="2109"/>
    <x v="1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b v="0"/>
    <n v="27"/>
    <b v="1"/>
    <s v="theater/plays"/>
    <n v="100"/>
    <x v="2685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b v="0"/>
    <n v="21"/>
    <b v="1"/>
    <s v="theater/plays"/>
    <n v="153.31632653061226"/>
    <x v="2686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b v="0"/>
    <n v="31"/>
    <b v="1"/>
    <s v="theater/plays"/>
    <n v="162.30000000000001"/>
    <x v="2687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b v="0"/>
    <n v="51"/>
    <b v="1"/>
    <s v="theater/plays"/>
    <n v="136"/>
    <x v="590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b v="0"/>
    <n v="57"/>
    <b v="1"/>
    <s v="theater/plays"/>
    <n v="144.4"/>
    <x v="2688"/>
    <x v="1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b v="0"/>
    <n v="20"/>
    <b v="1"/>
    <s v="theater/plays"/>
    <n v="100"/>
    <x v="372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b v="0"/>
    <n v="71"/>
    <b v="1"/>
    <s v="theater/plays"/>
    <n v="100.8"/>
    <x v="2689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b v="0"/>
    <n v="72"/>
    <b v="1"/>
    <s v="theater/plays"/>
    <n v="106.80000000000001"/>
    <x v="2690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b v="0"/>
    <n v="45"/>
    <b v="1"/>
    <s v="theater/plays"/>
    <n v="124.8"/>
    <x v="2691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b v="0"/>
    <n v="51"/>
    <b v="1"/>
    <s v="theater/plays"/>
    <n v="118.91891891891892"/>
    <x v="2692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b v="0"/>
    <n v="56"/>
    <b v="1"/>
    <s v="theater/plays"/>
    <n v="101"/>
    <x v="2693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b v="0"/>
    <n v="17"/>
    <b v="1"/>
    <s v="theater/plays"/>
    <n v="112.99999999999999"/>
    <x v="1167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b v="0"/>
    <n v="197"/>
    <b v="1"/>
    <s v="theater/plays"/>
    <n v="105.19047619047619"/>
    <x v="2694"/>
    <x v="1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b v="0"/>
    <n v="70"/>
    <b v="1"/>
    <s v="theater/plays"/>
    <n v="109.73333333333332"/>
    <x v="2695"/>
    <x v="1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b v="0"/>
    <n v="21"/>
    <b v="1"/>
    <s v="theater/plays"/>
    <n v="100.099"/>
    <x v="2696"/>
    <x v="1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b v="0"/>
    <n v="34"/>
    <b v="1"/>
    <s v="theater/plays"/>
    <n v="120"/>
    <x v="2697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b v="0"/>
    <n v="39"/>
    <b v="1"/>
    <s v="theater/plays"/>
    <n v="104.93333333333332"/>
    <x v="2698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b v="0"/>
    <n v="78"/>
    <b v="1"/>
    <s v="theater/plays"/>
    <n v="102.66666666666666"/>
    <x v="2699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b v="0"/>
    <n v="48"/>
    <b v="1"/>
    <s v="theater/plays"/>
    <n v="101.82500000000002"/>
    <x v="2700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b v="0"/>
    <n v="29"/>
    <b v="1"/>
    <s v="theater/plays"/>
    <n v="100"/>
    <x v="2701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b v="0"/>
    <n v="0"/>
    <b v="0"/>
    <s v="theater/musical"/>
    <n v="0"/>
    <x v="121"/>
    <x v="35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b v="0"/>
    <n v="2"/>
    <b v="0"/>
    <s v="theater/musical"/>
    <n v="1.9999999999999998E-4"/>
    <x v="120"/>
    <x v="35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b v="0"/>
    <n v="1"/>
    <b v="0"/>
    <s v="theater/musical"/>
    <n v="3.3333333333333333E-2"/>
    <x v="120"/>
    <x v="35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b v="0"/>
    <n v="59"/>
    <b v="0"/>
    <s v="theater/musical"/>
    <n v="51.023391812865491"/>
    <x v="2702"/>
    <x v="35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b v="0"/>
    <n v="1"/>
    <b v="0"/>
    <s v="theater/musical"/>
    <n v="20"/>
    <x v="101"/>
    <x v="35"/>
    <m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b v="0"/>
    <n v="31"/>
    <b v="0"/>
    <s v="theater/musical"/>
    <n v="35.24"/>
    <x v="2703"/>
    <x v="35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b v="0"/>
    <n v="18"/>
    <b v="0"/>
    <s v="theater/musical"/>
    <n v="4.246666666666667"/>
    <x v="2704"/>
    <x v="35"/>
    <m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b v="0"/>
    <n v="10"/>
    <b v="0"/>
    <s v="theater/musical"/>
    <n v="36.457142857142856"/>
    <x v="2705"/>
    <x v="35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b v="0"/>
    <n v="0"/>
    <b v="0"/>
    <s v="theater/musical"/>
    <n v="0"/>
    <x v="121"/>
    <x v="35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b v="0"/>
    <n v="14"/>
    <b v="0"/>
    <s v="theater/musical"/>
    <n v="30.866666666666664"/>
    <x v="2706"/>
    <x v="35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b v="0"/>
    <n v="2"/>
    <b v="0"/>
    <s v="theater/musical"/>
    <n v="6.5454545454545459"/>
    <x v="1762"/>
    <x v="35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b v="0"/>
    <n v="1"/>
    <b v="0"/>
    <s v="theater/musical"/>
    <n v="4.0000000000000001E-3"/>
    <x v="120"/>
    <x v="35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b v="0"/>
    <n v="3"/>
    <b v="0"/>
    <s v="theater/musical"/>
    <n v="5.5"/>
    <x v="1782"/>
    <x v="35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b v="0"/>
    <n v="0"/>
    <b v="0"/>
    <s v="theater/musical"/>
    <n v="0"/>
    <x v="121"/>
    <x v="35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b v="0"/>
    <n v="2"/>
    <b v="0"/>
    <s v="theater/musical"/>
    <n v="2.1428571428571428"/>
    <x v="507"/>
    <x v="35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b v="0"/>
    <n v="0"/>
    <b v="0"/>
    <s v="theater/musical"/>
    <n v="0"/>
    <x v="121"/>
    <x v="35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b v="0"/>
    <n v="12"/>
    <b v="0"/>
    <s v="theater/musical"/>
    <n v="16.420000000000002"/>
    <x v="2707"/>
    <x v="35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b v="0"/>
    <n v="1"/>
    <b v="0"/>
    <s v="theater/musical"/>
    <n v="0.1"/>
    <x v="120"/>
    <x v="35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b v="0"/>
    <n v="8"/>
    <b v="0"/>
    <s v="theater/musical"/>
    <n v="4.8099999999999996"/>
    <x v="2708"/>
    <x v="35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b v="0"/>
    <n v="2"/>
    <b v="0"/>
    <s v="theater/musical"/>
    <n v="6"/>
    <x v="2"/>
    <x v="35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b v="0"/>
    <n v="73"/>
    <b v="1"/>
    <s v="theater/plays"/>
    <n v="100.38249999999999"/>
    <x v="2709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b v="0"/>
    <n v="8"/>
    <b v="1"/>
    <s v="theater/plays"/>
    <n v="104"/>
    <x v="1188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b v="0"/>
    <n v="17"/>
    <b v="1"/>
    <s v="theater/plays"/>
    <n v="100"/>
    <x v="2116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b v="0"/>
    <n v="9"/>
    <b v="1"/>
    <s v="theater/plays"/>
    <n v="104"/>
    <x v="1377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b v="0"/>
    <n v="17"/>
    <b v="1"/>
    <s v="theater/plays"/>
    <n v="250.66666666666669"/>
    <x v="2710"/>
    <x v="1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b v="0"/>
    <n v="33"/>
    <b v="1"/>
    <s v="theater/plays"/>
    <n v="100.49999999999999"/>
    <x v="2711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b v="0"/>
    <n v="38"/>
    <b v="1"/>
    <s v="theater/plays"/>
    <n v="174.4"/>
    <x v="2712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b v="0"/>
    <n v="79"/>
    <b v="1"/>
    <s v="theater/plays"/>
    <n v="116.26"/>
    <x v="2713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b v="0"/>
    <n v="46"/>
    <b v="1"/>
    <s v="theater/plays"/>
    <n v="105.82000000000001"/>
    <x v="2714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b v="0"/>
    <n v="20"/>
    <b v="1"/>
    <s v="theater/plays"/>
    <n v="110.75"/>
    <x v="2715"/>
    <x v="1"/>
    <m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b v="0"/>
    <n v="20"/>
    <b v="1"/>
    <s v="theater/plays"/>
    <n v="100.66666666666666"/>
    <x v="2716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b v="0"/>
    <n v="13"/>
    <b v="1"/>
    <s v="theater/plays"/>
    <n v="102.03333333333333"/>
    <x v="2717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b v="0"/>
    <n v="22"/>
    <b v="1"/>
    <s v="theater/plays"/>
    <n v="100"/>
    <x v="2718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b v="0"/>
    <n v="36"/>
    <b v="1"/>
    <s v="theater/plays"/>
    <n v="111.00000000000001"/>
    <x v="2719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b v="0"/>
    <n v="40"/>
    <b v="1"/>
    <s v="theater/plays"/>
    <n v="101.42500000000001"/>
    <x v="2720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b v="0"/>
    <n v="9"/>
    <b v="1"/>
    <s v="theater/plays"/>
    <n v="104"/>
    <x v="438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b v="0"/>
    <n v="19"/>
    <b v="1"/>
    <s v="theater/plays"/>
    <n v="109.375"/>
    <x v="2721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b v="0"/>
    <n v="14"/>
    <b v="1"/>
    <s v="theater/plays"/>
    <n v="115.16129032258064"/>
    <x v="2722"/>
    <x v="1"/>
    <m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b v="0"/>
    <n v="38"/>
    <b v="1"/>
    <s v="theater/plays"/>
    <n v="100"/>
    <x v="2723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b v="0"/>
    <n v="58"/>
    <b v="1"/>
    <s v="theater/plays"/>
    <n v="103.17033333333335"/>
    <x v="2724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b v="0"/>
    <n v="28"/>
    <b v="1"/>
    <s v="theater/plays"/>
    <n v="103.49999999999999"/>
    <x v="2725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b v="0"/>
    <n v="17"/>
    <b v="1"/>
    <s v="theater/plays"/>
    <n v="138.19999999999999"/>
    <x v="2726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b v="0"/>
    <n v="12"/>
    <b v="1"/>
    <s v="theater/plays"/>
    <n v="109.54545454545455"/>
    <x v="2727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b v="0"/>
    <n v="40"/>
    <b v="1"/>
    <s v="theater/plays"/>
    <n v="100.85714285714286"/>
    <x v="2728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b v="0"/>
    <n v="57"/>
    <b v="1"/>
    <s v="theater/plays"/>
    <n v="101.53333333333335"/>
    <x v="2729"/>
    <x v="1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b v="0"/>
    <n v="114"/>
    <b v="1"/>
    <s v="theater/plays"/>
    <n v="113.625"/>
    <x v="2730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b v="0"/>
    <n v="31"/>
    <b v="1"/>
    <s v="theater/plays"/>
    <n v="100"/>
    <x v="2731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b v="0"/>
    <n v="3"/>
    <b v="1"/>
    <s v="theater/plays"/>
    <n v="140"/>
    <x v="463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b v="0"/>
    <n v="16"/>
    <b v="1"/>
    <s v="theater/plays"/>
    <n v="128.75"/>
    <x v="2732"/>
    <x v="1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b v="0"/>
    <n v="199"/>
    <b v="1"/>
    <s v="theater/plays"/>
    <n v="102.90416666666667"/>
    <x v="2733"/>
    <x v="1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b v="0"/>
    <n v="31"/>
    <b v="1"/>
    <s v="theater/plays"/>
    <n v="102.49999999999999"/>
    <x v="2734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b v="0"/>
    <n v="30"/>
    <b v="1"/>
    <s v="theater/plays"/>
    <n v="110.1"/>
    <x v="2735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b v="0"/>
    <n v="34"/>
    <b v="1"/>
    <s v="theater/plays"/>
    <n v="112.76666666666667"/>
    <x v="2736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b v="0"/>
    <n v="18"/>
    <b v="1"/>
    <s v="theater/plays"/>
    <n v="111.9"/>
    <x v="1050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b v="0"/>
    <n v="67"/>
    <b v="1"/>
    <s v="theater/plays"/>
    <n v="139.19999999999999"/>
    <x v="2737"/>
    <x v="1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b v="0"/>
    <n v="66"/>
    <b v="1"/>
    <s v="theater/plays"/>
    <n v="110.85714285714286"/>
    <x v="2738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b v="0"/>
    <n v="23"/>
    <b v="1"/>
    <s v="theater/plays"/>
    <n v="139.06666666666666"/>
    <x v="2739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b v="0"/>
    <n v="126"/>
    <b v="1"/>
    <s v="theater/plays"/>
    <n v="105.69999999999999"/>
    <x v="17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b v="0"/>
    <n v="6"/>
    <b v="1"/>
    <s v="theater/plays"/>
    <n v="101.42857142857142"/>
    <x v="2740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b v="0"/>
    <n v="25"/>
    <b v="1"/>
    <s v="theater/plays"/>
    <n v="100.245"/>
    <x v="2741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b v="0"/>
    <n v="39"/>
    <b v="1"/>
    <s v="theater/plays"/>
    <n v="109.16666666666666"/>
    <x v="2742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b v="0"/>
    <n v="62"/>
    <b v="1"/>
    <s v="theater/plays"/>
    <n v="118.33333333333333"/>
    <x v="2743"/>
    <x v="1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b v="0"/>
    <n v="31"/>
    <b v="1"/>
    <s v="theater/plays"/>
    <n v="120"/>
    <x v="2744"/>
    <x v="1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b v="0"/>
    <n v="274"/>
    <b v="1"/>
    <s v="theater/plays"/>
    <n v="127.96000000000001"/>
    <x v="2745"/>
    <x v="1"/>
    <m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b v="0"/>
    <n v="17"/>
    <b v="1"/>
    <s v="theater/plays"/>
    <n v="126"/>
    <x v="2746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b v="0"/>
    <n v="14"/>
    <b v="1"/>
    <s v="theater/plays"/>
    <n v="129.12912912912913"/>
    <x v="2747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b v="0"/>
    <n v="60"/>
    <b v="1"/>
    <s v="theater/plays"/>
    <n v="107.42857142857143"/>
    <x v="2748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b v="0"/>
    <n v="33"/>
    <b v="1"/>
    <s v="theater/plays"/>
    <n v="100.125"/>
    <x v="2749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b v="0"/>
    <n v="78"/>
    <b v="1"/>
    <s v="theater/plays"/>
    <n v="155"/>
    <x v="2750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b v="0"/>
    <n v="30"/>
    <b v="1"/>
    <s v="theater/plays"/>
    <n v="108"/>
    <x v="2751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b v="0"/>
    <n v="136"/>
    <b v="1"/>
    <s v="theater/plays"/>
    <n v="110.52"/>
    <x v="2752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b v="0"/>
    <n v="40"/>
    <b v="1"/>
    <s v="theater/plays"/>
    <n v="100.8"/>
    <x v="2111"/>
    <x v="1"/>
    <m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b v="0"/>
    <n v="18"/>
    <b v="1"/>
    <s v="theater/plays"/>
    <n v="121.2"/>
    <x v="2417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b v="0"/>
    <n v="39"/>
    <b v="1"/>
    <s v="theater/plays"/>
    <n v="100.33333333333334"/>
    <x v="2753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b v="0"/>
    <n v="21"/>
    <b v="1"/>
    <s v="theater/plays"/>
    <n v="109.16666666666666"/>
    <x v="2754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b v="0"/>
    <n v="30"/>
    <b v="1"/>
    <s v="theater/plays"/>
    <n v="123.42857142857142"/>
    <x v="2755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b v="0"/>
    <n v="27"/>
    <b v="1"/>
    <s v="theater/plays"/>
    <n v="136.33666666666667"/>
    <x v="2756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b v="0"/>
    <n v="35"/>
    <b v="1"/>
    <s v="theater/plays"/>
    <n v="103.46657233816768"/>
    <x v="1911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b v="0"/>
    <n v="13"/>
    <b v="1"/>
    <s v="theater/plays"/>
    <n v="121.33333333333334"/>
    <x v="2757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b v="0"/>
    <n v="23"/>
    <b v="1"/>
    <s v="theater/plays"/>
    <n v="186"/>
    <x v="2758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b v="0"/>
    <n v="39"/>
    <b v="1"/>
    <s v="theater/plays"/>
    <n v="300"/>
    <x v="2759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b v="0"/>
    <n v="35"/>
    <b v="1"/>
    <s v="theater/plays"/>
    <n v="108.25"/>
    <x v="2760"/>
    <x v="1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b v="0"/>
    <n v="27"/>
    <b v="1"/>
    <s v="theater/plays"/>
    <n v="141.15384615384616"/>
    <x v="2761"/>
    <x v="1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b v="0"/>
    <n v="21"/>
    <b v="1"/>
    <s v="theater/plays"/>
    <n v="113.99999999999999"/>
    <x v="2762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b v="0"/>
    <n v="104"/>
    <b v="1"/>
    <s v="theater/plays"/>
    <n v="153.73333333333335"/>
    <x v="2763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b v="0"/>
    <n v="19"/>
    <b v="1"/>
    <s v="theater/plays"/>
    <n v="101.49999999999999"/>
    <x v="2764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b v="0"/>
    <n v="97"/>
    <b v="1"/>
    <s v="theater/plays"/>
    <n v="102.35000000000001"/>
    <x v="2765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b v="0"/>
    <n v="27"/>
    <b v="1"/>
    <s v="theater/plays"/>
    <n v="102.57142857142858"/>
    <x v="2766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b v="0"/>
    <n v="24"/>
    <b v="1"/>
    <s v="theater/plays"/>
    <n v="155.75"/>
    <x v="2767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b v="0"/>
    <n v="13"/>
    <b v="1"/>
    <s v="theater/plays"/>
    <n v="100.75"/>
    <x v="2768"/>
    <x v="1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b v="0"/>
    <n v="46"/>
    <b v="1"/>
    <s v="theater/plays"/>
    <n v="239.4"/>
    <x v="2769"/>
    <x v="1"/>
    <m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b v="0"/>
    <n v="4"/>
    <b v="1"/>
    <s v="theater/plays"/>
    <n v="210"/>
    <x v="2600"/>
    <x v="1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b v="0"/>
    <n v="40"/>
    <b v="1"/>
    <s v="theater/plays"/>
    <n v="104.51515151515152"/>
    <x v="2770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b v="0"/>
    <n v="44"/>
    <b v="1"/>
    <s v="theater/plays"/>
    <n v="100.8"/>
    <x v="2771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b v="0"/>
    <n v="35"/>
    <b v="1"/>
    <s v="theater/plays"/>
    <n v="111.20000000000002"/>
    <x v="2772"/>
    <x v="1"/>
    <m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b v="0"/>
    <n v="63"/>
    <b v="1"/>
    <s v="theater/plays"/>
    <n v="102.04444444444445"/>
    <x v="2773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b v="0"/>
    <n v="89"/>
    <b v="1"/>
    <s v="theater/plays"/>
    <n v="102.54767441860466"/>
    <x v="2774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b v="0"/>
    <n v="15"/>
    <b v="1"/>
    <s v="theater/plays"/>
    <n v="127"/>
    <x v="2775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b v="0"/>
    <n v="46"/>
    <b v="1"/>
    <s v="theater/plays"/>
    <n v="338.70588235294122"/>
    <x v="2776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b v="0"/>
    <n v="33"/>
    <b v="1"/>
    <s v="theater/plays"/>
    <n v="100.75"/>
    <x v="2777"/>
    <x v="1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b v="0"/>
    <n v="31"/>
    <b v="0"/>
    <s v="theater/plays"/>
    <n v="9.31"/>
    <x v="2778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b v="0"/>
    <n v="5"/>
    <b v="0"/>
    <s v="theater/plays"/>
    <n v="7.24"/>
    <x v="2779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b v="0"/>
    <n v="1"/>
    <b v="0"/>
    <s v="theater/plays"/>
    <n v="10"/>
    <x v="101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b v="0"/>
    <n v="12"/>
    <b v="0"/>
    <s v="theater/plays"/>
    <n v="11.272727272727273"/>
    <x v="1270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b v="0"/>
    <n v="4"/>
    <b v="0"/>
    <s v="theater/plays"/>
    <n v="15.411764705882353"/>
    <x v="164"/>
    <x v="1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b v="0"/>
    <n v="0"/>
    <b v="0"/>
    <s v="theater/plays"/>
    <n v="0"/>
    <x v="121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b v="0"/>
    <n v="7"/>
    <b v="0"/>
    <s v="theater/plays"/>
    <n v="28.466666666666669"/>
    <x v="2397"/>
    <x v="1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b v="0"/>
    <n v="2"/>
    <b v="0"/>
    <s v="theater/plays"/>
    <n v="13.333333333333334"/>
    <x v="119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b v="0"/>
    <n v="1"/>
    <b v="0"/>
    <s v="theater/plays"/>
    <n v="0.66666666666666674"/>
    <x v="119"/>
    <x v="1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b v="0"/>
    <n v="4"/>
    <b v="0"/>
    <s v="theater/plays"/>
    <n v="21.428571428571427"/>
    <x v="839"/>
    <x v="1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b v="0"/>
    <n v="6"/>
    <b v="0"/>
    <s v="theater/plays"/>
    <n v="18"/>
    <x v="834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b v="0"/>
    <n v="8"/>
    <b v="0"/>
    <s v="theater/plays"/>
    <n v="20.125"/>
    <x v="2780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b v="0"/>
    <n v="14"/>
    <b v="0"/>
    <s v="theater/plays"/>
    <n v="17.899999999999999"/>
    <x v="2781"/>
    <x v="1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b v="0"/>
    <n v="0"/>
    <b v="0"/>
    <s v="theater/plays"/>
    <n v="0"/>
    <x v="121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b v="0"/>
    <n v="4"/>
    <b v="0"/>
    <s v="theater/plays"/>
    <n v="2"/>
    <x v="384"/>
    <x v="1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b v="0"/>
    <n v="0"/>
    <b v="0"/>
    <s v="theater/plays"/>
    <n v="0"/>
    <x v="121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b v="0"/>
    <n v="0"/>
    <b v="0"/>
    <s v="theater/plays"/>
    <n v="0"/>
    <x v="121"/>
    <x v="1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b v="0"/>
    <n v="1"/>
    <b v="0"/>
    <s v="theater/plays"/>
    <n v="10"/>
    <x v="119"/>
    <x v="1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b v="0"/>
    <n v="1"/>
    <b v="0"/>
    <s v="theater/plays"/>
    <n v="2.3764705882352941"/>
    <x v="2782"/>
    <x v="1"/>
    <m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b v="0"/>
    <n v="1"/>
    <b v="0"/>
    <s v="theater/plays"/>
    <n v="1"/>
    <x v="384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b v="0"/>
    <n v="52"/>
    <b v="1"/>
    <s v="theater/musical"/>
    <n v="103.52"/>
    <x v="2783"/>
    <x v="35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b v="0"/>
    <n v="7"/>
    <b v="1"/>
    <s v="theater/musical"/>
    <n v="105"/>
    <x v="766"/>
    <x v="3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b v="0"/>
    <n v="28"/>
    <b v="1"/>
    <s v="theater/musical"/>
    <n v="100.44999999999999"/>
    <x v="2784"/>
    <x v="35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b v="0"/>
    <n v="11"/>
    <b v="1"/>
    <s v="theater/musical"/>
    <n v="132.6"/>
    <x v="2785"/>
    <x v="3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b v="0"/>
    <n v="15"/>
    <b v="1"/>
    <s v="theater/musical"/>
    <n v="112.99999999999999"/>
    <x v="804"/>
    <x v="35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b v="0"/>
    <n v="30"/>
    <b v="1"/>
    <s v="theater/musical"/>
    <n v="103.34"/>
    <x v="2786"/>
    <x v="35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b v="0"/>
    <n v="27"/>
    <b v="1"/>
    <s v="theater/musical"/>
    <n v="120"/>
    <x v="2787"/>
    <x v="35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b v="0"/>
    <n v="28"/>
    <b v="1"/>
    <s v="theater/musical"/>
    <n v="129.63636363636363"/>
    <x v="2788"/>
    <x v="3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b v="0"/>
    <n v="17"/>
    <b v="1"/>
    <s v="theater/musical"/>
    <n v="101.11111111111111"/>
    <x v="2789"/>
    <x v="35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b v="0"/>
    <n v="50"/>
    <b v="1"/>
    <s v="theater/musical"/>
    <n v="108.51428571428572"/>
    <x v="2790"/>
    <x v="35"/>
    <m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b v="0"/>
    <n v="26"/>
    <b v="1"/>
    <s v="theater/musical"/>
    <n v="102.33333333333334"/>
    <x v="2791"/>
    <x v="35"/>
    <m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b v="0"/>
    <n v="88"/>
    <b v="1"/>
    <s v="theater/musical"/>
    <n v="110.24425000000002"/>
    <x v="2792"/>
    <x v="35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b v="0"/>
    <n v="91"/>
    <b v="1"/>
    <s v="theater/musical"/>
    <n v="101.0154"/>
    <x v="2793"/>
    <x v="3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b v="0"/>
    <n v="3"/>
    <b v="1"/>
    <s v="theater/musical"/>
    <n v="100"/>
    <x v="2794"/>
    <x v="35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b v="0"/>
    <n v="28"/>
    <b v="1"/>
    <s v="theater/musical"/>
    <n v="106.24"/>
    <x v="2795"/>
    <x v="35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b v="0"/>
    <n v="77"/>
    <b v="1"/>
    <s v="theater/musical"/>
    <n v="100"/>
    <x v="2796"/>
    <x v="35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b v="0"/>
    <n v="27"/>
    <b v="1"/>
    <s v="theater/musical"/>
    <n v="100"/>
    <x v="2657"/>
    <x v="35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b v="0"/>
    <n v="107"/>
    <b v="1"/>
    <s v="theater/musical"/>
    <n v="113.45714285714286"/>
    <x v="2797"/>
    <x v="35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b v="0"/>
    <n v="96"/>
    <b v="1"/>
    <s v="theater/musical"/>
    <n v="102.65010000000001"/>
    <x v="2798"/>
    <x v="35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b v="0"/>
    <n v="56"/>
    <b v="1"/>
    <s v="theater/musical"/>
    <n v="116.75"/>
    <x v="2799"/>
    <x v="35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b v="0"/>
    <n v="58"/>
    <b v="1"/>
    <s v="theater/musical"/>
    <n v="107.65274999999998"/>
    <x v="2800"/>
    <x v="3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b v="0"/>
    <n v="15"/>
    <b v="1"/>
    <s v="theater/musical"/>
    <n v="100"/>
    <x v="2801"/>
    <x v="35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b v="0"/>
    <n v="20"/>
    <b v="1"/>
    <s v="theater/musical"/>
    <n v="100"/>
    <x v="101"/>
    <x v="35"/>
    <m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b v="0"/>
    <n v="38"/>
    <b v="1"/>
    <s v="theater/musical"/>
    <n v="146"/>
    <x v="2802"/>
    <x v="35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b v="0"/>
    <n v="33"/>
    <b v="1"/>
    <s v="theater/musical"/>
    <n v="110.2"/>
    <x v="2803"/>
    <x v="35"/>
    <m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b v="0"/>
    <n v="57"/>
    <b v="1"/>
    <s v="theater/musical"/>
    <n v="108.2"/>
    <x v="2804"/>
    <x v="35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b v="0"/>
    <n v="25"/>
    <b v="1"/>
    <s v="theater/musical"/>
    <n v="100"/>
    <x v="101"/>
    <x v="35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b v="0"/>
    <n v="14"/>
    <b v="1"/>
    <s v="theater/musical"/>
    <n v="100.25"/>
    <x v="2805"/>
    <x v="3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b v="0"/>
    <n v="94"/>
    <b v="1"/>
    <s v="theater/musical"/>
    <n v="106.71250000000001"/>
    <x v="2806"/>
    <x v="35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b v="0"/>
    <n v="59"/>
    <b v="1"/>
    <s v="theater/musical"/>
    <n v="143.19999999999999"/>
    <x v="2807"/>
    <x v="35"/>
    <m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b v="0"/>
    <n v="36"/>
    <b v="1"/>
    <s v="theater/musical"/>
    <n v="105.04166666666667"/>
    <x v="2808"/>
    <x v="35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b v="0"/>
    <n v="115"/>
    <b v="1"/>
    <s v="theater/musical"/>
    <n v="103.98"/>
    <x v="2809"/>
    <x v="35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b v="0"/>
    <n v="30"/>
    <b v="1"/>
    <s v="theater/musical"/>
    <n v="120"/>
    <x v="101"/>
    <x v="35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b v="0"/>
    <n v="52"/>
    <b v="1"/>
    <s v="theater/musical"/>
    <n v="109.66666666666667"/>
    <x v="2810"/>
    <x v="3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b v="0"/>
    <n v="27"/>
    <b v="1"/>
    <s v="theater/musical"/>
    <n v="101.75"/>
    <x v="2811"/>
    <x v="35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b v="0"/>
    <n v="24"/>
    <b v="1"/>
    <s v="theater/musical"/>
    <n v="128.91666666666666"/>
    <x v="2812"/>
    <x v="35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b v="0"/>
    <n v="10"/>
    <b v="1"/>
    <s v="theater/musical"/>
    <n v="114.99999999999999"/>
    <x v="2813"/>
    <x v="3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b v="0"/>
    <n v="30"/>
    <b v="1"/>
    <s v="theater/musical"/>
    <n v="150.75"/>
    <x v="984"/>
    <x v="3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b v="0"/>
    <n v="71"/>
    <b v="1"/>
    <s v="theater/musical"/>
    <n v="110.96666666666665"/>
    <x v="2814"/>
    <x v="35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b v="0"/>
    <n v="10"/>
    <b v="1"/>
    <s v="theater/musical"/>
    <n v="100.28571428571429"/>
    <x v="2815"/>
    <x v="35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b v="0"/>
    <n v="1"/>
    <b v="0"/>
    <s v="theater/musical"/>
    <n v="0.66666666666666674"/>
    <x v="130"/>
    <x v="35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b v="0"/>
    <n v="4"/>
    <b v="0"/>
    <s v="theater/musical"/>
    <n v="3.267605633802817"/>
    <x v="2109"/>
    <x v="35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b v="0"/>
    <n v="0"/>
    <b v="0"/>
    <s v="theater/musical"/>
    <n v="0"/>
    <x v="121"/>
    <x v="35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b v="0"/>
    <n v="0"/>
    <b v="0"/>
    <s v="theater/musical"/>
    <n v="0"/>
    <x v="121"/>
    <x v="35"/>
    <m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b v="0"/>
    <n v="2"/>
    <b v="0"/>
    <s v="theater/musical"/>
    <n v="0.27999999999999997"/>
    <x v="844"/>
    <x v="3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b v="0"/>
    <n v="24"/>
    <b v="0"/>
    <s v="theater/musical"/>
    <n v="59.657142857142851"/>
    <x v="2816"/>
    <x v="35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b v="0"/>
    <n v="1"/>
    <b v="0"/>
    <s v="theater/musical"/>
    <n v="1"/>
    <x v="73"/>
    <x v="35"/>
    <m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b v="0"/>
    <n v="2"/>
    <b v="0"/>
    <s v="theater/musical"/>
    <n v="1.6666666666666667"/>
    <x v="144"/>
    <x v="3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b v="0"/>
    <n v="1"/>
    <b v="0"/>
    <s v="theater/musical"/>
    <n v="4.4444444444444444E-3"/>
    <x v="120"/>
    <x v="35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b v="0"/>
    <n v="37"/>
    <b v="0"/>
    <s v="theater/musical"/>
    <n v="89.666666666666657"/>
    <x v="2817"/>
    <x v="35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b v="0"/>
    <n v="5"/>
    <b v="0"/>
    <s v="theater/musical"/>
    <n v="1.4642857142857144"/>
    <x v="1536"/>
    <x v="35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b v="0"/>
    <n v="4"/>
    <b v="0"/>
    <s v="theater/musical"/>
    <n v="4.0199999999999996"/>
    <x v="984"/>
    <x v="3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b v="0"/>
    <n v="16"/>
    <b v="0"/>
    <s v="theater/musical"/>
    <n v="4.004545454545454"/>
    <x v="2818"/>
    <x v="35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b v="0"/>
    <n v="9"/>
    <b v="0"/>
    <s v="theater/musical"/>
    <n v="8.52"/>
    <x v="2819"/>
    <x v="35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b v="0"/>
    <n v="0"/>
    <b v="0"/>
    <s v="theater/musical"/>
    <n v="0"/>
    <x v="121"/>
    <x v="35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b v="0"/>
    <n v="40"/>
    <b v="0"/>
    <s v="theater/musical"/>
    <n v="19.650000000000002"/>
    <x v="2820"/>
    <x v="3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b v="0"/>
    <n v="0"/>
    <b v="0"/>
    <s v="theater/musical"/>
    <n v="0"/>
    <x v="121"/>
    <x v="35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b v="0"/>
    <n v="2"/>
    <b v="0"/>
    <s v="theater/musical"/>
    <n v="2E-3"/>
    <x v="1788"/>
    <x v="3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b v="0"/>
    <n v="1"/>
    <b v="0"/>
    <s v="theater/musical"/>
    <n v="6.6666666666666666E-2"/>
    <x v="144"/>
    <x v="3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b v="0"/>
    <n v="9"/>
    <b v="0"/>
    <s v="theater/musical"/>
    <n v="30.333333333333336"/>
    <x v="2821"/>
    <x v="35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b v="0"/>
    <n v="24"/>
    <b v="1"/>
    <s v="theater/plays"/>
    <n v="100"/>
    <x v="694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b v="0"/>
    <n v="38"/>
    <b v="1"/>
    <s v="theater/plays"/>
    <n v="101.25"/>
    <x v="1352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b v="0"/>
    <n v="26"/>
    <b v="1"/>
    <s v="theater/plays"/>
    <n v="121.73333333333333"/>
    <x v="2822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b v="0"/>
    <n v="19"/>
    <b v="1"/>
    <s v="theater/plays"/>
    <n v="330"/>
    <x v="2823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b v="0"/>
    <n v="11"/>
    <b v="1"/>
    <s v="theater/plays"/>
    <n v="109.55"/>
    <x v="2824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b v="0"/>
    <n v="27"/>
    <b v="1"/>
    <s v="theater/plays"/>
    <n v="100.95190476190474"/>
    <x v="2825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b v="0"/>
    <n v="34"/>
    <b v="1"/>
    <s v="theater/plays"/>
    <n v="140.13333333333333"/>
    <x v="2826"/>
    <x v="1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b v="0"/>
    <n v="20"/>
    <b v="1"/>
    <s v="theater/plays"/>
    <n v="100.001"/>
    <x v="2827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b v="0"/>
    <n v="37"/>
    <b v="1"/>
    <s v="theater/plays"/>
    <n v="119.238"/>
    <x v="2828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b v="0"/>
    <n v="20"/>
    <b v="1"/>
    <s v="theater/plays"/>
    <n v="107.25"/>
    <x v="2829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b v="0"/>
    <n v="10"/>
    <b v="1"/>
    <s v="theater/plays"/>
    <n v="227.99999999999997"/>
    <x v="2830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b v="0"/>
    <n v="26"/>
    <b v="1"/>
    <s v="theater/plays"/>
    <n v="106.4"/>
    <x v="2831"/>
    <x v="1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b v="0"/>
    <n v="20"/>
    <b v="1"/>
    <s v="theater/plays"/>
    <n v="143.33333333333334"/>
    <x v="2832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b v="0"/>
    <n v="46"/>
    <b v="1"/>
    <s v="theater/plays"/>
    <n v="104.54285714285714"/>
    <x v="2833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b v="0"/>
    <n v="76"/>
    <b v="1"/>
    <s v="theater/plays"/>
    <n v="110.02000000000001"/>
    <x v="2834"/>
    <x v="1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b v="0"/>
    <n v="41"/>
    <b v="1"/>
    <s v="theater/plays"/>
    <n v="106"/>
    <x v="2835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b v="0"/>
    <n v="7"/>
    <b v="1"/>
    <s v="theater/plays"/>
    <n v="108"/>
    <x v="2836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b v="0"/>
    <n v="49"/>
    <b v="1"/>
    <s v="theater/plays"/>
    <n v="105.42"/>
    <x v="2837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b v="0"/>
    <n v="26"/>
    <b v="1"/>
    <s v="theater/plays"/>
    <n v="119.16666666666667"/>
    <x v="446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b v="0"/>
    <n v="65"/>
    <b v="1"/>
    <s v="theater/plays"/>
    <n v="152.66666666666666"/>
    <x v="2838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b v="0"/>
    <n v="28"/>
    <b v="1"/>
    <s v="theater/plays"/>
    <n v="100"/>
    <x v="2839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b v="0"/>
    <n v="8"/>
    <b v="1"/>
    <s v="theater/plays"/>
    <n v="100.2"/>
    <x v="2840"/>
    <x v="1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b v="0"/>
    <n v="3"/>
    <b v="1"/>
    <s v="theater/plays"/>
    <n v="225"/>
    <x v="766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b v="0"/>
    <n v="9"/>
    <b v="1"/>
    <s v="theater/plays"/>
    <n v="106.02199999999999"/>
    <x v="2841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b v="0"/>
    <n v="9"/>
    <b v="1"/>
    <s v="theater/plays"/>
    <n v="104.66666666666666"/>
    <x v="2842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b v="0"/>
    <n v="20"/>
    <b v="1"/>
    <s v="theater/plays"/>
    <n v="116.66666666666667"/>
    <x v="2843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b v="0"/>
    <n v="57"/>
    <b v="1"/>
    <s v="theater/plays"/>
    <n v="109.03333333333333"/>
    <x v="2844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b v="0"/>
    <n v="8"/>
    <b v="1"/>
    <s v="theater/plays"/>
    <n v="160"/>
    <x v="379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b v="0"/>
    <n v="14"/>
    <b v="1"/>
    <s v="theater/plays"/>
    <n v="112.5"/>
    <x v="2845"/>
    <x v="1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b v="0"/>
    <n v="17"/>
    <b v="1"/>
    <s v="theater/plays"/>
    <n v="102.1"/>
    <x v="2846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b v="0"/>
    <n v="100"/>
    <b v="1"/>
    <s v="theater/plays"/>
    <n v="100.824"/>
    <x v="2847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b v="0"/>
    <n v="32"/>
    <b v="1"/>
    <s v="theater/plays"/>
    <n v="101.25"/>
    <x v="2848"/>
    <x v="1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b v="0"/>
    <n v="3"/>
    <b v="1"/>
    <s v="theater/plays"/>
    <n v="6500"/>
    <x v="94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b v="1"/>
    <n v="34"/>
    <b v="0"/>
    <s v="theater/plays"/>
    <n v="8.7200000000000006"/>
    <x v="2849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b v="1"/>
    <n v="23"/>
    <b v="0"/>
    <s v="theater/plays"/>
    <n v="21.94"/>
    <x v="2850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b v="1"/>
    <n v="19"/>
    <b v="0"/>
    <s v="theater/plays"/>
    <n v="21.3"/>
    <x v="2851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b v="1"/>
    <n v="50"/>
    <b v="0"/>
    <s v="theater/plays"/>
    <n v="41.489795918367342"/>
    <x v="2852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b v="1"/>
    <n v="12"/>
    <b v="0"/>
    <s v="theater/plays"/>
    <n v="2.105"/>
    <x v="2853"/>
    <x v="1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b v="1"/>
    <n v="8"/>
    <b v="0"/>
    <s v="theater/plays"/>
    <n v="2.7"/>
    <x v="2854"/>
    <x v="1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b v="1"/>
    <n v="9"/>
    <b v="0"/>
    <s v="theater/plays"/>
    <n v="16.161904761904761"/>
    <x v="2855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b v="1"/>
    <n v="43"/>
    <b v="0"/>
    <s v="theater/plays"/>
    <n v="16.376923076923077"/>
    <x v="2856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b v="1"/>
    <n v="28"/>
    <b v="0"/>
    <s v="theater/plays"/>
    <n v="7.043333333333333"/>
    <x v="2857"/>
    <x v="1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b v="1"/>
    <n v="4"/>
    <b v="0"/>
    <s v="theater/plays"/>
    <n v="3.8"/>
    <x v="2858"/>
    <x v="1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b v="1"/>
    <n v="24"/>
    <b v="0"/>
    <s v="theater/plays"/>
    <n v="34.08"/>
    <x v="2859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b v="0"/>
    <n v="2"/>
    <b v="0"/>
    <s v="theater/plays"/>
    <n v="0.2"/>
    <x v="119"/>
    <x v="1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b v="0"/>
    <n v="2"/>
    <b v="0"/>
    <s v="theater/plays"/>
    <n v="2.5999999999999999E-2"/>
    <x v="31"/>
    <x v="1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b v="0"/>
    <n v="20"/>
    <b v="0"/>
    <s v="theater/plays"/>
    <n v="16.254545454545454"/>
    <x v="2860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b v="0"/>
    <n v="1"/>
    <b v="0"/>
    <s v="theater/plays"/>
    <n v="2.5"/>
    <x v="384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b v="0"/>
    <n v="1"/>
    <b v="0"/>
    <s v="theater/plays"/>
    <n v="0.02"/>
    <x v="120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b v="0"/>
    <n v="4"/>
    <b v="0"/>
    <s v="theater/plays"/>
    <n v="5.2"/>
    <x v="178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b v="0"/>
    <n v="1"/>
    <b v="0"/>
    <s v="theater/plays"/>
    <n v="2"/>
    <x v="119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b v="0"/>
    <n v="1"/>
    <b v="0"/>
    <s v="theater/plays"/>
    <n v="0.04"/>
    <x v="120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b v="0"/>
    <n v="13"/>
    <b v="0"/>
    <s v="theater/plays"/>
    <n v="17.666666666666668"/>
    <x v="2861"/>
    <x v="1"/>
    <m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b v="0"/>
    <n v="1"/>
    <b v="0"/>
    <s v="theater/plays"/>
    <n v="5"/>
    <x v="101"/>
    <x v="1"/>
    <m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b v="0"/>
    <n v="1"/>
    <b v="0"/>
    <s v="theater/plays"/>
    <n v="1.3333333333333334E-2"/>
    <x v="120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b v="0"/>
    <n v="0"/>
    <b v="0"/>
    <s v="theater/plays"/>
    <n v="0"/>
    <x v="121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b v="0"/>
    <n v="3"/>
    <b v="0"/>
    <s v="theater/plays"/>
    <n v="1.2"/>
    <x v="135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b v="0"/>
    <n v="14"/>
    <b v="0"/>
    <s v="theater/plays"/>
    <n v="26.937422295897225"/>
    <x v="2521"/>
    <x v="1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b v="0"/>
    <n v="2"/>
    <b v="0"/>
    <s v="theater/plays"/>
    <n v="0.54999999999999993"/>
    <x v="148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b v="0"/>
    <n v="5"/>
    <b v="0"/>
    <s v="theater/plays"/>
    <n v="12.55"/>
    <x v="2862"/>
    <x v="1"/>
    <m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b v="0"/>
    <n v="1"/>
    <b v="0"/>
    <s v="theater/musical"/>
    <n v="0.2"/>
    <x v="119"/>
    <x v="35"/>
    <m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b v="0"/>
    <n v="15"/>
    <b v="0"/>
    <s v="theater/musical"/>
    <n v="3.4474868431088401"/>
    <x v="2863"/>
    <x v="35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b v="0"/>
    <n v="10"/>
    <b v="0"/>
    <s v="theater/musical"/>
    <n v="15"/>
    <x v="1876"/>
    <x v="35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b v="0"/>
    <n v="3"/>
    <b v="0"/>
    <s v="theater/musical"/>
    <n v="2.666666666666667"/>
    <x v="140"/>
    <x v="35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b v="0"/>
    <n v="0"/>
    <b v="0"/>
    <s v="theater/musical"/>
    <n v="0"/>
    <x v="121"/>
    <x v="35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b v="0"/>
    <n v="0"/>
    <b v="0"/>
    <s v="theater/musical"/>
    <n v="0"/>
    <x v="121"/>
    <x v="35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b v="0"/>
    <n v="0"/>
    <b v="0"/>
    <s v="theater/musical"/>
    <n v="0"/>
    <x v="121"/>
    <x v="35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b v="0"/>
    <n v="0"/>
    <b v="0"/>
    <s v="theater/musical"/>
    <n v="0"/>
    <x v="121"/>
    <x v="3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b v="0"/>
    <n v="46"/>
    <b v="0"/>
    <s v="theater/musical"/>
    <n v="52.794871794871788"/>
    <x v="2864"/>
    <x v="35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b v="0"/>
    <n v="14"/>
    <b v="0"/>
    <s v="theater/musical"/>
    <n v="4.9639999999999995"/>
    <x v="2865"/>
    <x v="35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b v="0"/>
    <n v="1"/>
    <b v="0"/>
    <s v="theater/musical"/>
    <n v="5.5555555555555552E-2"/>
    <x v="119"/>
    <x v="35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b v="0"/>
    <n v="0"/>
    <b v="0"/>
    <s v="theater/musical"/>
    <n v="0"/>
    <x v="121"/>
    <x v="35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b v="0"/>
    <n v="17"/>
    <b v="0"/>
    <s v="theater/musical"/>
    <n v="13.066666666666665"/>
    <x v="2866"/>
    <x v="35"/>
    <m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b v="0"/>
    <n v="1"/>
    <b v="0"/>
    <s v="theater/musical"/>
    <n v="5"/>
    <x v="384"/>
    <x v="3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b v="0"/>
    <n v="0"/>
    <b v="0"/>
    <s v="theater/musical"/>
    <n v="0"/>
    <x v="121"/>
    <x v="35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b v="0"/>
    <n v="0"/>
    <b v="0"/>
    <s v="theater/musical"/>
    <n v="0"/>
    <x v="121"/>
    <x v="35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b v="0"/>
    <n v="0"/>
    <b v="0"/>
    <s v="theater/musical"/>
    <n v="0"/>
    <x v="121"/>
    <x v="35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b v="0"/>
    <n v="0"/>
    <b v="0"/>
    <s v="theater/musical"/>
    <n v="0"/>
    <x v="121"/>
    <x v="35"/>
    <m/>
  </r>
  <r>
    <n v="3886"/>
    <s v="a (Canceled)"/>
    <n v="1"/>
    <n v="10000"/>
    <n v="0"/>
    <x v="1"/>
    <s v="AU"/>
    <s v="AUD"/>
    <n v="1418275702"/>
    <d v="2014-12-11T00:28:22"/>
    <n v="1415683702"/>
    <x v="3886"/>
    <b v="0"/>
    <n v="0"/>
    <b v="0"/>
    <s v="theater/musical"/>
    <n v="0"/>
    <x v="121"/>
    <x v="35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b v="0"/>
    <n v="2"/>
    <b v="0"/>
    <s v="theater/musical"/>
    <n v="1.7500000000000002"/>
    <x v="844"/>
    <x v="35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b v="0"/>
    <n v="14"/>
    <b v="0"/>
    <s v="theater/plays"/>
    <n v="27.1"/>
    <x v="2867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b v="0"/>
    <n v="9"/>
    <b v="0"/>
    <s v="theater/plays"/>
    <n v="1.4749999999999999"/>
    <x v="2868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b v="0"/>
    <n v="8"/>
    <b v="0"/>
    <s v="theater/plays"/>
    <n v="16.826666666666668"/>
    <x v="2869"/>
    <x v="1"/>
    <m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b v="0"/>
    <n v="7"/>
    <b v="0"/>
    <s v="theater/plays"/>
    <n v="32.5"/>
    <x v="2351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b v="0"/>
    <n v="0"/>
    <b v="0"/>
    <s v="theater/plays"/>
    <n v="0"/>
    <x v="121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b v="0"/>
    <n v="84"/>
    <b v="0"/>
    <s v="theater/plays"/>
    <n v="21.55"/>
    <x v="2870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b v="0"/>
    <n v="11"/>
    <b v="0"/>
    <s v="theater/plays"/>
    <n v="3.4666666666666663"/>
    <x v="1331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b v="0"/>
    <n v="1"/>
    <b v="0"/>
    <s v="theater/plays"/>
    <n v="5"/>
    <x v="73"/>
    <x v="1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b v="0"/>
    <n v="4"/>
    <b v="0"/>
    <s v="theater/plays"/>
    <n v="10.625"/>
    <x v="665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b v="0"/>
    <n v="10"/>
    <b v="0"/>
    <s v="theater/plays"/>
    <n v="17.599999999999998"/>
    <x v="895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b v="0"/>
    <n v="16"/>
    <b v="0"/>
    <s v="theater/plays"/>
    <n v="32.56"/>
    <x v="1337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b v="0"/>
    <n v="2"/>
    <b v="0"/>
    <s v="theater/plays"/>
    <n v="1.25"/>
    <x v="372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b v="0"/>
    <n v="5"/>
    <b v="0"/>
    <s v="theater/plays"/>
    <n v="5.4"/>
    <x v="2871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b v="0"/>
    <n v="1"/>
    <b v="0"/>
    <s v="theater/plays"/>
    <n v="0.83333333333333337"/>
    <x v="384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b v="0"/>
    <n v="31"/>
    <b v="0"/>
    <s v="theater/plays"/>
    <n v="48.833333333333336"/>
    <x v="2872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b v="0"/>
    <n v="0"/>
    <b v="0"/>
    <s v="theater/plays"/>
    <n v="0"/>
    <x v="121"/>
    <x v="1"/>
    <m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b v="0"/>
    <n v="2"/>
    <b v="0"/>
    <s v="theater/plays"/>
    <n v="0.03"/>
    <x v="1788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b v="0"/>
    <n v="7"/>
    <b v="0"/>
    <s v="theater/plays"/>
    <n v="11.533333333333333"/>
    <x v="2873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b v="0"/>
    <n v="16"/>
    <b v="0"/>
    <s v="theater/plays"/>
    <n v="67.333333333333329"/>
    <x v="2874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b v="0"/>
    <n v="4"/>
    <b v="0"/>
    <s v="theater/plays"/>
    <n v="15.299999999999999"/>
    <x v="2875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b v="0"/>
    <n v="4"/>
    <b v="0"/>
    <s v="theater/plays"/>
    <n v="8.6666666666666679"/>
    <x v="1862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b v="0"/>
    <n v="4"/>
    <b v="0"/>
    <s v="theater/plays"/>
    <n v="0.22499999999999998"/>
    <x v="1209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b v="0"/>
    <n v="3"/>
    <b v="0"/>
    <s v="theater/plays"/>
    <n v="3.0833333333333335"/>
    <x v="2876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b v="0"/>
    <n v="36"/>
    <b v="0"/>
    <s v="theater/plays"/>
    <n v="37.412500000000001"/>
    <x v="2877"/>
    <x v="1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b v="0"/>
    <n v="1"/>
    <b v="0"/>
    <s v="theater/plays"/>
    <n v="6.6666666666666671E-3"/>
    <x v="120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b v="0"/>
    <n v="7"/>
    <b v="0"/>
    <s v="theater/plays"/>
    <n v="10"/>
    <x v="2878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b v="0"/>
    <n v="27"/>
    <b v="0"/>
    <s v="theater/plays"/>
    <n v="36.36"/>
    <x v="2417"/>
    <x v="1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b v="0"/>
    <n v="1"/>
    <b v="0"/>
    <s v="theater/plays"/>
    <n v="0.33333333333333337"/>
    <x v="144"/>
    <x v="1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b v="0"/>
    <n v="0"/>
    <b v="0"/>
    <s v="theater/plays"/>
    <n v="0"/>
    <x v="121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b v="0"/>
    <n v="1"/>
    <b v="0"/>
    <s v="theater/plays"/>
    <n v="0.2857142857142857"/>
    <x v="119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b v="0"/>
    <n v="3"/>
    <b v="0"/>
    <s v="theater/plays"/>
    <n v="0.2"/>
    <x v="379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b v="0"/>
    <n v="3"/>
    <b v="0"/>
    <s v="theater/plays"/>
    <n v="1.7999999999999998"/>
    <x v="180"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b v="0"/>
    <n v="3"/>
    <b v="0"/>
    <s v="theater/plays"/>
    <n v="5.4"/>
    <x v="834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b v="0"/>
    <n v="0"/>
    <b v="0"/>
    <s v="theater/plays"/>
    <n v="0"/>
    <x v="121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b v="0"/>
    <n v="6"/>
    <b v="0"/>
    <s v="theater/plays"/>
    <n v="8.1333333333333329"/>
    <x v="2879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b v="0"/>
    <n v="17"/>
    <b v="0"/>
    <s v="theater/plays"/>
    <n v="12.034782608695652"/>
    <x v="2880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b v="0"/>
    <n v="40"/>
    <b v="0"/>
    <s v="theater/plays"/>
    <n v="15.266666666666667"/>
    <x v="1378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b v="0"/>
    <n v="3"/>
    <b v="0"/>
    <s v="theater/plays"/>
    <n v="10"/>
    <x v="144"/>
    <x v="1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b v="0"/>
    <n v="1"/>
    <b v="0"/>
    <s v="theater/plays"/>
    <n v="0.3"/>
    <x v="2"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b v="0"/>
    <n v="2"/>
    <b v="0"/>
    <s v="theater/plays"/>
    <n v="1"/>
    <x v="385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b v="0"/>
    <n v="7"/>
    <b v="0"/>
    <s v="theater/plays"/>
    <n v="13.020000000000001"/>
    <x v="2881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b v="0"/>
    <n v="14"/>
    <b v="0"/>
    <s v="theater/plays"/>
    <n v="2.2650000000000001"/>
    <x v="2882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b v="0"/>
    <n v="0"/>
    <b v="0"/>
    <s v="theater/plays"/>
    <n v="0"/>
    <x v="121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b v="0"/>
    <n v="0"/>
    <b v="0"/>
    <s v="theater/plays"/>
    <n v="0"/>
    <x v="121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b v="0"/>
    <n v="1"/>
    <b v="0"/>
    <s v="theater/plays"/>
    <n v="8.3333333333333332E-3"/>
    <x v="120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b v="0"/>
    <n v="12"/>
    <b v="0"/>
    <s v="theater/plays"/>
    <n v="15.742857142857142"/>
    <x v="2883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b v="0"/>
    <n v="12"/>
    <b v="0"/>
    <s v="theater/plays"/>
    <n v="11"/>
    <x v="2884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b v="0"/>
    <n v="23"/>
    <b v="0"/>
    <s v="theater/plays"/>
    <n v="43.833333333333336"/>
    <x v="2885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b v="0"/>
    <n v="0"/>
    <b v="0"/>
    <s v="theater/plays"/>
    <n v="0"/>
    <x v="121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b v="0"/>
    <n v="10"/>
    <b v="0"/>
    <s v="theater/plays"/>
    <n v="86.135181975736558"/>
    <x v="2886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b v="0"/>
    <n v="5"/>
    <b v="0"/>
    <s v="theater/plays"/>
    <n v="12.196620583717358"/>
    <x v="2887"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b v="0"/>
    <n v="1"/>
    <b v="0"/>
    <s v="theater/plays"/>
    <n v="0.1"/>
    <x v="144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b v="0"/>
    <n v="2"/>
    <b v="0"/>
    <s v="theater/plays"/>
    <n v="0.22"/>
    <x v="148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b v="0"/>
    <n v="2"/>
    <b v="0"/>
    <s v="theater/plays"/>
    <n v="0.90909090909090906"/>
    <x v="384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b v="0"/>
    <n v="0"/>
    <b v="0"/>
    <s v="theater/plays"/>
    <n v="0"/>
    <x v="121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b v="0"/>
    <n v="13"/>
    <b v="0"/>
    <s v="theater/plays"/>
    <n v="35.64"/>
    <x v="2888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b v="0"/>
    <n v="0"/>
    <b v="0"/>
    <s v="theater/plays"/>
    <n v="0"/>
    <x v="121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b v="0"/>
    <n v="1"/>
    <b v="0"/>
    <s v="theater/plays"/>
    <n v="0.25"/>
    <x v="144"/>
    <x v="1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b v="0"/>
    <n v="5"/>
    <b v="0"/>
    <s v="theater/plays"/>
    <n v="3.25"/>
    <x v="498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b v="0"/>
    <n v="2"/>
    <b v="0"/>
    <s v="theater/plays"/>
    <n v="3.3666666666666663"/>
    <x v="476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b v="0"/>
    <n v="0"/>
    <b v="0"/>
    <s v="theater/plays"/>
    <n v="0"/>
    <x v="121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b v="0"/>
    <n v="32"/>
    <b v="0"/>
    <s v="theater/plays"/>
    <n v="15.770000000000001"/>
    <x v="2889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b v="0"/>
    <n v="1"/>
    <b v="0"/>
    <s v="theater/plays"/>
    <n v="0.625"/>
    <x v="384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b v="0"/>
    <n v="1"/>
    <b v="0"/>
    <s v="theater/plays"/>
    <n v="5.0000000000000001E-4"/>
    <x v="120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b v="0"/>
    <n v="1"/>
    <b v="0"/>
    <s v="theater/plays"/>
    <n v="9.6153846153846159E-2"/>
    <x v="384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b v="0"/>
    <n v="0"/>
    <b v="0"/>
    <s v="theater/plays"/>
    <n v="0"/>
    <x v="121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b v="0"/>
    <n v="0"/>
    <b v="0"/>
    <s v="theater/plays"/>
    <n v="0"/>
    <x v="121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b v="0"/>
    <n v="8"/>
    <b v="0"/>
    <s v="theater/plays"/>
    <n v="24.285714285714285"/>
    <x v="97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b v="0"/>
    <n v="0"/>
    <b v="0"/>
    <s v="theater/plays"/>
    <n v="0"/>
    <x v="121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b v="0"/>
    <n v="1"/>
    <b v="0"/>
    <s v="theater/plays"/>
    <n v="2.5000000000000001E-2"/>
    <x v="589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b v="0"/>
    <n v="16"/>
    <b v="0"/>
    <s v="theater/plays"/>
    <n v="32.049999999999997"/>
    <x v="2890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b v="0"/>
    <n v="12"/>
    <b v="0"/>
    <s v="theater/plays"/>
    <n v="24.333333333333336"/>
    <x v="838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b v="0"/>
    <n v="4"/>
    <b v="0"/>
    <s v="theater/plays"/>
    <n v="1.5"/>
    <x v="798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b v="0"/>
    <n v="2"/>
    <b v="0"/>
    <s v="theater/plays"/>
    <n v="0.42"/>
    <x v="689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b v="0"/>
    <n v="3"/>
    <b v="0"/>
    <s v="theater/plays"/>
    <n v="3.214285714285714"/>
    <x v="2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b v="0"/>
    <n v="0"/>
    <b v="0"/>
    <s v="theater/plays"/>
    <n v="0"/>
    <x v="121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b v="0"/>
    <n v="3"/>
    <b v="0"/>
    <s v="theater/plays"/>
    <n v="6.3"/>
    <x v="840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b v="0"/>
    <n v="4"/>
    <b v="0"/>
    <s v="theater/plays"/>
    <n v="14.249999999999998"/>
    <x v="371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b v="0"/>
    <n v="2"/>
    <b v="0"/>
    <s v="theater/plays"/>
    <n v="0.6"/>
    <x v="381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b v="0"/>
    <n v="10"/>
    <b v="0"/>
    <s v="theater/plays"/>
    <n v="24.117647058823529"/>
    <x v="2239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b v="0"/>
    <n v="11"/>
    <b v="0"/>
    <s v="theater/plays"/>
    <n v="10.54"/>
    <x v="2891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b v="0"/>
    <n v="6"/>
    <b v="0"/>
    <s v="theater/plays"/>
    <n v="7.4690265486725664"/>
    <x v="2892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b v="0"/>
    <n v="2"/>
    <b v="0"/>
    <s v="theater/plays"/>
    <n v="7.3333333333333334E-2"/>
    <x v="148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b v="0"/>
    <n v="6"/>
    <b v="0"/>
    <s v="theater/plays"/>
    <n v="0.97142857142857131"/>
    <x v="2893"/>
    <x v="1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b v="0"/>
    <n v="8"/>
    <b v="0"/>
    <s v="theater/plays"/>
    <n v="21.099999999999998"/>
    <x v="2894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b v="0"/>
    <n v="37"/>
    <b v="0"/>
    <s v="theater/plays"/>
    <n v="78.100000000000009"/>
    <x v="2895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b v="0"/>
    <n v="11"/>
    <b v="0"/>
    <s v="theater/plays"/>
    <n v="32"/>
    <x v="2896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b v="0"/>
    <n v="0"/>
    <b v="0"/>
    <s v="theater/plays"/>
    <n v="0"/>
    <x v="121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b v="0"/>
    <n v="10"/>
    <b v="0"/>
    <s v="theater/plays"/>
    <n v="47.692307692307693"/>
    <x v="2897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b v="0"/>
    <n v="6"/>
    <b v="0"/>
    <s v="theater/plays"/>
    <n v="1.4500000000000002"/>
    <x v="2898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b v="0"/>
    <n v="8"/>
    <b v="0"/>
    <s v="theater/plays"/>
    <n v="10.7"/>
    <x v="1295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b v="0"/>
    <n v="6"/>
    <b v="0"/>
    <s v="theater/plays"/>
    <n v="1.8333333333333333"/>
    <x v="1782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b v="0"/>
    <n v="7"/>
    <b v="0"/>
    <s v="theater/plays"/>
    <n v="18"/>
    <x v="2845"/>
    <x v="1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b v="0"/>
    <n v="7"/>
    <b v="0"/>
    <s v="theater/plays"/>
    <n v="4.083333333333333"/>
    <x v="638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b v="0"/>
    <n v="5"/>
    <b v="0"/>
    <s v="theater/plays"/>
    <n v="20"/>
    <x v="447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b v="0"/>
    <n v="46"/>
    <b v="0"/>
    <s v="theater/plays"/>
    <n v="34.802513464991023"/>
    <x v="2899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b v="0"/>
    <n v="10"/>
    <b v="0"/>
    <s v="theater/plays"/>
    <n v="6.3333333333333339"/>
    <x v="2858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b v="0"/>
    <n v="19"/>
    <b v="0"/>
    <s v="theater/plays"/>
    <n v="32.049999999999997"/>
    <x v="2900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b v="0"/>
    <n v="13"/>
    <b v="0"/>
    <s v="theater/plays"/>
    <n v="9.76"/>
    <x v="2901"/>
    <x v="1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b v="0"/>
    <n v="13"/>
    <b v="0"/>
    <s v="theater/plays"/>
    <n v="37.75"/>
    <x v="2902"/>
    <x v="1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b v="0"/>
    <n v="4"/>
    <b v="0"/>
    <s v="theater/plays"/>
    <n v="2.1333333333333333"/>
    <x v="1797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b v="0"/>
    <n v="0"/>
    <b v="0"/>
    <s v="theater/plays"/>
    <n v="0"/>
    <x v="121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b v="0"/>
    <n v="3"/>
    <b v="0"/>
    <s v="theater/plays"/>
    <n v="4.1818181818181817"/>
    <x v="1581"/>
    <x v="1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b v="0"/>
    <n v="1"/>
    <b v="0"/>
    <s v="theater/plays"/>
    <n v="20"/>
    <x v="101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b v="0"/>
    <n v="9"/>
    <b v="0"/>
    <s v="theater/plays"/>
    <n v="5.41"/>
    <x v="2903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b v="0"/>
    <n v="1"/>
    <b v="0"/>
    <s v="theater/plays"/>
    <n v="6.0000000000000001E-3"/>
    <x v="366"/>
    <x v="1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b v="0"/>
    <n v="1"/>
    <b v="0"/>
    <s v="theater/plays"/>
    <n v="0.25"/>
    <x v="144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b v="0"/>
    <n v="4"/>
    <b v="0"/>
    <s v="theater/plays"/>
    <n v="35"/>
    <x v="844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b v="0"/>
    <n v="17"/>
    <b v="0"/>
    <s v="theater/plays"/>
    <n v="16.566666666666666"/>
    <x v="2904"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b v="0"/>
    <n v="0"/>
    <b v="0"/>
    <s v="theater/plays"/>
    <n v="0"/>
    <x v="121"/>
    <x v="1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b v="0"/>
    <n v="12"/>
    <b v="0"/>
    <s v="theater/plays"/>
    <n v="57.199999999999996"/>
    <x v="2905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b v="0"/>
    <n v="14"/>
    <b v="0"/>
    <s v="theater/plays"/>
    <n v="16.514285714285716"/>
    <x v="2906"/>
    <x v="1"/>
    <m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b v="0"/>
    <n v="1"/>
    <b v="0"/>
    <s v="theater/plays"/>
    <n v="0.125"/>
    <x v="119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b v="0"/>
    <n v="14"/>
    <b v="0"/>
    <s v="theater/plays"/>
    <n v="37.75"/>
    <x v="2882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b v="0"/>
    <n v="4"/>
    <b v="0"/>
    <s v="theater/plays"/>
    <n v="1.8399999999999999"/>
    <x v="2117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b v="0"/>
    <n v="2"/>
    <b v="0"/>
    <s v="theater/plays"/>
    <n v="10.050000000000001"/>
    <x v="984"/>
    <x v="1"/>
    <m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b v="0"/>
    <n v="1"/>
    <b v="0"/>
    <s v="theater/plays"/>
    <n v="0.2"/>
    <x v="120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b v="0"/>
    <n v="2"/>
    <b v="0"/>
    <s v="theater/plays"/>
    <n v="1.3333333333333335"/>
    <x v="135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b v="0"/>
    <n v="1"/>
    <b v="0"/>
    <s v="theater/plays"/>
    <n v="6.6666666666666671E-3"/>
    <x v="453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b v="0"/>
    <n v="1"/>
    <b v="0"/>
    <s v="theater/plays"/>
    <n v="0.25"/>
    <x v="144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b v="0"/>
    <n v="4"/>
    <b v="0"/>
    <s v="theater/plays"/>
    <n v="6"/>
    <x v="2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b v="0"/>
    <n v="3"/>
    <b v="0"/>
    <s v="theater/plays"/>
    <n v="3.8860103626943006"/>
    <x v="384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b v="0"/>
    <n v="38"/>
    <b v="0"/>
    <s v="theater/plays"/>
    <n v="24.194444444444443"/>
    <x v="2907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b v="0"/>
    <n v="4"/>
    <b v="0"/>
    <s v="theater/plays"/>
    <n v="7.6"/>
    <x v="2908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b v="0"/>
    <n v="0"/>
    <b v="0"/>
    <s v="theater/plays"/>
    <n v="0"/>
    <x v="121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b v="0"/>
    <n v="2"/>
    <b v="0"/>
    <s v="theater/plays"/>
    <n v="1.3"/>
    <x v="31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b v="0"/>
    <n v="0"/>
    <b v="0"/>
    <s v="theater/plays"/>
    <n v="0"/>
    <x v="121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b v="0"/>
    <n v="1"/>
    <b v="0"/>
    <s v="theater/plays"/>
    <n v="1.4285714285714287E-2"/>
    <x v="120"/>
    <x v="1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b v="0"/>
    <n v="7"/>
    <b v="0"/>
    <s v="theater/plays"/>
    <n v="14.000000000000002"/>
    <x v="119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b v="0"/>
    <n v="2"/>
    <b v="0"/>
    <s v="theater/plays"/>
    <n v="1.05"/>
    <x v="1859"/>
    <x v="1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b v="0"/>
    <n v="4"/>
    <b v="0"/>
    <s v="theater/plays"/>
    <n v="8.6666666666666679"/>
    <x v="151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b v="0"/>
    <n v="4"/>
    <b v="0"/>
    <s v="theater/plays"/>
    <n v="0.82857142857142851"/>
    <x v="1878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b v="0"/>
    <n v="3"/>
    <b v="0"/>
    <s v="theater/plays"/>
    <n v="16.666666666666664"/>
    <x v="853"/>
    <x v="1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b v="0"/>
    <n v="2"/>
    <b v="0"/>
    <s v="theater/plays"/>
    <n v="0.83333333333333337"/>
    <x v="372"/>
    <x v="1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b v="0"/>
    <n v="197"/>
    <b v="0"/>
    <s v="theater/plays"/>
    <n v="69.561111111111103"/>
    <x v="2909"/>
    <x v="1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b v="0"/>
    <n v="0"/>
    <b v="0"/>
    <s v="theater/plays"/>
    <n v="0"/>
    <x v="121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b v="0"/>
    <n v="1"/>
    <b v="0"/>
    <s v="theater/plays"/>
    <n v="1.25"/>
    <x v="119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b v="0"/>
    <n v="4"/>
    <b v="0"/>
    <s v="theater/plays"/>
    <n v="5"/>
    <x v="372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b v="0"/>
    <n v="0"/>
    <b v="0"/>
    <s v="theater/plays"/>
    <n v="0"/>
    <x v="121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b v="0"/>
    <n v="7"/>
    <b v="0"/>
    <s v="theater/plays"/>
    <n v="7.166666666666667"/>
    <x v="2747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b v="0"/>
    <n v="11"/>
    <b v="0"/>
    <s v="theater/plays"/>
    <n v="28.050000000000004"/>
    <x v="2722"/>
    <x v="1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b v="0"/>
    <n v="0"/>
    <b v="0"/>
    <s v="theater/plays"/>
    <n v="0"/>
    <x v="121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b v="0"/>
    <n v="6"/>
    <b v="0"/>
    <s v="theater/plays"/>
    <n v="16"/>
    <x v="590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b v="0"/>
    <n v="0"/>
    <b v="0"/>
    <s v="theater/plays"/>
    <n v="0"/>
    <x v="121"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b v="0"/>
    <n v="7"/>
    <b v="0"/>
    <s v="theater/plays"/>
    <n v="6.8287037037037033"/>
    <x v="585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b v="0"/>
    <n v="94"/>
    <b v="0"/>
    <s v="theater/plays"/>
    <n v="25.698702928870294"/>
    <x v="2910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b v="0"/>
    <n v="2"/>
    <b v="0"/>
    <s v="theater/plays"/>
    <n v="1.4814814814814816"/>
    <x v="101"/>
    <x v="1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b v="0"/>
    <n v="25"/>
    <b v="0"/>
    <s v="theater/plays"/>
    <n v="36.85"/>
    <x v="2911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b v="0"/>
    <n v="17"/>
    <b v="0"/>
    <s v="theater/plays"/>
    <n v="47.05"/>
    <x v="2912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b v="0"/>
    <n v="2"/>
    <b v="0"/>
    <s v="theater/plays"/>
    <n v="11.428571428571429"/>
    <x v="379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b v="0"/>
    <n v="4"/>
    <b v="0"/>
    <s v="theater/plays"/>
    <n v="12.04"/>
    <x v="2913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b v="0"/>
    <n v="5"/>
    <b v="0"/>
    <s v="theater/plays"/>
    <n v="60"/>
    <x v="88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b v="0"/>
    <n v="2"/>
    <b v="0"/>
    <s v="theater/plays"/>
    <n v="31.25"/>
    <x v="2914"/>
    <x v="1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b v="0"/>
    <n v="2"/>
    <b v="0"/>
    <s v="theater/plays"/>
    <n v="0.42"/>
    <x v="689"/>
    <x v="1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b v="0"/>
    <n v="3"/>
    <b v="0"/>
    <s v="theater/plays"/>
    <n v="0.21"/>
    <x v="589"/>
    <x v="1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b v="0"/>
    <n v="0"/>
    <b v="0"/>
    <s v="theater/plays"/>
    <n v="0"/>
    <x v="121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b v="0"/>
    <n v="4"/>
    <b v="0"/>
    <s v="theater/plays"/>
    <n v="37.5"/>
    <x v="701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b v="0"/>
    <n v="1"/>
    <b v="0"/>
    <s v="theater/plays"/>
    <n v="0.02"/>
    <x v="120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b v="0"/>
    <n v="12"/>
    <b v="0"/>
    <s v="theater/plays"/>
    <n v="8.2142857142857135"/>
    <x v="134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b v="0"/>
    <n v="4"/>
    <b v="0"/>
    <s v="theater/plays"/>
    <n v="2.1999999999999997"/>
    <x v="446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b v="0"/>
    <n v="91"/>
    <b v="0"/>
    <s v="theater/plays"/>
    <n v="17.652941176470588"/>
    <x v="2915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b v="0"/>
    <n v="1"/>
    <b v="0"/>
    <s v="theater/plays"/>
    <n v="0.08"/>
    <x v="587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b v="0"/>
    <n v="1"/>
    <b v="0"/>
    <s v="theater/plays"/>
    <n v="6.6666666666666666E-2"/>
    <x v="120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b v="0"/>
    <n v="0"/>
    <b v="0"/>
    <s v="theater/plays"/>
    <n v="0"/>
    <x v="121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b v="0"/>
    <n v="13"/>
    <b v="0"/>
    <s v="theater/plays"/>
    <n v="37.533333333333339"/>
    <x v="2916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b v="0"/>
    <n v="2"/>
    <b v="0"/>
    <s v="theater/plays"/>
    <n v="22"/>
    <x v="698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b v="0"/>
    <n v="0"/>
    <b v="0"/>
    <s v="theater/plays"/>
    <n v="0"/>
    <x v="121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b v="0"/>
    <n v="21"/>
    <b v="0"/>
    <s v="theater/plays"/>
    <n v="17.62"/>
    <x v="2917"/>
    <x v="1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b v="0"/>
    <n v="9"/>
    <b v="0"/>
    <s v="theater/plays"/>
    <n v="53"/>
    <x v="2137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b v="0"/>
    <n v="6"/>
    <b v="0"/>
    <s v="theater/plays"/>
    <n v="22.142857142857142"/>
    <x v="966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b v="0"/>
    <n v="4"/>
    <b v="0"/>
    <s v="theater/plays"/>
    <n v="2.5333333333333332"/>
    <x v="2918"/>
    <x v="1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b v="0"/>
    <n v="7"/>
    <b v="0"/>
    <s v="theater/plays"/>
    <n v="2.5"/>
    <x v="680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b v="0"/>
    <n v="5"/>
    <b v="0"/>
    <s v="theater/plays"/>
    <n v="2.85"/>
    <x v="2830"/>
    <x v="1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b v="0"/>
    <n v="0"/>
    <b v="0"/>
    <s v="theater/plays"/>
    <n v="0"/>
    <x v="121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b v="0"/>
    <n v="3"/>
    <b v="0"/>
    <s v="theater/plays"/>
    <n v="2.4500000000000002"/>
    <x v="2919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b v="0"/>
    <n v="9"/>
    <b v="0"/>
    <s v="theater/plays"/>
    <n v="1.4210526315789473"/>
    <x v="2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b v="0"/>
    <n v="6"/>
    <b v="0"/>
    <s v="theater/plays"/>
    <n v="19.25"/>
    <x v="2920"/>
    <x v="1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b v="0"/>
    <n v="4"/>
    <b v="0"/>
    <s v="theater/plays"/>
    <n v="0.67500000000000004"/>
    <x v="2921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b v="0"/>
    <n v="1"/>
    <b v="0"/>
    <s v="theater/plays"/>
    <n v="0.16666666666666669"/>
    <x v="384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b v="0"/>
    <n v="17"/>
    <b v="0"/>
    <s v="theater/plays"/>
    <n v="60.9"/>
    <x v="2922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b v="0"/>
    <n v="1"/>
    <b v="0"/>
    <s v="theater/plays"/>
    <n v="1"/>
    <x v="2923"/>
    <x v="1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b v="0"/>
    <n v="13"/>
    <b v="0"/>
    <s v="theater/plays"/>
    <n v="34.4"/>
    <x v="2924"/>
    <x v="1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b v="0"/>
    <n v="6"/>
    <b v="0"/>
    <s v="theater/plays"/>
    <n v="16.5"/>
    <x v="446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b v="0"/>
    <n v="0"/>
    <b v="0"/>
    <s v="theater/plays"/>
    <n v="0"/>
    <x v="121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b v="0"/>
    <n v="2"/>
    <b v="0"/>
    <s v="theater/plays"/>
    <n v="0.4"/>
    <x v="453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b v="0"/>
    <n v="2"/>
    <b v="0"/>
    <s v="theater/plays"/>
    <n v="1.0571428571428572"/>
    <x v="2925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b v="0"/>
    <n v="21"/>
    <b v="0"/>
    <s v="theater/plays"/>
    <n v="26.727272727272727"/>
    <x v="436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b v="0"/>
    <n v="13"/>
    <b v="0"/>
    <s v="theater/plays"/>
    <n v="28.799999999999997"/>
    <x v="2926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b v="0"/>
    <n v="0"/>
    <b v="0"/>
    <s v="theater/plays"/>
    <n v="0"/>
    <x v="121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b v="0"/>
    <n v="6"/>
    <b v="0"/>
    <s v="theater/plays"/>
    <n v="8.9"/>
    <x v="2927"/>
    <x v="1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b v="0"/>
    <n v="0"/>
    <b v="0"/>
    <s v="theater/plays"/>
    <n v="0"/>
    <x v="121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b v="0"/>
    <n v="1"/>
    <b v="0"/>
    <s v="theater/plays"/>
    <n v="0.16666666666666669"/>
    <x v="144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b v="0"/>
    <n v="0"/>
    <b v="0"/>
    <s v="theater/plays"/>
    <n v="0"/>
    <x v="121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b v="0"/>
    <n v="12"/>
    <b v="0"/>
    <s v="theater/plays"/>
    <n v="15.737410071942445"/>
    <x v="2382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b v="0"/>
    <n v="2"/>
    <b v="0"/>
    <s v="theater/plays"/>
    <n v="2"/>
    <x v="1788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b v="0"/>
    <n v="6"/>
    <b v="0"/>
    <s v="theater/plays"/>
    <n v="21.685714285714287"/>
    <x v="2928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b v="0"/>
    <n v="1"/>
    <b v="0"/>
    <s v="theater/plays"/>
    <n v="0.33333333333333337"/>
    <x v="119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b v="0"/>
    <n v="1"/>
    <b v="0"/>
    <s v="theater/plays"/>
    <n v="0.2857142857142857"/>
    <x v="119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b v="0"/>
    <n v="5"/>
    <b v="0"/>
    <s v="theater/plays"/>
    <n v="4.7"/>
    <x v="2929"/>
    <x v="1"/>
    <m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b v="0"/>
    <n v="0"/>
    <b v="0"/>
    <s v="theater/plays"/>
    <n v="0"/>
    <x v="121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b v="0"/>
    <n v="3"/>
    <b v="0"/>
    <s v="theater/plays"/>
    <n v="10.8"/>
    <x v="2751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b v="0"/>
    <n v="8"/>
    <b v="0"/>
    <s v="theater/plays"/>
    <n v="4.8"/>
    <x v="180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b v="0"/>
    <n v="3"/>
    <b v="0"/>
    <s v="theater/plays"/>
    <n v="3.2"/>
    <x v="1592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b v="0"/>
    <n v="8"/>
    <b v="0"/>
    <s v="theater/plays"/>
    <n v="12.75"/>
    <x v="157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b v="0"/>
    <n v="1"/>
    <b v="0"/>
    <s v="theater/plays"/>
    <n v="1.8181818181818181E-2"/>
    <x v="135"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b v="0"/>
    <n v="4"/>
    <b v="0"/>
    <s v="theater/plays"/>
    <n v="2.4"/>
    <x v="2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b v="0"/>
    <n v="8"/>
    <b v="0"/>
    <s v="theater/plays"/>
    <n v="36.5"/>
    <x v="2930"/>
    <x v="1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b v="0"/>
    <n v="1"/>
    <b v="0"/>
    <s v="theater/plays"/>
    <n v="2.666666666666667"/>
    <x v="2931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b v="0"/>
    <n v="5"/>
    <b v="0"/>
    <s v="theater/plays"/>
    <n v="11.428571428571429"/>
    <x v="2932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b v="0"/>
    <n v="0"/>
    <b v="0"/>
    <s v="theater/plays"/>
    <n v="0"/>
    <x v="121"/>
    <x v="1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b v="0"/>
    <n v="0"/>
    <b v="0"/>
    <s v="theater/plays"/>
    <n v="0"/>
    <x v="121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b v="0"/>
    <n v="1"/>
    <b v="0"/>
    <s v="theater/plays"/>
    <n v="1.1111111111111112"/>
    <x v="73"/>
    <x v="1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b v="0"/>
    <n v="0"/>
    <b v="0"/>
    <s v="theater/plays"/>
    <n v="0"/>
    <x v="121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b v="0"/>
    <n v="0"/>
    <b v="0"/>
    <s v="theater/plays"/>
    <n v="0"/>
    <x v="121"/>
    <x v="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b v="0"/>
    <n v="6"/>
    <b v="0"/>
    <s v="theater/plays"/>
    <n v="27.400000000000002"/>
    <x v="2933"/>
    <x v="1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b v="0"/>
    <n v="6"/>
    <b v="0"/>
    <s v="theater/plays"/>
    <n v="10"/>
    <x v="412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b v="0"/>
    <n v="14"/>
    <b v="0"/>
    <s v="theater/plays"/>
    <n v="21.366666666666667"/>
    <x v="2934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b v="0"/>
    <n v="6"/>
    <b v="0"/>
    <s v="theater/plays"/>
    <n v="6.9696969696969706"/>
    <x v="2935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b v="0"/>
    <n v="33"/>
    <b v="0"/>
    <s v="theater/plays"/>
    <n v="70.599999999999994"/>
    <x v="2936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b v="0"/>
    <n v="4"/>
    <b v="0"/>
    <s v="theater/plays"/>
    <n v="2.0500000000000003"/>
    <x v="2270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b v="0"/>
    <n v="1"/>
    <b v="0"/>
    <s v="theater/plays"/>
    <n v="1.9666666666666666"/>
    <x v="585"/>
    <x v="1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b v="0"/>
    <n v="0"/>
    <b v="0"/>
    <s v="theater/plays"/>
    <n v="0"/>
    <x v="121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b v="0"/>
    <n v="6"/>
    <b v="0"/>
    <s v="theater/plays"/>
    <n v="28.666666666666668"/>
    <x v="2937"/>
    <x v="1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b v="0"/>
    <n v="6"/>
    <b v="0"/>
    <s v="theater/plays"/>
    <n v="3.1333333333333333"/>
    <x v="2938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b v="0"/>
    <n v="1"/>
    <b v="0"/>
    <s v="theater/plays"/>
    <n v="0.04"/>
    <x v="120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b v="0"/>
    <n v="3"/>
    <b v="0"/>
    <s v="theater/plays"/>
    <n v="0.2"/>
    <x v="120"/>
    <x v="1"/>
    <m/>
  </r>
  <r>
    <m/>
    <m/>
    <m/>
    <m/>
    <m/>
    <x v="4"/>
    <m/>
    <m/>
    <m/>
    <m/>
    <m/>
    <x v="4114"/>
    <m/>
    <m/>
    <m/>
    <m/>
    <m/>
    <x v="2939"/>
    <x v="3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A704D-8704-4752-A4BB-35DD8CEAA3A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69668-1CAD-4841-BCFF-24671D078EB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8E268-3232-49BD-9AE3-D2A5C91017C6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5"/>
  <sheetViews>
    <sheetView tabSelected="1" zoomScale="70" zoomScaleNormal="70" workbookViewId="0">
      <selection activeCell="C1" sqref="C1"/>
    </sheetView>
  </sheetViews>
  <sheetFormatPr defaultRowHeight="14.35" x14ac:dyDescent="0.5"/>
  <cols>
    <col min="2" max="2" width="38.41015625" style="3" customWidth="1"/>
    <col min="3" max="3" width="40.29296875" style="3" customWidth="1"/>
    <col min="5" max="5" width="16.41015625" customWidth="1"/>
    <col min="6" max="6" width="21.29296875" customWidth="1"/>
    <col min="7" max="7" width="17.87890625" customWidth="1"/>
    <col min="8" max="8" width="19.87890625" customWidth="1"/>
    <col min="9" max="9" width="19.29296875" customWidth="1"/>
    <col min="10" max="10" width="19.29296875" style="11" customWidth="1"/>
    <col min="11" max="11" width="17.87890625" customWidth="1"/>
    <col min="12" max="12" width="21.05859375" style="10" bestFit="1" customWidth="1"/>
    <col min="13" max="13" width="15.41015625" customWidth="1"/>
    <col min="14" max="14" width="24.5859375" customWidth="1"/>
    <col min="15" max="15" width="36.41015625" customWidth="1"/>
    <col min="16" max="16" width="41.1171875" customWidth="1"/>
    <col min="17" max="17" width="13.64453125" style="6" bestFit="1" customWidth="1"/>
    <col min="18" max="18" width="15.46875" bestFit="1" customWidth="1"/>
    <col min="19" max="19" width="11.9375" customWidth="1"/>
    <col min="20" max="20" width="17.52734375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8326</v>
      </c>
      <c r="K1" s="1" t="s">
        <v>8260</v>
      </c>
      <c r="L1" s="13" t="s">
        <v>8325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8318</v>
      </c>
    </row>
    <row r="2" spans="1:20" ht="43" x14ac:dyDescent="0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(((I2/60)/60)/24)+DATE(1970,1,1)+(-5/24)</f>
        <v>42207.916666666664</v>
      </c>
      <c r="K2">
        <v>1434931811</v>
      </c>
      <c r="L2" s="10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6">
        <f>(E2/D2)*100</f>
        <v>136.85882352941178</v>
      </c>
      <c r="R2">
        <f>E2/N2</f>
        <v>63.917582417582416</v>
      </c>
      <c r="S2" t="s">
        <v>8309</v>
      </c>
      <c r="T2" t="s">
        <v>8310</v>
      </c>
    </row>
    <row r="3" spans="1:20" ht="28.7" x14ac:dyDescent="0.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(((I3/60)/60)/24)+DATE(1970,1,1)+(-5/24)</f>
        <v>42796.392164351848</v>
      </c>
      <c r="K3">
        <v>1485872683</v>
      </c>
      <c r="L3" s="10">
        <f t="shared" ref="L3:L66" si="1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(E3/D3)*100</f>
        <v>142.60827250608273</v>
      </c>
      <c r="R3">
        <f t="shared" ref="R3:R66" si="3">E3/N3</f>
        <v>185.48101265822785</v>
      </c>
      <c r="S3" t="s">
        <v>8309</v>
      </c>
      <c r="T3" t="s">
        <v>8310</v>
      </c>
    </row>
    <row r="4" spans="1:20" ht="43" x14ac:dyDescent="0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42415.494016203702</v>
      </c>
      <c r="K4">
        <v>1454691083</v>
      </c>
      <c r="L4" s="10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105</v>
      </c>
      <c r="R4">
        <f t="shared" si="3"/>
        <v>15</v>
      </c>
      <c r="S4" t="s">
        <v>8309</v>
      </c>
      <c r="T4" t="s">
        <v>8310</v>
      </c>
    </row>
    <row r="5" spans="1:20" ht="28.7" x14ac:dyDescent="0.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41858.306793981479</v>
      </c>
      <c r="K5">
        <v>1404822107</v>
      </c>
      <c r="L5" s="10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103.89999999999999</v>
      </c>
      <c r="R5">
        <f t="shared" si="3"/>
        <v>69.266666666666666</v>
      </c>
      <c r="S5" t="s">
        <v>8309</v>
      </c>
      <c r="T5" t="s">
        <v>8310</v>
      </c>
    </row>
    <row r="6" spans="1:20" ht="57.35" x14ac:dyDescent="0.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42357.625914351847</v>
      </c>
      <c r="K6">
        <v>1447963279</v>
      </c>
      <c r="L6" s="10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122.99154545454545</v>
      </c>
      <c r="R6">
        <f t="shared" si="3"/>
        <v>190.55028169014085</v>
      </c>
      <c r="S6" t="s">
        <v>8309</v>
      </c>
      <c r="T6" t="s">
        <v>8310</v>
      </c>
    </row>
    <row r="7" spans="1:20" ht="43" x14ac:dyDescent="0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42580.024305555555</v>
      </c>
      <c r="K7">
        <v>1468362207</v>
      </c>
      <c r="L7" s="10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109.77744436109028</v>
      </c>
      <c r="R7">
        <f t="shared" si="3"/>
        <v>93.40425531914893</v>
      </c>
      <c r="S7" t="s">
        <v>8309</v>
      </c>
      <c r="T7" t="s">
        <v>8310</v>
      </c>
    </row>
    <row r="8" spans="1:20" ht="43" x14ac:dyDescent="0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41803.864004629628</v>
      </c>
      <c r="K8">
        <v>1401846250</v>
      </c>
      <c r="L8" s="10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106.4875</v>
      </c>
      <c r="R8">
        <f t="shared" si="3"/>
        <v>146.87931034482759</v>
      </c>
      <c r="S8" t="s">
        <v>8309</v>
      </c>
      <c r="T8" t="s">
        <v>8310</v>
      </c>
    </row>
    <row r="9" spans="1:20" ht="43" x14ac:dyDescent="0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42555.838738425926</v>
      </c>
      <c r="K9">
        <v>1464224867</v>
      </c>
      <c r="L9" s="10">
        <f t="shared" si="1"/>
        <v>42515.838738425926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101.22222222222221</v>
      </c>
      <c r="R9">
        <f t="shared" si="3"/>
        <v>159.82456140350877</v>
      </c>
      <c r="S9" t="s">
        <v>8309</v>
      </c>
      <c r="T9" t="s">
        <v>8310</v>
      </c>
    </row>
    <row r="10" spans="1:20" x14ac:dyDescent="0.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42475.666666666664</v>
      </c>
      <c r="K10">
        <v>1460155212</v>
      </c>
      <c r="L10" s="10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100.04342857142856</v>
      </c>
      <c r="R10">
        <f t="shared" si="3"/>
        <v>291.79333333333335</v>
      </c>
      <c r="S10" t="s">
        <v>8309</v>
      </c>
      <c r="T10" t="s">
        <v>8310</v>
      </c>
    </row>
    <row r="11" spans="1:20" ht="43" x14ac:dyDescent="0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42476.895185185182</v>
      </c>
      <c r="K11">
        <v>1458268144</v>
      </c>
      <c r="L11" s="10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125.998</v>
      </c>
      <c r="R11">
        <f t="shared" si="3"/>
        <v>31.499500000000001</v>
      </c>
      <c r="S11" t="s">
        <v>8309</v>
      </c>
      <c r="T11" t="s">
        <v>8310</v>
      </c>
    </row>
    <row r="12" spans="1:20" ht="43" x14ac:dyDescent="0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41814.859710648147</v>
      </c>
      <c r="K12">
        <v>1400636279</v>
      </c>
      <c r="L12" s="10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100.49999999999999</v>
      </c>
      <c r="R12">
        <f t="shared" si="3"/>
        <v>158.68421052631578</v>
      </c>
      <c r="S12" t="s">
        <v>8309</v>
      </c>
      <c r="T12" t="s">
        <v>8310</v>
      </c>
    </row>
    <row r="13" spans="1:20" ht="43" x14ac:dyDescent="0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42603.916666666664</v>
      </c>
      <c r="K13">
        <v>1469126462</v>
      </c>
      <c r="L13" s="10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120.5</v>
      </c>
      <c r="R13">
        <f t="shared" si="3"/>
        <v>80.333333333333329</v>
      </c>
      <c r="S13" t="s">
        <v>8309</v>
      </c>
      <c r="T13" t="s">
        <v>8310</v>
      </c>
    </row>
    <row r="14" spans="1:20" ht="43" x14ac:dyDescent="0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41835.916666666664</v>
      </c>
      <c r="K14">
        <v>1401642425</v>
      </c>
      <c r="L14" s="10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165.29333333333335</v>
      </c>
      <c r="R14">
        <f t="shared" si="3"/>
        <v>59.961305925030231</v>
      </c>
      <c r="S14" t="s">
        <v>8309</v>
      </c>
      <c r="T14" t="s">
        <v>8310</v>
      </c>
    </row>
    <row r="15" spans="1:20" ht="28.7" x14ac:dyDescent="0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42544.643749999996</v>
      </c>
      <c r="K15">
        <v>1463588109</v>
      </c>
      <c r="L15" s="10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159.97142857142856</v>
      </c>
      <c r="R15">
        <f t="shared" si="3"/>
        <v>109.78431372549019</v>
      </c>
      <c r="S15" t="s">
        <v>8309</v>
      </c>
      <c r="T15" t="s">
        <v>8310</v>
      </c>
    </row>
    <row r="16" spans="1:20" ht="28.7" x14ac:dyDescent="0.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41833.374305555553</v>
      </c>
      <c r="K16">
        <v>1403051888</v>
      </c>
      <c r="L16" s="10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100.93333333333334</v>
      </c>
      <c r="R16">
        <f t="shared" si="3"/>
        <v>147.70731707317074</v>
      </c>
      <c r="S16" t="s">
        <v>8309</v>
      </c>
      <c r="T16" t="s">
        <v>8310</v>
      </c>
    </row>
    <row r="17" spans="1:20" ht="43" x14ac:dyDescent="0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42274.634722222218</v>
      </c>
      <c r="K17">
        <v>1441790658</v>
      </c>
      <c r="L17" s="10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106.60000000000001</v>
      </c>
      <c r="R17">
        <f t="shared" si="3"/>
        <v>21.755102040816325</v>
      </c>
      <c r="S17" t="s">
        <v>8309</v>
      </c>
      <c r="T17" t="s">
        <v>8310</v>
      </c>
    </row>
    <row r="18" spans="1:20" ht="43" x14ac:dyDescent="0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41806.020833333328</v>
      </c>
      <c r="K18">
        <v>1398971211</v>
      </c>
      <c r="L18" s="10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100.24166666666667</v>
      </c>
      <c r="R18">
        <f t="shared" si="3"/>
        <v>171.84285714285716</v>
      </c>
      <c r="S18" t="s">
        <v>8309</v>
      </c>
      <c r="T18" t="s">
        <v>8310</v>
      </c>
    </row>
    <row r="19" spans="1:20" ht="43" x14ac:dyDescent="0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41947.565069444441</v>
      </c>
      <c r="K19">
        <v>1412530422</v>
      </c>
      <c r="L19" s="10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100.66666666666666</v>
      </c>
      <c r="R19">
        <f t="shared" si="3"/>
        <v>41.944444444444443</v>
      </c>
      <c r="S19" t="s">
        <v>8309</v>
      </c>
      <c r="T19" t="s">
        <v>8310</v>
      </c>
    </row>
    <row r="20" spans="1:20" ht="43" x14ac:dyDescent="0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41899.333981481483</v>
      </c>
      <c r="K20">
        <v>1408366856</v>
      </c>
      <c r="L20" s="10">
        <f t="shared" si="1"/>
        <v>41869.333981481483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106.32110000000002</v>
      </c>
      <c r="R20">
        <f t="shared" si="3"/>
        <v>93.264122807017543</v>
      </c>
      <c r="S20" t="s">
        <v>8309</v>
      </c>
      <c r="T20" t="s">
        <v>8310</v>
      </c>
    </row>
    <row r="21" spans="1:20" ht="43" x14ac:dyDescent="0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42205.608032407406</v>
      </c>
      <c r="K21">
        <v>1434828934</v>
      </c>
      <c r="L21" s="10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145.29411764705881</v>
      </c>
      <c r="R21">
        <f t="shared" si="3"/>
        <v>56.136363636363633</v>
      </c>
      <c r="S21" t="s">
        <v>8309</v>
      </c>
      <c r="T21" t="s">
        <v>8310</v>
      </c>
    </row>
    <row r="22" spans="1:20" ht="43" x14ac:dyDescent="0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42260.549907407411</v>
      </c>
      <c r="K22">
        <v>1436983912</v>
      </c>
      <c r="L22" s="10">
        <f t="shared" si="1"/>
        <v>42200.549907407411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100.2</v>
      </c>
      <c r="R22">
        <f t="shared" si="3"/>
        <v>80.16</v>
      </c>
      <c r="S22" t="s">
        <v>8309</v>
      </c>
      <c r="T22" t="s">
        <v>8310</v>
      </c>
    </row>
    <row r="23" spans="1:20" ht="43" x14ac:dyDescent="0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41908.418854166666</v>
      </c>
      <c r="K23">
        <v>1409151789</v>
      </c>
      <c r="L23" s="10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109.13513513513513</v>
      </c>
      <c r="R23">
        <f t="shared" si="3"/>
        <v>199.9009900990099</v>
      </c>
      <c r="S23" t="s">
        <v>8309</v>
      </c>
      <c r="T23" t="s">
        <v>8310</v>
      </c>
    </row>
    <row r="24" spans="1:20" ht="28.7" x14ac:dyDescent="0.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42005.124305555553</v>
      </c>
      <c r="K24">
        <v>1418766740</v>
      </c>
      <c r="L24" s="10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117.14285714285715</v>
      </c>
      <c r="R24">
        <f t="shared" si="3"/>
        <v>51.25</v>
      </c>
      <c r="S24" t="s">
        <v>8309</v>
      </c>
      <c r="T24" t="s">
        <v>8310</v>
      </c>
    </row>
    <row r="25" spans="1:20" ht="43" x14ac:dyDescent="0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42124.430555555555</v>
      </c>
      <c r="K25">
        <v>1428086501</v>
      </c>
      <c r="L25" s="10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118.5</v>
      </c>
      <c r="R25">
        <f t="shared" si="3"/>
        <v>103.04347826086956</v>
      </c>
      <c r="S25" t="s">
        <v>8309</v>
      </c>
      <c r="T25" t="s">
        <v>8310</v>
      </c>
    </row>
    <row r="26" spans="1:20" ht="28.7" x14ac:dyDescent="0.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42262.61041666667</v>
      </c>
      <c r="K26">
        <v>1439494863</v>
      </c>
      <c r="L26" s="10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108.80768571428572</v>
      </c>
      <c r="R26">
        <f t="shared" si="3"/>
        <v>66.346149825783982</v>
      </c>
      <c r="S26" t="s">
        <v>8309</v>
      </c>
      <c r="T26" t="s">
        <v>8310</v>
      </c>
    </row>
    <row r="27" spans="1:20" ht="43" x14ac:dyDescent="0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42377.816678240742</v>
      </c>
      <c r="K27">
        <v>1447115761</v>
      </c>
      <c r="L27" s="10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133.33333333333331</v>
      </c>
      <c r="R27">
        <f t="shared" si="3"/>
        <v>57.142857142857146</v>
      </c>
      <c r="S27" t="s">
        <v>8309</v>
      </c>
      <c r="T27" t="s">
        <v>8310</v>
      </c>
    </row>
    <row r="28" spans="1:20" ht="43" x14ac:dyDescent="0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41868.307222222218</v>
      </c>
      <c r="K28">
        <v>1404822144</v>
      </c>
      <c r="L28" s="10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155.20000000000002</v>
      </c>
      <c r="R28">
        <f t="shared" si="3"/>
        <v>102.10526315789474</v>
      </c>
      <c r="S28" t="s">
        <v>8309</v>
      </c>
      <c r="T28" t="s">
        <v>8310</v>
      </c>
    </row>
    <row r="29" spans="1:20" ht="43" x14ac:dyDescent="0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41958.998067129629</v>
      </c>
      <c r="K29">
        <v>1413518233</v>
      </c>
      <c r="L29" s="10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111.72500000000001</v>
      </c>
      <c r="R29">
        <f t="shared" si="3"/>
        <v>148.96666666666667</v>
      </c>
      <c r="S29" t="s">
        <v>8309</v>
      </c>
      <c r="T29" t="s">
        <v>8310</v>
      </c>
    </row>
    <row r="30" spans="1:20" ht="28.7" x14ac:dyDescent="0.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42354.755601851844</v>
      </c>
      <c r="K30">
        <v>1447715284</v>
      </c>
      <c r="L30" s="10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100.35000000000001</v>
      </c>
      <c r="R30">
        <f t="shared" si="3"/>
        <v>169.6056338028169</v>
      </c>
      <c r="S30" t="s">
        <v>8309</v>
      </c>
      <c r="T30" t="s">
        <v>8310</v>
      </c>
    </row>
    <row r="31" spans="1:20" ht="43" x14ac:dyDescent="0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41842.464907407404</v>
      </c>
      <c r="K31">
        <v>1403453368</v>
      </c>
      <c r="L31" s="10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123.33333333333334</v>
      </c>
      <c r="R31">
        <f t="shared" si="3"/>
        <v>31.623931623931625</v>
      </c>
      <c r="S31" t="s">
        <v>8309</v>
      </c>
      <c r="T31" t="s">
        <v>8310</v>
      </c>
    </row>
    <row r="32" spans="1:20" ht="43" x14ac:dyDescent="0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41872.084664351853</v>
      </c>
      <c r="K32">
        <v>1406012515</v>
      </c>
      <c r="L32" s="10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101.29975</v>
      </c>
      <c r="R32">
        <f t="shared" si="3"/>
        <v>76.45264150943396</v>
      </c>
      <c r="S32" t="s">
        <v>8309</v>
      </c>
      <c r="T32" t="s">
        <v>8310</v>
      </c>
    </row>
    <row r="33" spans="1:20" ht="43" x14ac:dyDescent="0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42394.583726851844</v>
      </c>
      <c r="K33">
        <v>1452193234</v>
      </c>
      <c r="L33" s="10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100</v>
      </c>
      <c r="R33">
        <f t="shared" si="3"/>
        <v>13</v>
      </c>
      <c r="S33" t="s">
        <v>8309</v>
      </c>
      <c r="T33" t="s">
        <v>8310</v>
      </c>
    </row>
    <row r="34" spans="1:20" ht="43" x14ac:dyDescent="0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42502.957638888889</v>
      </c>
      <c r="K34">
        <v>1459523017</v>
      </c>
      <c r="L34" s="10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100.24604569420035</v>
      </c>
      <c r="R34">
        <f t="shared" si="3"/>
        <v>320.44943820224717</v>
      </c>
      <c r="S34" t="s">
        <v>8309</v>
      </c>
      <c r="T34" t="s">
        <v>8310</v>
      </c>
    </row>
    <row r="35" spans="1:20" ht="43" x14ac:dyDescent="0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42316.49422453704</v>
      </c>
      <c r="K35">
        <v>1444405901</v>
      </c>
      <c r="L35" s="10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102.0952380952381</v>
      </c>
      <c r="R35">
        <f t="shared" si="3"/>
        <v>83.75</v>
      </c>
      <c r="S35" t="s">
        <v>8309</v>
      </c>
      <c r="T35" t="s">
        <v>8310</v>
      </c>
    </row>
    <row r="36" spans="1:20" ht="43" x14ac:dyDescent="0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41856.113437499997</v>
      </c>
      <c r="K36">
        <v>1405928601</v>
      </c>
      <c r="L36" s="10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130.46153846153845</v>
      </c>
      <c r="R36">
        <f t="shared" si="3"/>
        <v>49.882352941176471</v>
      </c>
      <c r="S36" t="s">
        <v>8309</v>
      </c>
      <c r="T36" t="s">
        <v>8310</v>
      </c>
    </row>
    <row r="37" spans="1:20" ht="43" x14ac:dyDescent="0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42121.791666666664</v>
      </c>
      <c r="K37">
        <v>1428130814</v>
      </c>
      <c r="L37" s="10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166.5</v>
      </c>
      <c r="R37">
        <f t="shared" si="3"/>
        <v>59.464285714285715</v>
      </c>
      <c r="S37" t="s">
        <v>8309</v>
      </c>
      <c r="T37" t="s">
        <v>8310</v>
      </c>
    </row>
    <row r="38" spans="1:20" ht="28.7" x14ac:dyDescent="0.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42098.05700231481</v>
      </c>
      <c r="K38">
        <v>1425540125</v>
      </c>
      <c r="L38" s="10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142.15</v>
      </c>
      <c r="R38">
        <f t="shared" si="3"/>
        <v>193.84090909090909</v>
      </c>
      <c r="S38" t="s">
        <v>8309</v>
      </c>
      <c r="T38" t="s">
        <v>8310</v>
      </c>
    </row>
    <row r="39" spans="1:20" ht="43" x14ac:dyDescent="0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42062.484710648147</v>
      </c>
      <c r="K39">
        <v>1422463079</v>
      </c>
      <c r="L39" s="10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183.44090909090909</v>
      </c>
      <c r="R39">
        <f t="shared" si="3"/>
        <v>159.51383399209487</v>
      </c>
      <c r="S39" t="s">
        <v>8309</v>
      </c>
      <c r="T39" t="s">
        <v>8310</v>
      </c>
    </row>
    <row r="40" spans="1:20" ht="43" x14ac:dyDescent="0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41404.848888888882</v>
      </c>
      <c r="K40">
        <v>1365643344</v>
      </c>
      <c r="L40" s="10">
        <f t="shared" si="1"/>
        <v>41374.848888888882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110.04</v>
      </c>
      <c r="R40">
        <f t="shared" si="3"/>
        <v>41.68181818181818</v>
      </c>
      <c r="S40" t="s">
        <v>8309</v>
      </c>
      <c r="T40" t="s">
        <v>8310</v>
      </c>
    </row>
    <row r="41" spans="1:20" ht="43" x14ac:dyDescent="0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41784.749305555553</v>
      </c>
      <c r="K41">
        <v>1398388068</v>
      </c>
      <c r="L41" s="10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130.98000000000002</v>
      </c>
      <c r="R41">
        <f t="shared" si="3"/>
        <v>150.89861751152074</v>
      </c>
      <c r="S41" t="s">
        <v>8309</v>
      </c>
      <c r="T41" t="s">
        <v>8310</v>
      </c>
    </row>
    <row r="42" spans="1:20" ht="43" x14ac:dyDescent="0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41808.958333333328</v>
      </c>
      <c r="K42">
        <v>1401426488</v>
      </c>
      <c r="L42" s="10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101.35000000000001</v>
      </c>
      <c r="R42">
        <f t="shared" si="3"/>
        <v>126.6875</v>
      </c>
      <c r="S42" t="s">
        <v>8309</v>
      </c>
      <c r="T42" t="s">
        <v>8310</v>
      </c>
    </row>
    <row r="43" spans="1:20" ht="43" x14ac:dyDescent="0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41917.360578703701</v>
      </c>
      <c r="K43">
        <v>1409924354</v>
      </c>
      <c r="L43" s="10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100</v>
      </c>
      <c r="R43">
        <f t="shared" si="3"/>
        <v>105.26315789473684</v>
      </c>
      <c r="S43" t="s">
        <v>8309</v>
      </c>
      <c r="T43" t="s">
        <v>8310</v>
      </c>
    </row>
    <row r="44" spans="1:20" ht="43" x14ac:dyDescent="0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42001.430856481478</v>
      </c>
      <c r="K44">
        <v>1417188026</v>
      </c>
      <c r="L44" s="10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141.85714285714286</v>
      </c>
      <c r="R44">
        <f t="shared" si="3"/>
        <v>117.51479289940828</v>
      </c>
      <c r="S44" t="s">
        <v>8309</v>
      </c>
      <c r="T44" t="s">
        <v>8310</v>
      </c>
    </row>
    <row r="45" spans="1:20" ht="43" x14ac:dyDescent="0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41832.791666666664</v>
      </c>
      <c r="K45">
        <v>1402599486</v>
      </c>
      <c r="L45" s="10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308.65999999999997</v>
      </c>
      <c r="R45">
        <f t="shared" si="3"/>
        <v>117.36121673003802</v>
      </c>
      <c r="S45" t="s">
        <v>8309</v>
      </c>
      <c r="T45" t="s">
        <v>8310</v>
      </c>
    </row>
    <row r="46" spans="1:20" ht="43" x14ac:dyDescent="0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41918.890474537038</v>
      </c>
      <c r="K46">
        <v>1408760537</v>
      </c>
      <c r="L46" s="10">
        <f t="shared" si="1"/>
        <v>41873.890474537038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100</v>
      </c>
      <c r="R46">
        <f t="shared" si="3"/>
        <v>133.33333333333334</v>
      </c>
      <c r="S46" t="s">
        <v>8309</v>
      </c>
      <c r="T46" t="s">
        <v>8310</v>
      </c>
    </row>
    <row r="47" spans="1:20" ht="43" x14ac:dyDescent="0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42487.415590277778</v>
      </c>
      <c r="K47">
        <v>1459177107</v>
      </c>
      <c r="L47" s="10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120</v>
      </c>
      <c r="R47">
        <f t="shared" si="3"/>
        <v>98.360655737704917</v>
      </c>
      <c r="S47" t="s">
        <v>8309</v>
      </c>
      <c r="T47" t="s">
        <v>8310</v>
      </c>
    </row>
    <row r="48" spans="1:20" ht="43" x14ac:dyDescent="0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42353.756643518522</v>
      </c>
      <c r="K48">
        <v>1447628974</v>
      </c>
      <c r="L48" s="10">
        <f t="shared" si="1"/>
        <v>42323.756643518522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104.16666666666667</v>
      </c>
      <c r="R48">
        <f t="shared" si="3"/>
        <v>194.44444444444446</v>
      </c>
      <c r="S48" t="s">
        <v>8309</v>
      </c>
      <c r="T48" t="s">
        <v>8310</v>
      </c>
    </row>
    <row r="49" spans="1:20" ht="43" x14ac:dyDescent="0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41992.652858796289</v>
      </c>
      <c r="K49">
        <v>1413834007</v>
      </c>
      <c r="L49" s="10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107.61100000000002</v>
      </c>
      <c r="R49">
        <f t="shared" si="3"/>
        <v>76.865000000000009</v>
      </c>
      <c r="S49" t="s">
        <v>8309</v>
      </c>
      <c r="T49" t="s">
        <v>8310</v>
      </c>
    </row>
    <row r="50" spans="1:20" ht="43" x14ac:dyDescent="0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42064.291666666664</v>
      </c>
      <c r="K50">
        <v>1422534260</v>
      </c>
      <c r="L50" s="10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107.94999999999999</v>
      </c>
      <c r="R50">
        <f t="shared" si="3"/>
        <v>56.815789473684212</v>
      </c>
      <c r="S50" t="s">
        <v>8309</v>
      </c>
      <c r="T50" t="s">
        <v>8310</v>
      </c>
    </row>
    <row r="51" spans="1:20" x14ac:dyDescent="0.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42300.968113425923</v>
      </c>
      <c r="K51">
        <v>1443068045</v>
      </c>
      <c r="L51" s="10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100</v>
      </c>
      <c r="R51">
        <f t="shared" si="3"/>
        <v>137.93103448275863</v>
      </c>
      <c r="S51" t="s">
        <v>8309</v>
      </c>
      <c r="T51" t="s">
        <v>8310</v>
      </c>
    </row>
    <row r="52" spans="1:20" ht="43" x14ac:dyDescent="0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42034.499999999993</v>
      </c>
      <c r="K52">
        <v>1419271458</v>
      </c>
      <c r="L52" s="10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100</v>
      </c>
      <c r="R52">
        <f t="shared" si="3"/>
        <v>27.272727272727273</v>
      </c>
      <c r="S52" t="s">
        <v>8309</v>
      </c>
      <c r="T52" t="s">
        <v>8310</v>
      </c>
    </row>
    <row r="53" spans="1:20" ht="43" x14ac:dyDescent="0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42226.720335648148</v>
      </c>
      <c r="K53">
        <v>1436653037</v>
      </c>
      <c r="L53" s="10">
        <f t="shared" si="1"/>
        <v>42196.720335648148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128.0181818181818</v>
      </c>
      <c r="R53">
        <f t="shared" si="3"/>
        <v>118.33613445378151</v>
      </c>
      <c r="S53" t="s">
        <v>8309</v>
      </c>
      <c r="T53" t="s">
        <v>8310</v>
      </c>
    </row>
    <row r="54" spans="1:20" ht="43" x14ac:dyDescent="0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41837.493587962963</v>
      </c>
      <c r="K54">
        <v>1403023846</v>
      </c>
      <c r="L54" s="10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116.21</v>
      </c>
      <c r="R54">
        <f t="shared" si="3"/>
        <v>223.48076923076923</v>
      </c>
      <c r="S54" t="s">
        <v>8309</v>
      </c>
      <c r="T54" t="s">
        <v>8310</v>
      </c>
    </row>
    <row r="55" spans="1:20" ht="28.7" x14ac:dyDescent="0.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41733.708333333328</v>
      </c>
      <c r="K55">
        <v>1395407445</v>
      </c>
      <c r="L55" s="10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109.63333333333334</v>
      </c>
      <c r="R55">
        <f t="shared" si="3"/>
        <v>28.111111111111111</v>
      </c>
      <c r="S55" t="s">
        <v>8309</v>
      </c>
      <c r="T55" t="s">
        <v>8310</v>
      </c>
    </row>
    <row r="56" spans="1:20" ht="43" x14ac:dyDescent="0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42363.504872685182</v>
      </c>
      <c r="K56">
        <v>1448471221</v>
      </c>
      <c r="L56" s="10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101</v>
      </c>
      <c r="R56">
        <f t="shared" si="3"/>
        <v>194.23076923076923</v>
      </c>
      <c r="S56" t="s">
        <v>8309</v>
      </c>
      <c r="T56" t="s">
        <v>8310</v>
      </c>
    </row>
    <row r="57" spans="1:20" ht="43" x14ac:dyDescent="0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42517.760601851849</v>
      </c>
      <c r="K57">
        <v>1462576516</v>
      </c>
      <c r="L57" s="10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128.95348837209301</v>
      </c>
      <c r="R57">
        <f t="shared" si="3"/>
        <v>128.95348837209303</v>
      </c>
      <c r="S57" t="s">
        <v>8309</v>
      </c>
      <c r="T57" t="s">
        <v>8310</v>
      </c>
    </row>
    <row r="58" spans="1:20" ht="28.7" x14ac:dyDescent="0.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42163.458333333336</v>
      </c>
      <c r="K58">
        <v>1432559424</v>
      </c>
      <c r="L58" s="10">
        <f t="shared" si="1"/>
        <v>42149.340555555551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107.26249999999999</v>
      </c>
      <c r="R58">
        <f t="shared" si="3"/>
        <v>49.316091954022987</v>
      </c>
      <c r="S58" t="s">
        <v>8309</v>
      </c>
      <c r="T58" t="s">
        <v>8310</v>
      </c>
    </row>
    <row r="59" spans="1:20" ht="43" x14ac:dyDescent="0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42119.624560185184</v>
      </c>
      <c r="K59">
        <v>1427399962</v>
      </c>
      <c r="L59" s="10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101.89999999999999</v>
      </c>
      <c r="R59">
        <f t="shared" si="3"/>
        <v>221.52173913043478</v>
      </c>
      <c r="S59" t="s">
        <v>8309</v>
      </c>
      <c r="T59" t="s">
        <v>8310</v>
      </c>
    </row>
    <row r="60" spans="1:20" ht="43" x14ac:dyDescent="0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41962.578379629624</v>
      </c>
      <c r="K60">
        <v>1413827572</v>
      </c>
      <c r="L60" s="10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102.91</v>
      </c>
      <c r="R60">
        <f t="shared" si="3"/>
        <v>137.21333333333334</v>
      </c>
      <c r="S60" t="s">
        <v>8309</v>
      </c>
      <c r="T60" t="s">
        <v>8310</v>
      </c>
    </row>
    <row r="61" spans="1:20" ht="43" x14ac:dyDescent="0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42261.666666666664</v>
      </c>
      <c r="K61">
        <v>1439530776</v>
      </c>
      <c r="L61" s="10">
        <f t="shared" si="1"/>
        <v>42230.027500000004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100.12570000000001</v>
      </c>
      <c r="R61">
        <f t="shared" si="3"/>
        <v>606.82242424242418</v>
      </c>
      <c r="S61" t="s">
        <v>8309</v>
      </c>
      <c r="T61" t="s">
        <v>8310</v>
      </c>
    </row>
    <row r="62" spans="1:20" ht="43" x14ac:dyDescent="0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41720.791666666664</v>
      </c>
      <c r="K62">
        <v>1393882717</v>
      </c>
      <c r="L62" s="10">
        <f t="shared" si="1"/>
        <v>41701.693483796291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103.29622222222221</v>
      </c>
      <c r="R62">
        <f t="shared" si="3"/>
        <v>43.040092592592593</v>
      </c>
      <c r="S62" t="s">
        <v>8309</v>
      </c>
      <c r="T62" t="s">
        <v>8311</v>
      </c>
    </row>
    <row r="63" spans="1:20" ht="43" x14ac:dyDescent="0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41431.605983796297</v>
      </c>
      <c r="K63">
        <v>1368646357</v>
      </c>
      <c r="L63" s="10">
        <f t="shared" si="1"/>
        <v>41409.605983796297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148.30000000000001</v>
      </c>
      <c r="R63">
        <f t="shared" si="3"/>
        <v>322.39130434782606</v>
      </c>
      <c r="S63" t="s">
        <v>8309</v>
      </c>
      <c r="T63" t="s">
        <v>8311</v>
      </c>
    </row>
    <row r="64" spans="1:20" ht="43" x14ac:dyDescent="0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41336.591180555552</v>
      </c>
      <c r="K64">
        <v>1360177878</v>
      </c>
      <c r="L64" s="10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154.73333333333332</v>
      </c>
      <c r="R64">
        <f t="shared" si="3"/>
        <v>96.708333333333329</v>
      </c>
      <c r="S64" t="s">
        <v>8309</v>
      </c>
      <c r="T64" t="s">
        <v>8311</v>
      </c>
    </row>
    <row r="65" spans="1:20" ht="43" x14ac:dyDescent="0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41635.999305555553</v>
      </c>
      <c r="K65">
        <v>1386194013</v>
      </c>
      <c r="L65" s="10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113.51849999999999</v>
      </c>
      <c r="R65">
        <f t="shared" si="3"/>
        <v>35.474531249999998</v>
      </c>
      <c r="S65" t="s">
        <v>8309</v>
      </c>
      <c r="T65" t="s">
        <v>8311</v>
      </c>
    </row>
    <row r="66" spans="1:20" ht="43" x14ac:dyDescent="0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41462.809965277775</v>
      </c>
      <c r="K66">
        <v>1370651181</v>
      </c>
      <c r="L66" s="10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173.33333333333334</v>
      </c>
      <c r="R66">
        <f t="shared" si="3"/>
        <v>86.666666666666671</v>
      </c>
      <c r="S66" t="s">
        <v>8309</v>
      </c>
      <c r="T66" t="s">
        <v>8311</v>
      </c>
    </row>
    <row r="67" spans="1:20" ht="43" x14ac:dyDescent="0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(((I67/60)/60)/24)+DATE(1970,1,1)+(-5/24)</f>
        <v>41862.040972222218</v>
      </c>
      <c r="K67">
        <v>1405453354</v>
      </c>
      <c r="L67" s="10">
        <f t="shared" ref="L67:L130" si="5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(E67/D67)*100</f>
        <v>107.52857142857141</v>
      </c>
      <c r="R67">
        <f t="shared" ref="R67:R130" si="7">E67/N67</f>
        <v>132.05263157894737</v>
      </c>
      <c r="S67" t="s">
        <v>8309</v>
      </c>
      <c r="T67" t="s">
        <v>8311</v>
      </c>
    </row>
    <row r="68" spans="1:20" ht="28.7" x14ac:dyDescent="0.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42569.641435185178</v>
      </c>
      <c r="K68">
        <v>1466281420</v>
      </c>
      <c r="L68" s="10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>
        <f t="shared" si="7"/>
        <v>91.230769230769226</v>
      </c>
      <c r="S68" t="s">
        <v>8309</v>
      </c>
      <c r="T68" t="s">
        <v>8311</v>
      </c>
    </row>
    <row r="69" spans="1:20" ht="43" x14ac:dyDescent="0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41105.375046296293</v>
      </c>
      <c r="K69">
        <v>1339768804</v>
      </c>
      <c r="L69" s="10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>
        <f t="shared" si="7"/>
        <v>116.25</v>
      </c>
      <c r="S69" t="s">
        <v>8309</v>
      </c>
      <c r="T69" t="s">
        <v>8311</v>
      </c>
    </row>
    <row r="70" spans="1:20" ht="57.35" x14ac:dyDescent="0.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41693.36100694444</v>
      </c>
      <c r="K70">
        <v>1390570791</v>
      </c>
      <c r="L70" s="10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>
        <f t="shared" si="7"/>
        <v>21.194444444444443</v>
      </c>
      <c r="S70" t="s">
        <v>8309</v>
      </c>
      <c r="T70" t="s">
        <v>8311</v>
      </c>
    </row>
    <row r="71" spans="1:20" ht="43" x14ac:dyDescent="0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40818.082638888889</v>
      </c>
      <c r="K71">
        <v>1314765025</v>
      </c>
      <c r="L71" s="10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>
        <f t="shared" si="7"/>
        <v>62.327134831460668</v>
      </c>
      <c r="S71" t="s">
        <v>8309</v>
      </c>
      <c r="T71" t="s">
        <v>8311</v>
      </c>
    </row>
    <row r="72" spans="1:20" ht="43" x14ac:dyDescent="0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40790.688020833331</v>
      </c>
      <c r="K72">
        <v>1309987845</v>
      </c>
      <c r="L72" s="10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>
        <f t="shared" si="7"/>
        <v>37.411764705882355</v>
      </c>
      <c r="S72" t="s">
        <v>8309</v>
      </c>
      <c r="T72" t="s">
        <v>8311</v>
      </c>
    </row>
    <row r="73" spans="1:20" ht="43" x14ac:dyDescent="0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41057.063159722216</v>
      </c>
      <c r="K73">
        <v>1333002657</v>
      </c>
      <c r="L73" s="10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>
        <f t="shared" si="7"/>
        <v>69.71875</v>
      </c>
      <c r="S73" t="s">
        <v>8309</v>
      </c>
      <c r="T73" t="s">
        <v>8311</v>
      </c>
    </row>
    <row r="74" spans="1:20" ht="43" x14ac:dyDescent="0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41227.791666666664</v>
      </c>
      <c r="K74">
        <v>1351210481</v>
      </c>
      <c r="L74" s="10">
        <f t="shared" si="5"/>
        <v>41207.801863425921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>
        <f t="shared" si="7"/>
        <v>58.170731707317074</v>
      </c>
      <c r="S74" t="s">
        <v>8309</v>
      </c>
      <c r="T74" t="s">
        <v>8311</v>
      </c>
    </row>
    <row r="75" spans="1:20" ht="43" x14ac:dyDescent="0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40665.957638888889</v>
      </c>
      <c r="K75">
        <v>1297620584</v>
      </c>
      <c r="L75" s="10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>
        <f t="shared" si="7"/>
        <v>50</v>
      </c>
      <c r="S75" t="s">
        <v>8309</v>
      </c>
      <c r="T75" t="s">
        <v>8311</v>
      </c>
    </row>
    <row r="76" spans="1:20" ht="43" x14ac:dyDescent="0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42390.278877314813</v>
      </c>
      <c r="K76">
        <v>1450784495</v>
      </c>
      <c r="L76" s="10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>
        <f t="shared" si="7"/>
        <v>19.471034482758618</v>
      </c>
      <c r="S76" t="s">
        <v>8309</v>
      </c>
      <c r="T76" t="s">
        <v>8311</v>
      </c>
    </row>
    <row r="77" spans="1:20" ht="43" x14ac:dyDescent="0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41387.000833333332</v>
      </c>
      <c r="K77">
        <v>1364101272</v>
      </c>
      <c r="L77" s="10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>
        <f t="shared" si="7"/>
        <v>85.957446808510639</v>
      </c>
      <c r="S77" t="s">
        <v>8309</v>
      </c>
      <c r="T77" t="s">
        <v>8311</v>
      </c>
    </row>
    <row r="78" spans="1:20" ht="43" x14ac:dyDescent="0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40904.524976851848</v>
      </c>
      <c r="K78">
        <v>1319819758</v>
      </c>
      <c r="L78" s="10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>
        <f t="shared" si="7"/>
        <v>30.666666666666668</v>
      </c>
      <c r="S78" t="s">
        <v>8309</v>
      </c>
      <c r="T78" t="s">
        <v>8311</v>
      </c>
    </row>
    <row r="79" spans="1:20" ht="43" x14ac:dyDescent="0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41049.915972222218</v>
      </c>
      <c r="K79">
        <v>1332991717</v>
      </c>
      <c r="L79" s="10">
        <f t="shared" si="5"/>
        <v>40996.936539351853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>
        <f t="shared" si="7"/>
        <v>60.384615384615387</v>
      </c>
      <c r="S79" t="s">
        <v>8309</v>
      </c>
      <c r="T79" t="s">
        <v>8311</v>
      </c>
    </row>
    <row r="80" spans="1:20" ht="86" x14ac:dyDescent="0.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42614.522233796299</v>
      </c>
      <c r="K80">
        <v>1471887121</v>
      </c>
      <c r="L80" s="10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>
        <f t="shared" si="7"/>
        <v>38.6</v>
      </c>
      <c r="S80" t="s">
        <v>8309</v>
      </c>
      <c r="T80" t="s">
        <v>8311</v>
      </c>
    </row>
    <row r="81" spans="1:20" ht="43" x14ac:dyDescent="0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41754.568206018514</v>
      </c>
      <c r="K81">
        <v>1395859093</v>
      </c>
      <c r="L81" s="10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>
        <f t="shared" si="7"/>
        <v>40.268292682926827</v>
      </c>
      <c r="S81" t="s">
        <v>8309</v>
      </c>
      <c r="T81" t="s">
        <v>8311</v>
      </c>
    </row>
    <row r="82" spans="1:20" ht="43" x14ac:dyDescent="0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41617.875648148147</v>
      </c>
      <c r="K82">
        <v>1383616856</v>
      </c>
      <c r="L82" s="10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>
        <f t="shared" si="7"/>
        <v>273.82978723404256</v>
      </c>
      <c r="S82" t="s">
        <v>8309</v>
      </c>
      <c r="T82" t="s">
        <v>8311</v>
      </c>
    </row>
    <row r="83" spans="1:20" ht="43" x14ac:dyDescent="0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41103.91805555555</v>
      </c>
      <c r="K83">
        <v>1341892127</v>
      </c>
      <c r="L83" s="10">
        <f t="shared" si="5"/>
        <v>41099.950543981482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>
        <f t="shared" si="7"/>
        <v>53.035714285714285</v>
      </c>
      <c r="S83" t="s">
        <v>8309</v>
      </c>
      <c r="T83" t="s">
        <v>8311</v>
      </c>
    </row>
    <row r="84" spans="1:20" ht="43" x14ac:dyDescent="0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40825.611817129626</v>
      </c>
      <c r="K84">
        <v>1315597261</v>
      </c>
      <c r="L84" s="10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>
        <f t="shared" si="7"/>
        <v>40.005000000000003</v>
      </c>
      <c r="S84" t="s">
        <v>8309</v>
      </c>
      <c r="T84" t="s">
        <v>8311</v>
      </c>
    </row>
    <row r="85" spans="1:20" ht="43" x14ac:dyDescent="0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42057.270833333336</v>
      </c>
      <c r="K85">
        <v>1423320389</v>
      </c>
      <c r="L85" s="10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>
        <f t="shared" si="7"/>
        <v>15.76923076923077</v>
      </c>
      <c r="S85" t="s">
        <v>8309</v>
      </c>
      <c r="T85" t="s">
        <v>8311</v>
      </c>
    </row>
    <row r="86" spans="1:20" ht="43" x14ac:dyDescent="0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40678.54960648148</v>
      </c>
      <c r="K86">
        <v>1302891086</v>
      </c>
      <c r="L86" s="10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>
        <f t="shared" si="7"/>
        <v>71.428571428571431</v>
      </c>
      <c r="S86" t="s">
        <v>8309</v>
      </c>
      <c r="T86" t="s">
        <v>8311</v>
      </c>
    </row>
    <row r="87" spans="1:20" ht="43" x14ac:dyDescent="0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40808.917094907403</v>
      </c>
      <c r="K87">
        <v>1314154837</v>
      </c>
      <c r="L87" s="10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>
        <f t="shared" si="7"/>
        <v>71.714285714285708</v>
      </c>
      <c r="S87" t="s">
        <v>8309</v>
      </c>
      <c r="T87" t="s">
        <v>8311</v>
      </c>
    </row>
    <row r="88" spans="1:20" ht="43" x14ac:dyDescent="0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42365.389409722215</v>
      </c>
      <c r="K88">
        <v>1444828845</v>
      </c>
      <c r="L88" s="10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>
        <f t="shared" si="7"/>
        <v>375.76470588235293</v>
      </c>
      <c r="S88" t="s">
        <v>8309</v>
      </c>
      <c r="T88" t="s">
        <v>8311</v>
      </c>
    </row>
    <row r="89" spans="1:20" ht="43" x14ac:dyDescent="0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40331.861805555556</v>
      </c>
      <c r="K89">
        <v>1274705803</v>
      </c>
      <c r="L89" s="10">
        <f t="shared" si="5"/>
        <v>40322.331053240734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>
        <f t="shared" si="7"/>
        <v>104.6</v>
      </c>
      <c r="S89" t="s">
        <v>8309</v>
      </c>
      <c r="T89" t="s">
        <v>8311</v>
      </c>
    </row>
    <row r="90" spans="1:20" ht="43" x14ac:dyDescent="0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41812.450590277775</v>
      </c>
      <c r="K90">
        <v>1401205731</v>
      </c>
      <c r="L90" s="10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>
        <f t="shared" si="7"/>
        <v>60</v>
      </c>
      <c r="S90" t="s">
        <v>8309</v>
      </c>
      <c r="T90" t="s">
        <v>8311</v>
      </c>
    </row>
    <row r="91" spans="1:20" ht="43" x14ac:dyDescent="0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41427.543888888889</v>
      </c>
      <c r="K91">
        <v>1368036192</v>
      </c>
      <c r="L91" s="10">
        <f t="shared" si="5"/>
        <v>41402.543888888889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>
        <f t="shared" si="7"/>
        <v>123.28571428571429</v>
      </c>
      <c r="S91" t="s">
        <v>8309</v>
      </c>
      <c r="T91" t="s">
        <v>8311</v>
      </c>
    </row>
    <row r="92" spans="1:20" ht="28.7" x14ac:dyDescent="0.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40736.089108796295</v>
      </c>
      <c r="K92">
        <v>1307862499</v>
      </c>
      <c r="L92" s="10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>
        <f t="shared" si="7"/>
        <v>31.375</v>
      </c>
      <c r="S92" t="s">
        <v>8309</v>
      </c>
      <c r="T92" t="s">
        <v>8311</v>
      </c>
    </row>
    <row r="93" spans="1:20" ht="43" x14ac:dyDescent="0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40680.194027777776</v>
      </c>
      <c r="K93">
        <v>1300354764</v>
      </c>
      <c r="L93" s="10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>
        <f t="shared" si="7"/>
        <v>78.260869565217391</v>
      </c>
      <c r="S93" t="s">
        <v>8309</v>
      </c>
      <c r="T93" t="s">
        <v>8311</v>
      </c>
    </row>
    <row r="94" spans="1:20" ht="43" x14ac:dyDescent="0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42767.124999999993</v>
      </c>
      <c r="K94">
        <v>1481949983</v>
      </c>
      <c r="L94" s="10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>
        <f t="shared" si="7"/>
        <v>122.32558139534883</v>
      </c>
      <c r="S94" t="s">
        <v>8309</v>
      </c>
      <c r="T94" t="s">
        <v>8311</v>
      </c>
    </row>
    <row r="95" spans="1:20" ht="57.35" x14ac:dyDescent="0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41093.666666666664</v>
      </c>
      <c r="K95">
        <v>1338928537</v>
      </c>
      <c r="L95" s="10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>
        <f t="shared" si="7"/>
        <v>73.733333333333334</v>
      </c>
      <c r="S95" t="s">
        <v>8309</v>
      </c>
      <c r="T95" t="s">
        <v>8311</v>
      </c>
    </row>
    <row r="96" spans="1:20" ht="43" x14ac:dyDescent="0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41736.509513888886</v>
      </c>
      <c r="K96">
        <v>1395162822</v>
      </c>
      <c r="L96" s="10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>
        <f t="shared" si="7"/>
        <v>21.666666666666668</v>
      </c>
      <c r="S96" t="s">
        <v>8309</v>
      </c>
      <c r="T96" t="s">
        <v>8311</v>
      </c>
    </row>
    <row r="97" spans="1:20" ht="43" x14ac:dyDescent="0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40964.796770833331</v>
      </c>
      <c r="K97">
        <v>1327622841</v>
      </c>
      <c r="L97" s="10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>
        <f t="shared" si="7"/>
        <v>21.904761904761905</v>
      </c>
      <c r="S97" t="s">
        <v>8309</v>
      </c>
      <c r="T97" t="s">
        <v>8311</v>
      </c>
    </row>
    <row r="98" spans="1:20" ht="43" x14ac:dyDescent="0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40390.916666666664</v>
      </c>
      <c r="K98">
        <v>1274889241</v>
      </c>
      <c r="L98" s="10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>
        <f t="shared" si="7"/>
        <v>50.588235294117645</v>
      </c>
      <c r="S98" t="s">
        <v>8309</v>
      </c>
      <c r="T98" t="s">
        <v>8311</v>
      </c>
    </row>
    <row r="99" spans="1:20" ht="43" x14ac:dyDescent="0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40735.926874999997</v>
      </c>
      <c r="K99">
        <v>1307848482</v>
      </c>
      <c r="L99" s="10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>
        <f t="shared" si="7"/>
        <v>53.125</v>
      </c>
      <c r="S99" t="s">
        <v>8309</v>
      </c>
      <c r="T99" t="s">
        <v>8311</v>
      </c>
    </row>
    <row r="100" spans="1:20" ht="43" x14ac:dyDescent="0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41250.770833333328</v>
      </c>
      <c r="K100">
        <v>1351796674</v>
      </c>
      <c r="L100" s="10">
        <f t="shared" si="5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>
        <f t="shared" si="7"/>
        <v>56.666666666666664</v>
      </c>
      <c r="S100" t="s">
        <v>8309</v>
      </c>
      <c r="T100" t="s">
        <v>8311</v>
      </c>
    </row>
    <row r="101" spans="1:20" ht="28.7" x14ac:dyDescent="0.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41661.694432870368</v>
      </c>
      <c r="K101">
        <v>1387834799</v>
      </c>
      <c r="L101" s="10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>
        <f t="shared" si="7"/>
        <v>40.776666666666664</v>
      </c>
      <c r="S101" t="s">
        <v>8309</v>
      </c>
      <c r="T101" t="s">
        <v>8311</v>
      </c>
    </row>
    <row r="102" spans="1:20" ht="43" x14ac:dyDescent="0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41217.586643518516</v>
      </c>
      <c r="K102">
        <v>1350324286</v>
      </c>
      <c r="L102" s="10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>
        <f t="shared" si="7"/>
        <v>192.30769230769232</v>
      </c>
      <c r="S102" t="s">
        <v>8309</v>
      </c>
      <c r="T102" t="s">
        <v>8311</v>
      </c>
    </row>
    <row r="103" spans="1:20" ht="43" x14ac:dyDescent="0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41298.568402777775</v>
      </c>
      <c r="K103">
        <v>1356979110</v>
      </c>
      <c r="L103" s="10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>
        <f t="shared" si="7"/>
        <v>100</v>
      </c>
      <c r="S103" t="s">
        <v>8309</v>
      </c>
      <c r="T103" t="s">
        <v>8311</v>
      </c>
    </row>
    <row r="104" spans="1:20" ht="43" x14ac:dyDescent="0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40534.922835648147</v>
      </c>
      <c r="K104">
        <v>1290481733</v>
      </c>
      <c r="L104" s="10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>
        <f t="shared" si="7"/>
        <v>117.92307692307692</v>
      </c>
      <c r="S104" t="s">
        <v>8309</v>
      </c>
      <c r="T104" t="s">
        <v>8311</v>
      </c>
    </row>
    <row r="105" spans="1:20" ht="28.7" x14ac:dyDescent="0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41705.597569444442</v>
      </c>
      <c r="K105">
        <v>1392232830</v>
      </c>
      <c r="L105" s="10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>
        <f t="shared" si="7"/>
        <v>27.897959183673468</v>
      </c>
      <c r="S105" t="s">
        <v>8309</v>
      </c>
      <c r="T105" t="s">
        <v>8311</v>
      </c>
    </row>
    <row r="106" spans="1:20" ht="28.7" x14ac:dyDescent="0.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40635.833333333328</v>
      </c>
      <c r="K106">
        <v>1299775266</v>
      </c>
      <c r="L106" s="10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>
        <f t="shared" si="7"/>
        <v>60</v>
      </c>
      <c r="S106" t="s">
        <v>8309</v>
      </c>
      <c r="T106" t="s">
        <v>8311</v>
      </c>
    </row>
    <row r="107" spans="1:20" ht="43" x14ac:dyDescent="0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42503.791666666664</v>
      </c>
      <c r="K107">
        <v>1461605020</v>
      </c>
      <c r="L107" s="10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>
        <f t="shared" si="7"/>
        <v>39.383333333333333</v>
      </c>
      <c r="S107" t="s">
        <v>8309</v>
      </c>
      <c r="T107" t="s">
        <v>8311</v>
      </c>
    </row>
    <row r="108" spans="1:20" x14ac:dyDescent="0.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41001.568298611113</v>
      </c>
      <c r="K108">
        <v>1332182301</v>
      </c>
      <c r="L108" s="10">
        <f t="shared" si="5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>
        <f t="shared" si="7"/>
        <v>186.11111111111111</v>
      </c>
      <c r="S108" t="s">
        <v>8309</v>
      </c>
      <c r="T108" t="s">
        <v>8311</v>
      </c>
    </row>
    <row r="109" spans="1:20" ht="43" x14ac:dyDescent="0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40657.774155092593</v>
      </c>
      <c r="K109">
        <v>1301787287</v>
      </c>
      <c r="L109" s="10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>
        <f t="shared" si="7"/>
        <v>111.37681159420291</v>
      </c>
      <c r="S109" t="s">
        <v>8309</v>
      </c>
      <c r="T109" t="s">
        <v>8311</v>
      </c>
    </row>
    <row r="110" spans="1:20" ht="43" x14ac:dyDescent="0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41425.404745370368</v>
      </c>
      <c r="K110">
        <v>1364827370</v>
      </c>
      <c r="L110" s="10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>
        <f t="shared" si="7"/>
        <v>78.723404255319153</v>
      </c>
      <c r="S110" t="s">
        <v>8309</v>
      </c>
      <c r="T110" t="s">
        <v>8311</v>
      </c>
    </row>
    <row r="111" spans="1:20" ht="43" x14ac:dyDescent="0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40599.817476851851</v>
      </c>
      <c r="K111">
        <v>1296088630</v>
      </c>
      <c r="L111" s="10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>
        <f t="shared" si="7"/>
        <v>46.702127659574465</v>
      </c>
      <c r="S111" t="s">
        <v>8309</v>
      </c>
      <c r="T111" t="s">
        <v>8311</v>
      </c>
    </row>
    <row r="112" spans="1:20" ht="43" x14ac:dyDescent="0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41592.040972222218</v>
      </c>
      <c r="K112">
        <v>1381445253</v>
      </c>
      <c r="L112" s="10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>
        <f t="shared" si="7"/>
        <v>65.384615384615387</v>
      </c>
      <c r="S112" t="s">
        <v>8309</v>
      </c>
      <c r="T112" t="s">
        <v>8311</v>
      </c>
    </row>
    <row r="113" spans="1:20" ht="43" x14ac:dyDescent="0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42155.124849537031</v>
      </c>
      <c r="K113">
        <v>1430467187</v>
      </c>
      <c r="L113" s="10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>
        <f t="shared" si="7"/>
        <v>102.0754716981132</v>
      </c>
      <c r="S113" t="s">
        <v>8309</v>
      </c>
      <c r="T113" t="s">
        <v>8311</v>
      </c>
    </row>
    <row r="114" spans="1:20" ht="43" x14ac:dyDescent="0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41741.875</v>
      </c>
      <c r="K114">
        <v>1395277318</v>
      </c>
      <c r="L114" s="10">
        <f t="shared" si="5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>
        <f t="shared" si="7"/>
        <v>64.197530864197532</v>
      </c>
      <c r="S114" t="s">
        <v>8309</v>
      </c>
      <c r="T114" t="s">
        <v>8311</v>
      </c>
    </row>
    <row r="115" spans="1:20" ht="28.7" x14ac:dyDescent="0.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40761.416666666664</v>
      </c>
      <c r="K115">
        <v>1311963128</v>
      </c>
      <c r="L115" s="10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>
        <f t="shared" si="7"/>
        <v>90.384615384615387</v>
      </c>
      <c r="S115" t="s">
        <v>8309</v>
      </c>
      <c r="T115" t="s">
        <v>8311</v>
      </c>
    </row>
    <row r="116" spans="1:20" ht="43" x14ac:dyDescent="0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40921.065833333334</v>
      </c>
      <c r="K116">
        <v>1321252488</v>
      </c>
      <c r="L116" s="10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>
        <f t="shared" si="7"/>
        <v>88.571428571428569</v>
      </c>
      <c r="S116" t="s">
        <v>8309</v>
      </c>
      <c r="T116" t="s">
        <v>8311</v>
      </c>
    </row>
    <row r="117" spans="1:20" x14ac:dyDescent="0.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40943.530601851846</v>
      </c>
      <c r="K117">
        <v>1326217444</v>
      </c>
      <c r="L117" s="10">
        <f t="shared" si="5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>
        <f t="shared" si="7"/>
        <v>28.727272727272727</v>
      </c>
      <c r="S117" t="s">
        <v>8309</v>
      </c>
      <c r="T117" t="s">
        <v>8311</v>
      </c>
    </row>
    <row r="118" spans="1:20" ht="43" x14ac:dyDescent="0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40641.247164351851</v>
      </c>
      <c r="K118">
        <v>1298289355</v>
      </c>
      <c r="L118" s="10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>
        <f t="shared" si="7"/>
        <v>69.78947368421052</v>
      </c>
      <c r="S118" t="s">
        <v>8309</v>
      </c>
      <c r="T118" t="s">
        <v>8311</v>
      </c>
    </row>
    <row r="119" spans="1:20" ht="43" x14ac:dyDescent="0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40338.583333333328</v>
      </c>
      <c r="K119">
        <v>1268337744</v>
      </c>
      <c r="L119" s="10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>
        <f t="shared" si="7"/>
        <v>167.48962962962963</v>
      </c>
      <c r="S119" t="s">
        <v>8309</v>
      </c>
      <c r="T119" t="s">
        <v>8311</v>
      </c>
    </row>
    <row r="120" spans="1:20" ht="28.7" x14ac:dyDescent="0.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40752.845324074071</v>
      </c>
      <c r="K120">
        <v>1309310236</v>
      </c>
      <c r="L120" s="10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>
        <f t="shared" si="7"/>
        <v>144.91230769230768</v>
      </c>
      <c r="S120" t="s">
        <v>8309</v>
      </c>
      <c r="T120" t="s">
        <v>8311</v>
      </c>
    </row>
    <row r="121" spans="1:20" ht="43" x14ac:dyDescent="0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40768.75</v>
      </c>
      <c r="K121">
        <v>1310693986</v>
      </c>
      <c r="L121" s="10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>
        <f t="shared" si="7"/>
        <v>91.840540540540545</v>
      </c>
      <c r="S121" t="s">
        <v>8309</v>
      </c>
      <c r="T121" t="s">
        <v>8311</v>
      </c>
    </row>
    <row r="122" spans="1:20" ht="43" x14ac:dyDescent="0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42645.841516203705</v>
      </c>
      <c r="K122">
        <v>1472865107</v>
      </c>
      <c r="L122" s="10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>
        <f t="shared" si="7"/>
        <v>10</v>
      </c>
      <c r="S122" t="s">
        <v>8309</v>
      </c>
      <c r="T122" t="s">
        <v>8312</v>
      </c>
    </row>
    <row r="123" spans="1:20" ht="43" x14ac:dyDescent="0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42112.219444444439</v>
      </c>
      <c r="K123">
        <v>1427993710</v>
      </c>
      <c r="L123" s="10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>
        <f t="shared" si="7"/>
        <v>1</v>
      </c>
      <c r="S123" t="s">
        <v>8309</v>
      </c>
      <c r="T123" t="s">
        <v>8312</v>
      </c>
    </row>
    <row r="124" spans="1:20" ht="28.7" hidden="1" x14ac:dyDescent="0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42653.223460648143</v>
      </c>
      <c r="K124">
        <v>1470910907</v>
      </c>
      <c r="L124" s="10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t="e">
        <f t="shared" si="7"/>
        <v>#DIV/0!</v>
      </c>
      <c r="S124" t="s">
        <v>8309</v>
      </c>
      <c r="T124" t="s">
        <v>8312</v>
      </c>
    </row>
    <row r="125" spans="1:20" ht="43" x14ac:dyDescent="0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41940.708333333328</v>
      </c>
      <c r="K125">
        <v>1411411564</v>
      </c>
      <c r="L125" s="10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>
        <f t="shared" si="7"/>
        <v>25.166666666666668</v>
      </c>
      <c r="S125" t="s">
        <v>8309</v>
      </c>
      <c r="T125" t="s">
        <v>8312</v>
      </c>
    </row>
    <row r="126" spans="1:20" ht="43" hidden="1" x14ac:dyDescent="0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42139.720393518517</v>
      </c>
      <c r="K126">
        <v>1429568242</v>
      </c>
      <c r="L126" s="10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t="e">
        <f t="shared" si="7"/>
        <v>#DIV/0!</v>
      </c>
      <c r="S126" t="s">
        <v>8309</v>
      </c>
      <c r="T126" t="s">
        <v>8312</v>
      </c>
    </row>
    <row r="127" spans="1:20" ht="43" x14ac:dyDescent="0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42769.78564814815</v>
      </c>
      <c r="K127">
        <v>1480981880</v>
      </c>
      <c r="L127" s="10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>
        <f t="shared" si="7"/>
        <v>11.666666666666666</v>
      </c>
      <c r="S127" t="s">
        <v>8309</v>
      </c>
      <c r="T127" t="s">
        <v>8312</v>
      </c>
    </row>
    <row r="128" spans="1:20" ht="43" x14ac:dyDescent="0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42165.874999999993</v>
      </c>
      <c r="K128">
        <v>1431353337</v>
      </c>
      <c r="L128" s="10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>
        <f t="shared" si="7"/>
        <v>106.69230769230769</v>
      </c>
      <c r="S128" t="s">
        <v>8309</v>
      </c>
      <c r="T128" t="s">
        <v>8312</v>
      </c>
    </row>
    <row r="129" spans="1:20" ht="43" x14ac:dyDescent="0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42097.37431712963</v>
      </c>
      <c r="K129">
        <v>1425481141</v>
      </c>
      <c r="L129" s="10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>
        <f t="shared" si="7"/>
        <v>47.5</v>
      </c>
      <c r="S129" t="s">
        <v>8309</v>
      </c>
      <c r="T129" t="s">
        <v>8312</v>
      </c>
    </row>
    <row r="130" spans="1:20" ht="28.7" x14ac:dyDescent="0.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42663.019594907404</v>
      </c>
      <c r="K130">
        <v>1473917293</v>
      </c>
      <c r="L130" s="10">
        <f t="shared" si="5"/>
        <v>42628.019594907404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1.867</v>
      </c>
      <c r="R130">
        <f t="shared" si="7"/>
        <v>311.16666666666669</v>
      </c>
      <c r="S130" t="s">
        <v>8309</v>
      </c>
      <c r="T130" t="s">
        <v>8312</v>
      </c>
    </row>
    <row r="131" spans="1:20" ht="43" hidden="1" x14ac:dyDescent="0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(((I131/60)/60)/24)+DATE(1970,1,1)+(-5/24)</f>
        <v>41942.728969907403</v>
      </c>
      <c r="K131">
        <v>1409524183</v>
      </c>
      <c r="L131" s="10">
        <f t="shared" ref="L131:L194" si="9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(E131/D131)*100</f>
        <v>0</v>
      </c>
      <c r="R131" t="e">
        <f t="shared" ref="R131:R194" si="11">E131/N131</f>
        <v>#DIV/0!</v>
      </c>
      <c r="S131" t="s">
        <v>8309</v>
      </c>
      <c r="T131" t="s">
        <v>8312</v>
      </c>
    </row>
    <row r="132" spans="1:20" ht="43" hidden="1" x14ac:dyDescent="0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41806.636111111111</v>
      </c>
      <c r="K132">
        <v>1400536692</v>
      </c>
      <c r="L132" s="10">
        <f t="shared" si="9"/>
        <v>41778.707083333327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t="e">
        <f t="shared" si="11"/>
        <v>#DIV/0!</v>
      </c>
      <c r="S132" t="s">
        <v>8309</v>
      </c>
      <c r="T132" t="s">
        <v>8312</v>
      </c>
    </row>
    <row r="133" spans="1:20" hidden="1" x14ac:dyDescent="0.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42556.791666666664</v>
      </c>
      <c r="K133">
        <v>1466453161</v>
      </c>
      <c r="L133" s="10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t="e">
        <f t="shared" si="11"/>
        <v>#DIV/0!</v>
      </c>
      <c r="S133" t="s">
        <v>8309</v>
      </c>
      <c r="T133" t="s">
        <v>8312</v>
      </c>
    </row>
    <row r="134" spans="1:20" ht="43" x14ac:dyDescent="0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41950.645914351851</v>
      </c>
      <c r="K134">
        <v>1411500607</v>
      </c>
      <c r="L134" s="10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9.5687499999999996</v>
      </c>
      <c r="R134">
        <f t="shared" si="11"/>
        <v>94.506172839506178</v>
      </c>
      <c r="S134" t="s">
        <v>8309</v>
      </c>
      <c r="T134" t="s">
        <v>8312</v>
      </c>
    </row>
    <row r="135" spans="1:20" ht="28.7" hidden="1" x14ac:dyDescent="0.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42521.521527777775</v>
      </c>
      <c r="K135">
        <v>1462130584</v>
      </c>
      <c r="L135" s="10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t="e">
        <f t="shared" si="11"/>
        <v>#DIV/0!</v>
      </c>
      <c r="S135" t="s">
        <v>8309</v>
      </c>
      <c r="T135" t="s">
        <v>8312</v>
      </c>
    </row>
    <row r="136" spans="1:20" ht="28.7" hidden="1" x14ac:dyDescent="0.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42251.499999999993</v>
      </c>
      <c r="K136">
        <v>1438811418</v>
      </c>
      <c r="L136" s="10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t="e">
        <f t="shared" si="11"/>
        <v>#DIV/0!</v>
      </c>
      <c r="S136" t="s">
        <v>8309</v>
      </c>
      <c r="T136" t="s">
        <v>8312</v>
      </c>
    </row>
    <row r="137" spans="1:20" ht="43" x14ac:dyDescent="0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41821.583333333328</v>
      </c>
      <c r="K137">
        <v>1401354597</v>
      </c>
      <c r="L137" s="10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13.433333333333334</v>
      </c>
      <c r="R137">
        <f t="shared" si="11"/>
        <v>80.599999999999994</v>
      </c>
      <c r="S137" t="s">
        <v>8309</v>
      </c>
      <c r="T137" t="s">
        <v>8312</v>
      </c>
    </row>
    <row r="138" spans="1:20" ht="43" hidden="1" x14ac:dyDescent="0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42140.219444444439</v>
      </c>
      <c r="K138">
        <v>1427968234</v>
      </c>
      <c r="L138" s="10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t="e">
        <f t="shared" si="11"/>
        <v>#DIV/0!</v>
      </c>
      <c r="S138" t="s">
        <v>8309</v>
      </c>
      <c r="T138" t="s">
        <v>8312</v>
      </c>
    </row>
    <row r="139" spans="1:20" ht="43" hidden="1" x14ac:dyDescent="0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42289.365659722222</v>
      </c>
      <c r="K139">
        <v>1440337593</v>
      </c>
      <c r="L139" s="10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t="e">
        <f t="shared" si="11"/>
        <v>#DIV/0!</v>
      </c>
      <c r="S139" t="s">
        <v>8309</v>
      </c>
      <c r="T139" t="s">
        <v>8312</v>
      </c>
    </row>
    <row r="140" spans="1:20" ht="43" x14ac:dyDescent="0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42216.999305555553</v>
      </c>
      <c r="K140">
        <v>1435731041</v>
      </c>
      <c r="L140" s="10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3.1413333333333333</v>
      </c>
      <c r="R140">
        <f t="shared" si="11"/>
        <v>81.241379310344826</v>
      </c>
      <c r="S140" t="s">
        <v>8309</v>
      </c>
      <c r="T140" t="s">
        <v>8312</v>
      </c>
    </row>
    <row r="141" spans="1:20" ht="43" x14ac:dyDescent="0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42197.712638888886</v>
      </c>
      <c r="K141">
        <v>1435874772</v>
      </c>
      <c r="L141" s="10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100</v>
      </c>
      <c r="R141">
        <f t="shared" si="11"/>
        <v>500</v>
      </c>
      <c r="S141" t="s">
        <v>8309</v>
      </c>
      <c r="T141" t="s">
        <v>8312</v>
      </c>
    </row>
    <row r="142" spans="1:20" ht="43" hidden="1" x14ac:dyDescent="0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42082.948287037034</v>
      </c>
      <c r="K142">
        <v>1424234732</v>
      </c>
      <c r="L142" s="10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t="e">
        <f t="shared" si="11"/>
        <v>#DIV/0!</v>
      </c>
      <c r="S142" t="s">
        <v>8309</v>
      </c>
      <c r="T142" t="s">
        <v>8312</v>
      </c>
    </row>
    <row r="143" spans="1:20" ht="43" x14ac:dyDescent="0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42154.944710648146</v>
      </c>
      <c r="K143">
        <v>1429155623</v>
      </c>
      <c r="L143" s="10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10.775</v>
      </c>
      <c r="R143">
        <f t="shared" si="11"/>
        <v>46.178571428571431</v>
      </c>
      <c r="S143" t="s">
        <v>8309</v>
      </c>
      <c r="T143" t="s">
        <v>8312</v>
      </c>
    </row>
    <row r="144" spans="1:20" ht="43" x14ac:dyDescent="0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41959.726597222216</v>
      </c>
      <c r="K144">
        <v>1414358778</v>
      </c>
      <c r="L144" s="10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0.33333333333333337</v>
      </c>
      <c r="R144">
        <f t="shared" si="11"/>
        <v>10</v>
      </c>
      <c r="S144" t="s">
        <v>8309</v>
      </c>
      <c r="T144" t="s">
        <v>8312</v>
      </c>
    </row>
    <row r="145" spans="1:20" ht="43" hidden="1" x14ac:dyDescent="0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42616.038194444445</v>
      </c>
      <c r="K145">
        <v>1467941542</v>
      </c>
      <c r="L145" s="10">
        <f t="shared" si="9"/>
        <v>42558.855810185189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t="e">
        <f t="shared" si="11"/>
        <v>#DIV/0!</v>
      </c>
      <c r="S145" t="s">
        <v>8309</v>
      </c>
      <c r="T145" t="s">
        <v>8312</v>
      </c>
    </row>
    <row r="146" spans="1:20" ht="43" x14ac:dyDescent="0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42107.512407407405</v>
      </c>
      <c r="K146">
        <v>1423765072</v>
      </c>
      <c r="L146" s="10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27.6</v>
      </c>
      <c r="R146">
        <f t="shared" si="11"/>
        <v>55.945945945945944</v>
      </c>
      <c r="S146" t="s">
        <v>8309</v>
      </c>
      <c r="T146" t="s">
        <v>8312</v>
      </c>
    </row>
    <row r="147" spans="1:20" ht="43" x14ac:dyDescent="0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42227.333935185183</v>
      </c>
      <c r="K147">
        <v>1436965252</v>
      </c>
      <c r="L147" s="10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7.5111111111111111</v>
      </c>
      <c r="R147">
        <f t="shared" si="11"/>
        <v>37.555555555555557</v>
      </c>
      <c r="S147" t="s">
        <v>8309</v>
      </c>
      <c r="T147" t="s">
        <v>8312</v>
      </c>
    </row>
    <row r="148" spans="1:20" ht="43" x14ac:dyDescent="0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42752.807847222219</v>
      </c>
      <c r="K148">
        <v>1479514998</v>
      </c>
      <c r="L148" s="10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0.57499999999999996</v>
      </c>
      <c r="R148">
        <f t="shared" si="11"/>
        <v>38.333333333333336</v>
      </c>
      <c r="S148" t="s">
        <v>8309</v>
      </c>
      <c r="T148" t="s">
        <v>8312</v>
      </c>
    </row>
    <row r="149" spans="1:20" ht="28.7" hidden="1" x14ac:dyDescent="0.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42012.554166666661</v>
      </c>
      <c r="K149">
        <v>1417026340</v>
      </c>
      <c r="L149" s="10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t="e">
        <f t="shared" si="11"/>
        <v>#DIV/0!</v>
      </c>
      <c r="S149" t="s">
        <v>8309</v>
      </c>
      <c r="T149" t="s">
        <v>8312</v>
      </c>
    </row>
    <row r="150" spans="1:20" ht="43" x14ac:dyDescent="0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42427.073333333326</v>
      </c>
      <c r="K150">
        <v>1453963536</v>
      </c>
      <c r="L150" s="10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0.08</v>
      </c>
      <c r="R150">
        <f t="shared" si="11"/>
        <v>20</v>
      </c>
      <c r="S150" t="s">
        <v>8309</v>
      </c>
      <c r="T150" t="s">
        <v>8312</v>
      </c>
    </row>
    <row r="151" spans="1:20" ht="43" x14ac:dyDescent="0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41998.124999999993</v>
      </c>
      <c r="K151">
        <v>1416888470</v>
      </c>
      <c r="L151" s="10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0.91999999999999993</v>
      </c>
      <c r="R151">
        <f t="shared" si="11"/>
        <v>15.333333333333334</v>
      </c>
      <c r="S151" t="s">
        <v>8309</v>
      </c>
      <c r="T151" t="s">
        <v>8312</v>
      </c>
    </row>
    <row r="152" spans="1:20" ht="43" x14ac:dyDescent="0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42149.95349537037</v>
      </c>
      <c r="K152">
        <v>1427428382</v>
      </c>
      <c r="L152" s="10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23.163076923076922</v>
      </c>
      <c r="R152">
        <f t="shared" si="11"/>
        <v>449.43283582089555</v>
      </c>
      <c r="S152" t="s">
        <v>8309</v>
      </c>
      <c r="T152" t="s">
        <v>8312</v>
      </c>
    </row>
    <row r="153" spans="1:20" ht="43" x14ac:dyDescent="0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42173.342488425922</v>
      </c>
      <c r="K153">
        <v>1429449191</v>
      </c>
      <c r="L153" s="10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5.5999999999999994E-2</v>
      </c>
      <c r="R153">
        <f t="shared" si="11"/>
        <v>28</v>
      </c>
      <c r="S153" t="s">
        <v>8309</v>
      </c>
      <c r="T153" t="s">
        <v>8312</v>
      </c>
    </row>
    <row r="154" spans="1:20" ht="28.7" x14ac:dyDescent="0.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41904.869212962964</v>
      </c>
      <c r="K154">
        <v>1408845100</v>
      </c>
      <c r="L154" s="10">
        <f t="shared" si="9"/>
        <v>41874.869212962964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7.8947368421052634E-3</v>
      </c>
      <c r="R154">
        <f t="shared" si="11"/>
        <v>15</v>
      </c>
      <c r="S154" t="s">
        <v>8309</v>
      </c>
      <c r="T154" t="s">
        <v>8312</v>
      </c>
    </row>
    <row r="155" spans="1:20" ht="43" x14ac:dyDescent="0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41975.419490740744</v>
      </c>
      <c r="K155">
        <v>1413900244</v>
      </c>
      <c r="L155" s="10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0.71799999999999997</v>
      </c>
      <c r="R155">
        <f t="shared" si="11"/>
        <v>35.9</v>
      </c>
      <c r="S155" t="s">
        <v>8309</v>
      </c>
      <c r="T155" t="s">
        <v>8312</v>
      </c>
    </row>
    <row r="156" spans="1:20" ht="28.7" x14ac:dyDescent="0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42158.339062499996</v>
      </c>
      <c r="K156">
        <v>1429621695</v>
      </c>
      <c r="L156" s="10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2.666666666666667</v>
      </c>
      <c r="R156">
        <f t="shared" si="11"/>
        <v>13.333333333333334</v>
      </c>
      <c r="S156" t="s">
        <v>8309</v>
      </c>
      <c r="T156" t="s">
        <v>8312</v>
      </c>
    </row>
    <row r="157" spans="1:20" ht="57.35" x14ac:dyDescent="0.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42208.351099537038</v>
      </c>
      <c r="K157">
        <v>1434201935</v>
      </c>
      <c r="L157" s="10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6.0000000000000001E-3</v>
      </c>
      <c r="R157">
        <f t="shared" si="11"/>
        <v>20.25</v>
      </c>
      <c r="S157" t="s">
        <v>8309</v>
      </c>
      <c r="T157" t="s">
        <v>8312</v>
      </c>
    </row>
    <row r="158" spans="1:20" ht="43" x14ac:dyDescent="0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41853.916620370372</v>
      </c>
      <c r="K158">
        <v>1401850796</v>
      </c>
      <c r="L158" s="10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5.0999999999999996</v>
      </c>
      <c r="R158">
        <f t="shared" si="11"/>
        <v>119</v>
      </c>
      <c r="S158" t="s">
        <v>8309</v>
      </c>
      <c r="T158" t="s">
        <v>8312</v>
      </c>
    </row>
    <row r="159" spans="1:20" ht="43" x14ac:dyDescent="0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42426.703379629624</v>
      </c>
      <c r="K159">
        <v>1453931572</v>
      </c>
      <c r="L159" s="10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0.26711185308848079</v>
      </c>
      <c r="R159">
        <f t="shared" si="11"/>
        <v>4</v>
      </c>
      <c r="S159" t="s">
        <v>8309</v>
      </c>
      <c r="T159" t="s">
        <v>8312</v>
      </c>
    </row>
    <row r="160" spans="1:20" ht="43" hidden="1" x14ac:dyDescent="0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41933.868379629625</v>
      </c>
      <c r="K160">
        <v>1411350628</v>
      </c>
      <c r="L160" s="10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t="e">
        <f t="shared" si="11"/>
        <v>#DIV/0!</v>
      </c>
      <c r="S160" t="s">
        <v>8309</v>
      </c>
      <c r="T160" t="s">
        <v>8312</v>
      </c>
    </row>
    <row r="161" spans="1:20" ht="43" x14ac:dyDescent="0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42554.226215277777</v>
      </c>
      <c r="K161">
        <v>1464085545</v>
      </c>
      <c r="L161" s="10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2E-3</v>
      </c>
      <c r="R161">
        <f t="shared" si="11"/>
        <v>10</v>
      </c>
      <c r="S161" t="s">
        <v>8309</v>
      </c>
      <c r="T161" t="s">
        <v>8312</v>
      </c>
    </row>
    <row r="162" spans="1:20" ht="43" hidden="1" x14ac:dyDescent="0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42231.704756944448</v>
      </c>
      <c r="K162">
        <v>1434491691</v>
      </c>
      <c r="L162" s="10">
        <f t="shared" si="9"/>
        <v>42171.704756944448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t="e">
        <f t="shared" si="11"/>
        <v>#DIV/0!</v>
      </c>
      <c r="S162" t="s">
        <v>8309</v>
      </c>
      <c r="T162" t="s">
        <v>8313</v>
      </c>
    </row>
    <row r="163" spans="1:20" ht="43" x14ac:dyDescent="0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41822.479108796295</v>
      </c>
      <c r="K163">
        <v>1401726595</v>
      </c>
      <c r="L163" s="10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0.01</v>
      </c>
      <c r="R163">
        <f t="shared" si="11"/>
        <v>5</v>
      </c>
      <c r="S163" t="s">
        <v>8309</v>
      </c>
      <c r="T163" t="s">
        <v>8313</v>
      </c>
    </row>
    <row r="164" spans="1:20" ht="43" x14ac:dyDescent="0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41867.779166666667</v>
      </c>
      <c r="K164">
        <v>1405393356</v>
      </c>
      <c r="L164" s="10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15.535714285714286</v>
      </c>
      <c r="R164">
        <f t="shared" si="11"/>
        <v>43.5</v>
      </c>
      <c r="S164" t="s">
        <v>8309</v>
      </c>
      <c r="T164" t="s">
        <v>8313</v>
      </c>
    </row>
    <row r="165" spans="1:20" ht="57.35" hidden="1" x14ac:dyDescent="0.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42277.791666666664</v>
      </c>
      <c r="K165">
        <v>1440716654</v>
      </c>
      <c r="L165" s="10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t="e">
        <f t="shared" si="11"/>
        <v>#DIV/0!</v>
      </c>
      <c r="S165" t="s">
        <v>8309</v>
      </c>
      <c r="T165" t="s">
        <v>8313</v>
      </c>
    </row>
    <row r="166" spans="1:20" ht="43" x14ac:dyDescent="0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41901.554409722223</v>
      </c>
      <c r="K166">
        <v>1405966701</v>
      </c>
      <c r="L166" s="10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0.53333333333333333</v>
      </c>
      <c r="R166">
        <f t="shared" si="11"/>
        <v>91.428571428571431</v>
      </c>
      <c r="S166" t="s">
        <v>8309</v>
      </c>
      <c r="T166" t="s">
        <v>8313</v>
      </c>
    </row>
    <row r="167" spans="1:20" ht="28.7" hidden="1" x14ac:dyDescent="0.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42381.450509259252</v>
      </c>
      <c r="K167">
        <v>1450021724</v>
      </c>
      <c r="L167" s="10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t="e">
        <f t="shared" si="11"/>
        <v>#DIV/0!</v>
      </c>
      <c r="S167" t="s">
        <v>8309</v>
      </c>
      <c r="T167" t="s">
        <v>8313</v>
      </c>
    </row>
    <row r="168" spans="1:20" ht="43" x14ac:dyDescent="0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42750.867615740739</v>
      </c>
      <c r="K168">
        <v>1481939362</v>
      </c>
      <c r="L168" s="10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60</v>
      </c>
      <c r="R168">
        <f t="shared" si="11"/>
        <v>3000</v>
      </c>
      <c r="S168" t="s">
        <v>8309</v>
      </c>
      <c r="T168" t="s">
        <v>8313</v>
      </c>
    </row>
    <row r="169" spans="1:20" ht="43" x14ac:dyDescent="0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42220.719155092585</v>
      </c>
      <c r="K169">
        <v>1433542535</v>
      </c>
      <c r="L169" s="10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0.01</v>
      </c>
      <c r="R169">
        <f t="shared" si="11"/>
        <v>5.5</v>
      </c>
      <c r="S169" t="s">
        <v>8309</v>
      </c>
      <c r="T169" t="s">
        <v>8313</v>
      </c>
    </row>
    <row r="170" spans="1:20" ht="43" x14ac:dyDescent="0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42082.585300925923</v>
      </c>
      <c r="K170">
        <v>1424203370</v>
      </c>
      <c r="L170" s="10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</v>
      </c>
      <c r="R170">
        <f t="shared" si="11"/>
        <v>108.33333333333333</v>
      </c>
      <c r="S170" t="s">
        <v>8309</v>
      </c>
      <c r="T170" t="s">
        <v>8313</v>
      </c>
    </row>
    <row r="171" spans="1:20" ht="43" x14ac:dyDescent="0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41930.296979166662</v>
      </c>
      <c r="K171">
        <v>1411042059</v>
      </c>
      <c r="L171" s="10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22.400000000000002</v>
      </c>
      <c r="R171">
        <f t="shared" si="11"/>
        <v>56</v>
      </c>
      <c r="S171" t="s">
        <v>8309</v>
      </c>
      <c r="T171" t="s">
        <v>8313</v>
      </c>
    </row>
    <row r="172" spans="1:20" ht="43" x14ac:dyDescent="0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42246.019444444442</v>
      </c>
      <c r="K172">
        <v>1438385283</v>
      </c>
      <c r="L172" s="10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</v>
      </c>
      <c r="R172">
        <f t="shared" si="11"/>
        <v>32.5</v>
      </c>
      <c r="S172" t="s">
        <v>8309</v>
      </c>
      <c r="T172" t="s">
        <v>8313</v>
      </c>
    </row>
    <row r="173" spans="1:20" ht="43" x14ac:dyDescent="0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42593.972384259258</v>
      </c>
      <c r="K173">
        <v>1465791614</v>
      </c>
      <c r="L173" s="10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2E-3</v>
      </c>
      <c r="R173">
        <f t="shared" si="11"/>
        <v>1</v>
      </c>
      <c r="S173" t="s">
        <v>8309</v>
      </c>
      <c r="T173" t="s">
        <v>8313</v>
      </c>
    </row>
    <row r="174" spans="1:20" ht="43" hidden="1" x14ac:dyDescent="0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42082.14494212962</v>
      </c>
      <c r="K174">
        <v>1423733323</v>
      </c>
      <c r="L174" s="10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t="e">
        <f t="shared" si="11"/>
        <v>#DIV/0!</v>
      </c>
      <c r="S174" t="s">
        <v>8309</v>
      </c>
      <c r="T174" t="s">
        <v>8313</v>
      </c>
    </row>
    <row r="175" spans="1:20" ht="43" hidden="1" x14ac:dyDescent="0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42063.364675925921</v>
      </c>
      <c r="K175">
        <v>1422539108</v>
      </c>
      <c r="L175" s="10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t="e">
        <f t="shared" si="11"/>
        <v>#DIV/0!</v>
      </c>
      <c r="S175" t="s">
        <v>8309</v>
      </c>
      <c r="T175" t="s">
        <v>8313</v>
      </c>
    </row>
    <row r="176" spans="1:20" ht="43" hidden="1" x14ac:dyDescent="0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42132.55064814815</v>
      </c>
      <c r="K176">
        <v>1425924776</v>
      </c>
      <c r="L176" s="10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t="e">
        <f t="shared" si="11"/>
        <v>#DIV/0!</v>
      </c>
      <c r="S176" t="s">
        <v>8309</v>
      </c>
      <c r="T176" t="s">
        <v>8313</v>
      </c>
    </row>
    <row r="177" spans="1:20" ht="43" x14ac:dyDescent="0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41880.569571759253</v>
      </c>
      <c r="K177">
        <v>1407177611</v>
      </c>
      <c r="L177" s="10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6.4850000000000003</v>
      </c>
      <c r="R177">
        <f t="shared" si="11"/>
        <v>49.884615384615387</v>
      </c>
      <c r="S177" t="s">
        <v>8309</v>
      </c>
      <c r="T177" t="s">
        <v>8313</v>
      </c>
    </row>
    <row r="178" spans="1:20" ht="43" hidden="1" x14ac:dyDescent="0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42221.615729166668</v>
      </c>
      <c r="K178">
        <v>1436211999</v>
      </c>
      <c r="L178" s="10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t="e">
        <f t="shared" si="11"/>
        <v>#DIV/0!</v>
      </c>
      <c r="S178" t="s">
        <v>8309</v>
      </c>
      <c r="T178" t="s">
        <v>8313</v>
      </c>
    </row>
    <row r="179" spans="1:20" ht="28.7" x14ac:dyDescent="0.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42086.797754629624</v>
      </c>
      <c r="K179">
        <v>1425690526</v>
      </c>
      <c r="L179" s="10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40</v>
      </c>
      <c r="R179">
        <f t="shared" si="11"/>
        <v>25.714285714285715</v>
      </c>
      <c r="S179" t="s">
        <v>8309</v>
      </c>
      <c r="T179" t="s">
        <v>8313</v>
      </c>
    </row>
    <row r="180" spans="1:20" ht="28.7" hidden="1" x14ac:dyDescent="0.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42334.788715277777</v>
      </c>
      <c r="K180">
        <v>1445986545</v>
      </c>
      <c r="L180" s="10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t="e">
        <f t="shared" si="11"/>
        <v>#DIV/0!</v>
      </c>
      <c r="S180" t="s">
        <v>8309</v>
      </c>
      <c r="T180" t="s">
        <v>8313</v>
      </c>
    </row>
    <row r="181" spans="1:20" ht="28.7" x14ac:dyDescent="0.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42432.872164351851</v>
      </c>
      <c r="K181">
        <v>1454464555</v>
      </c>
      <c r="L181" s="10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20</v>
      </c>
      <c r="R181">
        <f t="shared" si="11"/>
        <v>100</v>
      </c>
      <c r="S181" t="s">
        <v>8309</v>
      </c>
      <c r="T181" t="s">
        <v>8313</v>
      </c>
    </row>
    <row r="182" spans="1:20" ht="43" x14ac:dyDescent="0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42107.583333333336</v>
      </c>
      <c r="K182">
        <v>1425512843</v>
      </c>
      <c r="L182" s="10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33.416666666666664</v>
      </c>
      <c r="R182">
        <f t="shared" si="11"/>
        <v>30.846153846153847</v>
      </c>
      <c r="S182" t="s">
        <v>8309</v>
      </c>
      <c r="T182" t="s">
        <v>8313</v>
      </c>
    </row>
    <row r="183" spans="1:20" ht="43" x14ac:dyDescent="0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42177.533506944441</v>
      </c>
      <c r="K183">
        <v>1432403295</v>
      </c>
      <c r="L183" s="10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21.092608822670172</v>
      </c>
      <c r="R183">
        <f t="shared" si="11"/>
        <v>180.5</v>
      </c>
      <c r="S183" t="s">
        <v>8309</v>
      </c>
      <c r="T183" t="s">
        <v>8313</v>
      </c>
    </row>
    <row r="184" spans="1:20" ht="43" hidden="1" x14ac:dyDescent="0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42741.803611111107</v>
      </c>
      <c r="K184">
        <v>1481156232</v>
      </c>
      <c r="L184" s="10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t="e">
        <f t="shared" si="11"/>
        <v>#DIV/0!</v>
      </c>
      <c r="S184" t="s">
        <v>8309</v>
      </c>
      <c r="T184" t="s">
        <v>8313</v>
      </c>
    </row>
    <row r="185" spans="1:20" x14ac:dyDescent="0.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41969.643634259257</v>
      </c>
      <c r="K185">
        <v>1414438010</v>
      </c>
      <c r="L185" s="10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35.856000000000002</v>
      </c>
      <c r="R185">
        <f t="shared" si="11"/>
        <v>373.5</v>
      </c>
      <c r="S185" t="s">
        <v>8309</v>
      </c>
      <c r="T185" t="s">
        <v>8313</v>
      </c>
    </row>
    <row r="186" spans="1:20" ht="43" x14ac:dyDescent="0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41882.957638888889</v>
      </c>
      <c r="K186">
        <v>1404586762</v>
      </c>
      <c r="L186" s="10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3.4000000000000004</v>
      </c>
      <c r="R186">
        <f t="shared" si="11"/>
        <v>25.5</v>
      </c>
      <c r="S186" t="s">
        <v>8309</v>
      </c>
      <c r="T186" t="s">
        <v>8313</v>
      </c>
    </row>
    <row r="187" spans="1:20" x14ac:dyDescent="0.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42600.702997685185</v>
      </c>
      <c r="K187">
        <v>1468965139</v>
      </c>
      <c r="L187" s="10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</v>
      </c>
      <c r="R187">
        <f t="shared" si="11"/>
        <v>220</v>
      </c>
      <c r="S187" t="s">
        <v>8309</v>
      </c>
      <c r="T187" t="s">
        <v>8313</v>
      </c>
    </row>
    <row r="188" spans="1:20" ht="43" hidden="1" x14ac:dyDescent="0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42797.624999999993</v>
      </c>
      <c r="K188">
        <v>1485977434</v>
      </c>
      <c r="L188" s="10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t="e">
        <f t="shared" si="11"/>
        <v>#DIV/0!</v>
      </c>
      <c r="S188" t="s">
        <v>8309</v>
      </c>
      <c r="T188" t="s">
        <v>8313</v>
      </c>
    </row>
    <row r="189" spans="1:20" ht="28.7" x14ac:dyDescent="0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42206.082638888889</v>
      </c>
      <c r="K189">
        <v>1435383457</v>
      </c>
      <c r="L189" s="10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16</v>
      </c>
      <c r="R189">
        <f t="shared" si="11"/>
        <v>160</v>
      </c>
      <c r="S189" t="s">
        <v>8309</v>
      </c>
      <c r="T189" t="s">
        <v>8313</v>
      </c>
    </row>
    <row r="190" spans="1:20" ht="43" hidden="1" x14ac:dyDescent="0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41886.974710648145</v>
      </c>
      <c r="K190">
        <v>1407299015</v>
      </c>
      <c r="L190" s="10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t="e">
        <f t="shared" si="11"/>
        <v>#DIV/0!</v>
      </c>
      <c r="S190" t="s">
        <v>8309</v>
      </c>
      <c r="T190" t="s">
        <v>8313</v>
      </c>
    </row>
    <row r="191" spans="1:20" ht="43" x14ac:dyDescent="0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42616.482372685183</v>
      </c>
      <c r="K191">
        <v>1467736477</v>
      </c>
      <c r="L191" s="10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6.8999999999999992E-2</v>
      </c>
      <c r="R191">
        <f t="shared" si="11"/>
        <v>69</v>
      </c>
      <c r="S191" t="s">
        <v>8309</v>
      </c>
      <c r="T191" t="s">
        <v>8313</v>
      </c>
    </row>
    <row r="192" spans="1:20" x14ac:dyDescent="0.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42537.442662037036</v>
      </c>
      <c r="K192">
        <v>1465227446</v>
      </c>
      <c r="L192" s="10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0.41666666666666669</v>
      </c>
      <c r="R192">
        <f t="shared" si="11"/>
        <v>50</v>
      </c>
      <c r="S192" t="s">
        <v>8309</v>
      </c>
      <c r="T192" t="s">
        <v>8313</v>
      </c>
    </row>
    <row r="193" spans="1:20" ht="43" x14ac:dyDescent="0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42279.233078703699</v>
      </c>
      <c r="K193">
        <v>1440326138</v>
      </c>
      <c r="L193" s="10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5</v>
      </c>
      <c r="R193">
        <f t="shared" si="11"/>
        <v>83.333333333333329</v>
      </c>
      <c r="S193" t="s">
        <v>8309</v>
      </c>
      <c r="T193" t="s">
        <v>8313</v>
      </c>
    </row>
    <row r="194" spans="1:20" ht="43" x14ac:dyDescent="0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41929.583703703705</v>
      </c>
      <c r="K194">
        <v>1410980432</v>
      </c>
      <c r="L194" s="10">
        <f t="shared" si="9"/>
        <v>41899.583703703705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1.6999999999999999E-3</v>
      </c>
      <c r="R194">
        <f t="shared" si="11"/>
        <v>5.666666666666667</v>
      </c>
      <c r="S194" t="s">
        <v>8309</v>
      </c>
      <c r="T194" t="s">
        <v>8313</v>
      </c>
    </row>
    <row r="195" spans="1:20" ht="43" hidden="1" x14ac:dyDescent="0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(((I195/60)/60)/24)+DATE(1970,1,1)+(-5/24)</f>
        <v>41971.768124999995</v>
      </c>
      <c r="K195">
        <v>1412029566</v>
      </c>
      <c r="L195" s="10">
        <f t="shared" ref="L195:L258" si="13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(E195/D195)*100</f>
        <v>0</v>
      </c>
      <c r="R195" t="e">
        <f t="shared" ref="R195:R258" si="15">E195/N195</f>
        <v>#DIV/0!</v>
      </c>
      <c r="S195" t="s">
        <v>8309</v>
      </c>
      <c r="T195" t="s">
        <v>8313</v>
      </c>
    </row>
    <row r="196" spans="1:20" ht="43" x14ac:dyDescent="0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42435.788553240738</v>
      </c>
      <c r="K196">
        <v>1452124531</v>
      </c>
      <c r="L196" s="10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0.12</v>
      </c>
      <c r="R196">
        <f t="shared" si="15"/>
        <v>1</v>
      </c>
      <c r="S196" t="s">
        <v>8309</v>
      </c>
      <c r="T196" t="s">
        <v>8313</v>
      </c>
    </row>
    <row r="197" spans="1:20" ht="43" hidden="1" x14ac:dyDescent="0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42195.462175925924</v>
      </c>
      <c r="K197">
        <v>1431360332</v>
      </c>
      <c r="L197" s="10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t="e">
        <f t="shared" si="15"/>
        <v>#DIV/0!</v>
      </c>
      <c r="S197" t="s">
        <v>8309</v>
      </c>
      <c r="T197" t="s">
        <v>8313</v>
      </c>
    </row>
    <row r="198" spans="1:20" ht="43" x14ac:dyDescent="0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42287.666666666664</v>
      </c>
      <c r="K198">
        <v>1442062898</v>
      </c>
      <c r="L198" s="10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41.857142857142861</v>
      </c>
      <c r="R198">
        <f t="shared" si="15"/>
        <v>77.10526315789474</v>
      </c>
      <c r="S198" t="s">
        <v>8309</v>
      </c>
      <c r="T198" t="s">
        <v>8313</v>
      </c>
    </row>
    <row r="199" spans="1:20" ht="43" x14ac:dyDescent="0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42783.666666666664</v>
      </c>
      <c r="K199">
        <v>1483734100</v>
      </c>
      <c r="L199" s="10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10.48</v>
      </c>
      <c r="R199">
        <f t="shared" si="15"/>
        <v>32.75</v>
      </c>
      <c r="S199" t="s">
        <v>8309</v>
      </c>
      <c r="T199" t="s">
        <v>8313</v>
      </c>
    </row>
    <row r="200" spans="1:20" ht="43" x14ac:dyDescent="0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41917.175023148149</v>
      </c>
      <c r="K200">
        <v>1409908322</v>
      </c>
      <c r="L200" s="10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1.1159999999999999</v>
      </c>
      <c r="R200">
        <f t="shared" si="15"/>
        <v>46.5</v>
      </c>
      <c r="S200" t="s">
        <v>8309</v>
      </c>
      <c r="T200" t="s">
        <v>8313</v>
      </c>
    </row>
    <row r="201" spans="1:20" ht="43" hidden="1" x14ac:dyDescent="0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42613.915532407402</v>
      </c>
      <c r="K201">
        <v>1470106702</v>
      </c>
      <c r="L201" s="10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t="e">
        <f t="shared" si="15"/>
        <v>#DIV/0!</v>
      </c>
      <c r="S201" t="s">
        <v>8309</v>
      </c>
      <c r="T201" t="s">
        <v>8313</v>
      </c>
    </row>
    <row r="202" spans="1:20" ht="28.7" x14ac:dyDescent="0.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41896.875034722223</v>
      </c>
      <c r="K202">
        <v>1408154403</v>
      </c>
      <c r="L202" s="10">
        <f t="shared" si="13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26.192500000000003</v>
      </c>
      <c r="R202">
        <f t="shared" si="15"/>
        <v>87.308333333333337</v>
      </c>
      <c r="S202" t="s">
        <v>8309</v>
      </c>
      <c r="T202" t="s">
        <v>8313</v>
      </c>
    </row>
    <row r="203" spans="1:20" ht="43" x14ac:dyDescent="0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42043.610289351847</v>
      </c>
      <c r="K203">
        <v>1421696329</v>
      </c>
      <c r="L203" s="10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58.461538461538467</v>
      </c>
      <c r="R203">
        <f t="shared" si="15"/>
        <v>54.285714285714285</v>
      </c>
      <c r="S203" t="s">
        <v>8309</v>
      </c>
      <c r="T203" t="s">
        <v>8313</v>
      </c>
    </row>
    <row r="204" spans="1:20" hidden="1" x14ac:dyDescent="0.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42285.665972222218</v>
      </c>
      <c r="K204">
        <v>1441750564</v>
      </c>
      <c r="L204" s="10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t="e">
        <f t="shared" si="15"/>
        <v>#DIV/0!</v>
      </c>
      <c r="S204" t="s">
        <v>8309</v>
      </c>
      <c r="T204" t="s">
        <v>8313</v>
      </c>
    </row>
    <row r="205" spans="1:20" ht="43" x14ac:dyDescent="0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42033.639629629623</v>
      </c>
      <c r="K205">
        <v>1417378864</v>
      </c>
      <c r="L205" s="10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29.84</v>
      </c>
      <c r="R205">
        <f t="shared" si="15"/>
        <v>93.25</v>
      </c>
      <c r="S205" t="s">
        <v>8309</v>
      </c>
      <c r="T205" t="s">
        <v>8313</v>
      </c>
    </row>
    <row r="206" spans="1:20" ht="43" x14ac:dyDescent="0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42586.375034722216</v>
      </c>
      <c r="K206">
        <v>1467727203</v>
      </c>
      <c r="L206" s="10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50.721666666666664</v>
      </c>
      <c r="R206">
        <f t="shared" si="15"/>
        <v>117.68368136117556</v>
      </c>
      <c r="S206" t="s">
        <v>8309</v>
      </c>
      <c r="T206" t="s">
        <v>8313</v>
      </c>
    </row>
    <row r="207" spans="1:20" ht="43" x14ac:dyDescent="0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42283.423865740733</v>
      </c>
      <c r="K207">
        <v>1441120222</v>
      </c>
      <c r="L207" s="10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16.25</v>
      </c>
      <c r="R207">
        <f t="shared" si="15"/>
        <v>76.470588235294116</v>
      </c>
      <c r="S207" t="s">
        <v>8309</v>
      </c>
      <c r="T207" t="s">
        <v>8313</v>
      </c>
    </row>
    <row r="208" spans="1:20" ht="43" hidden="1" x14ac:dyDescent="0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42587.79609953703</v>
      </c>
      <c r="K208">
        <v>1468627583</v>
      </c>
      <c r="L208" s="10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t="e">
        <f t="shared" si="15"/>
        <v>#DIV/0!</v>
      </c>
      <c r="S208" t="s">
        <v>8309</v>
      </c>
      <c r="T208" t="s">
        <v>8313</v>
      </c>
    </row>
    <row r="209" spans="1:20" ht="43" x14ac:dyDescent="0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42007.988865740735</v>
      </c>
      <c r="K209">
        <v>1417754638</v>
      </c>
      <c r="L209" s="10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15.214285714285714</v>
      </c>
      <c r="R209">
        <f t="shared" si="15"/>
        <v>163.84615384615384</v>
      </c>
      <c r="S209" t="s">
        <v>8309</v>
      </c>
      <c r="T209" t="s">
        <v>8313</v>
      </c>
    </row>
    <row r="210" spans="1:20" ht="43" hidden="1" x14ac:dyDescent="0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41989.16165509259</v>
      </c>
      <c r="K210">
        <v>1416127967</v>
      </c>
      <c r="L210" s="10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t="e">
        <f t="shared" si="15"/>
        <v>#DIV/0!</v>
      </c>
      <c r="S210" t="s">
        <v>8309</v>
      </c>
      <c r="T210" t="s">
        <v>8313</v>
      </c>
    </row>
    <row r="211" spans="1:20" ht="43" hidden="1" x14ac:dyDescent="0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42195.714525462965</v>
      </c>
      <c r="K211">
        <v>1433974135</v>
      </c>
      <c r="L211" s="10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t="e">
        <f t="shared" si="15"/>
        <v>#DIV/0!</v>
      </c>
      <c r="S211" t="s">
        <v>8309</v>
      </c>
      <c r="T211" t="s">
        <v>8313</v>
      </c>
    </row>
    <row r="212" spans="1:20" ht="43" x14ac:dyDescent="0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42277.999999999993</v>
      </c>
      <c r="K212">
        <v>1441157592</v>
      </c>
      <c r="L212" s="10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25.25</v>
      </c>
      <c r="R212">
        <f t="shared" si="15"/>
        <v>91.818181818181813</v>
      </c>
      <c r="S212" t="s">
        <v>8309</v>
      </c>
      <c r="T212" t="s">
        <v>8313</v>
      </c>
    </row>
    <row r="213" spans="1:20" ht="43" x14ac:dyDescent="0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42265.951585648152</v>
      </c>
      <c r="K213">
        <v>1440042617</v>
      </c>
      <c r="L213" s="10">
        <f t="shared" si="13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44.6</v>
      </c>
      <c r="R213">
        <f t="shared" si="15"/>
        <v>185.83333333333334</v>
      </c>
      <c r="S213" t="s">
        <v>8309</v>
      </c>
      <c r="T213" t="s">
        <v>8313</v>
      </c>
    </row>
    <row r="214" spans="1:20" ht="28.7" x14ac:dyDescent="0.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42476.631018518521</v>
      </c>
      <c r="K214">
        <v>1455656920</v>
      </c>
      <c r="L214" s="10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1.5873015873015872E-2</v>
      </c>
      <c r="R214">
        <f t="shared" si="15"/>
        <v>1</v>
      </c>
      <c r="S214" t="s">
        <v>8309</v>
      </c>
      <c r="T214" t="s">
        <v>8313</v>
      </c>
    </row>
    <row r="215" spans="1:20" ht="43" x14ac:dyDescent="0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42232.379641203697</v>
      </c>
      <c r="K215">
        <v>1437142547</v>
      </c>
      <c r="L215" s="10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0.04</v>
      </c>
      <c r="R215">
        <f t="shared" si="15"/>
        <v>20</v>
      </c>
      <c r="S215" t="s">
        <v>8309</v>
      </c>
      <c r="T215" t="s">
        <v>8313</v>
      </c>
    </row>
    <row r="216" spans="1:20" ht="43" x14ac:dyDescent="0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42069.432280092595</v>
      </c>
      <c r="K216">
        <v>1420471349</v>
      </c>
      <c r="L216" s="10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8.0000000000000002E-3</v>
      </c>
      <c r="R216">
        <f t="shared" si="15"/>
        <v>1</v>
      </c>
      <c r="S216" t="s">
        <v>8309</v>
      </c>
      <c r="T216" t="s">
        <v>8313</v>
      </c>
    </row>
    <row r="217" spans="1:20" ht="43" x14ac:dyDescent="0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42417.790972222218</v>
      </c>
      <c r="K217">
        <v>1452058282</v>
      </c>
      <c r="L217" s="10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0.22727272727272727</v>
      </c>
      <c r="R217">
        <f t="shared" si="15"/>
        <v>10</v>
      </c>
      <c r="S217" t="s">
        <v>8309</v>
      </c>
      <c r="T217" t="s">
        <v>8313</v>
      </c>
    </row>
    <row r="218" spans="1:20" ht="43" x14ac:dyDescent="0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42116.708761574067</v>
      </c>
      <c r="K218">
        <v>1425423637</v>
      </c>
      <c r="L218" s="10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55.698440000000005</v>
      </c>
      <c r="R218">
        <f t="shared" si="15"/>
        <v>331.53833333333336</v>
      </c>
      <c r="S218" t="s">
        <v>8309</v>
      </c>
      <c r="T218" t="s">
        <v>8313</v>
      </c>
    </row>
    <row r="219" spans="1:20" x14ac:dyDescent="0.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42001.432280092595</v>
      </c>
      <c r="K219">
        <v>1417101749</v>
      </c>
      <c r="L219" s="10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11.943</v>
      </c>
      <c r="R219">
        <f t="shared" si="15"/>
        <v>314.28947368421052</v>
      </c>
      <c r="S219" t="s">
        <v>8309</v>
      </c>
      <c r="T219" t="s">
        <v>8313</v>
      </c>
    </row>
    <row r="220" spans="1:20" ht="43" x14ac:dyDescent="0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42139.420011574075</v>
      </c>
      <c r="K220">
        <v>1426518289</v>
      </c>
      <c r="L220" s="10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2</v>
      </c>
      <c r="R220">
        <f t="shared" si="15"/>
        <v>100</v>
      </c>
      <c r="S220" t="s">
        <v>8309</v>
      </c>
      <c r="T220" t="s">
        <v>8313</v>
      </c>
    </row>
    <row r="221" spans="1:20" ht="28.7" x14ac:dyDescent="0.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42461.082638888889</v>
      </c>
      <c r="K221">
        <v>1456732225</v>
      </c>
      <c r="L221" s="10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17.630000000000003</v>
      </c>
      <c r="R221">
        <f t="shared" si="15"/>
        <v>115.98684210526316</v>
      </c>
      <c r="S221" t="s">
        <v>8309</v>
      </c>
      <c r="T221" t="s">
        <v>8313</v>
      </c>
    </row>
    <row r="222" spans="1:20" ht="43" x14ac:dyDescent="0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42236.629166666658</v>
      </c>
      <c r="K222">
        <v>1436542030</v>
      </c>
      <c r="L222" s="10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0.72</v>
      </c>
      <c r="R222">
        <f t="shared" si="15"/>
        <v>120</v>
      </c>
      <c r="S222" t="s">
        <v>8309</v>
      </c>
      <c r="T222" t="s">
        <v>8313</v>
      </c>
    </row>
    <row r="223" spans="1:20" hidden="1" x14ac:dyDescent="0.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42091.587546296294</v>
      </c>
      <c r="K223">
        <v>1422389164</v>
      </c>
      <c r="L223" s="10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t="e">
        <f t="shared" si="15"/>
        <v>#DIV/0!</v>
      </c>
      <c r="S223" t="s">
        <v>8309</v>
      </c>
      <c r="T223" t="s">
        <v>8313</v>
      </c>
    </row>
    <row r="224" spans="1:20" ht="43" x14ac:dyDescent="0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42089.902083333327</v>
      </c>
      <c r="K224">
        <v>1422383318</v>
      </c>
      <c r="L224" s="10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13</v>
      </c>
      <c r="R224">
        <f t="shared" si="15"/>
        <v>65</v>
      </c>
      <c r="S224" t="s">
        <v>8309</v>
      </c>
      <c r="T224" t="s">
        <v>8313</v>
      </c>
    </row>
    <row r="225" spans="1:20" ht="43" hidden="1" x14ac:dyDescent="0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42511.836805555555</v>
      </c>
      <c r="K225">
        <v>1461287350</v>
      </c>
      <c r="L225" s="10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t="e">
        <f t="shared" si="15"/>
        <v>#DIV/0!</v>
      </c>
      <c r="S225" t="s">
        <v>8309</v>
      </c>
      <c r="T225" t="s">
        <v>8313</v>
      </c>
    </row>
    <row r="226" spans="1:20" ht="43" hidden="1" x14ac:dyDescent="0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42195.026921296296</v>
      </c>
      <c r="K226">
        <v>1431322726</v>
      </c>
      <c r="L226" s="10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t="e">
        <f t="shared" si="15"/>
        <v>#DIV/0!</v>
      </c>
      <c r="S226" t="s">
        <v>8309</v>
      </c>
      <c r="T226" t="s">
        <v>8313</v>
      </c>
    </row>
    <row r="227" spans="1:20" ht="43" hidden="1" x14ac:dyDescent="0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42468.711273148147</v>
      </c>
      <c r="K227">
        <v>1457564654</v>
      </c>
      <c r="L227" s="10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t="e">
        <f t="shared" si="15"/>
        <v>#DIV/0!</v>
      </c>
      <c r="S227" t="s">
        <v>8309</v>
      </c>
      <c r="T227" t="s">
        <v>8313</v>
      </c>
    </row>
    <row r="228" spans="1:20" ht="43" x14ac:dyDescent="0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42155.186805555553</v>
      </c>
      <c r="K228">
        <v>1428854344</v>
      </c>
      <c r="L228" s="10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0.86206896551724133</v>
      </c>
      <c r="R228">
        <f t="shared" si="15"/>
        <v>125</v>
      </c>
      <c r="S228" t="s">
        <v>8309</v>
      </c>
      <c r="T228" t="s">
        <v>8313</v>
      </c>
    </row>
    <row r="229" spans="1:20" ht="43" hidden="1" x14ac:dyDescent="0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42194.685659722221</v>
      </c>
      <c r="K229">
        <v>1433885241</v>
      </c>
      <c r="L229" s="10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t="e">
        <f t="shared" si="15"/>
        <v>#DIV/0!</v>
      </c>
      <c r="S229" t="s">
        <v>8309</v>
      </c>
      <c r="T229" t="s">
        <v>8313</v>
      </c>
    </row>
    <row r="230" spans="1:20" ht="28.7" hidden="1" x14ac:dyDescent="0.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42156.478067129625</v>
      </c>
      <c r="K230">
        <v>1427992105</v>
      </c>
      <c r="L230" s="10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t="e">
        <f t="shared" si="15"/>
        <v>#DIV/0!</v>
      </c>
      <c r="S230" t="s">
        <v>8309</v>
      </c>
      <c r="T230" t="s">
        <v>8313</v>
      </c>
    </row>
    <row r="231" spans="1:20" ht="43" hidden="1" x14ac:dyDescent="0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42413.725659722222</v>
      </c>
      <c r="K231">
        <v>1452810297</v>
      </c>
      <c r="L231" s="10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t="e">
        <f t="shared" si="15"/>
        <v>#DIV/0!</v>
      </c>
      <c r="S231" t="s">
        <v>8309</v>
      </c>
      <c r="T231" t="s">
        <v>8313</v>
      </c>
    </row>
    <row r="232" spans="1:20" ht="43" x14ac:dyDescent="0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42159.568877314807</v>
      </c>
      <c r="K232">
        <v>1430851151</v>
      </c>
      <c r="L232" s="10">
        <f t="shared" si="13"/>
        <v>42129.568877314807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0.4</v>
      </c>
      <c r="R232">
        <f t="shared" si="15"/>
        <v>30</v>
      </c>
      <c r="S232" t="s">
        <v>8309</v>
      </c>
      <c r="T232" t="s">
        <v>8313</v>
      </c>
    </row>
    <row r="233" spans="1:20" ht="43" hidden="1" x14ac:dyDescent="0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42371.750590277778</v>
      </c>
      <c r="K233">
        <v>1449183651</v>
      </c>
      <c r="L233" s="10">
        <f t="shared" si="13"/>
        <v>42341.750590277778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t="e">
        <f t="shared" si="15"/>
        <v>#DIV/0!</v>
      </c>
      <c r="S233" t="s">
        <v>8309</v>
      </c>
      <c r="T233" t="s">
        <v>8313</v>
      </c>
    </row>
    <row r="234" spans="1:20" ht="43" x14ac:dyDescent="0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42062.617430555554</v>
      </c>
      <c r="K234">
        <v>1422474546</v>
      </c>
      <c r="L234" s="10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</v>
      </c>
      <c r="R234">
        <f t="shared" si="15"/>
        <v>15.714285714285714</v>
      </c>
      <c r="S234" t="s">
        <v>8309</v>
      </c>
      <c r="T234" t="s">
        <v>8313</v>
      </c>
    </row>
    <row r="235" spans="1:20" ht="43" hidden="1" x14ac:dyDescent="0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42642.703379629624</v>
      </c>
      <c r="K235">
        <v>1472593972</v>
      </c>
      <c r="L235" s="10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t="e">
        <f t="shared" si="15"/>
        <v>#DIV/0!</v>
      </c>
      <c r="S235" t="s">
        <v>8309</v>
      </c>
      <c r="T235" t="s">
        <v>8313</v>
      </c>
    </row>
    <row r="236" spans="1:20" ht="43" x14ac:dyDescent="0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42175.82707175926</v>
      </c>
      <c r="K236">
        <v>1431391859</v>
      </c>
      <c r="L236" s="10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40.1</v>
      </c>
      <c r="R236">
        <f t="shared" si="15"/>
        <v>80.2</v>
      </c>
      <c r="S236" t="s">
        <v>8309</v>
      </c>
      <c r="T236" t="s">
        <v>8313</v>
      </c>
    </row>
    <row r="237" spans="1:20" ht="43" hidden="1" x14ac:dyDescent="0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42194.700196759259</v>
      </c>
      <c r="K237">
        <v>1433886497</v>
      </c>
      <c r="L237" s="10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t="e">
        <f t="shared" si="15"/>
        <v>#DIV/0!</v>
      </c>
      <c r="S237" t="s">
        <v>8309</v>
      </c>
      <c r="T237" t="s">
        <v>8313</v>
      </c>
    </row>
    <row r="238" spans="1:20" ht="43" hidden="1" x14ac:dyDescent="0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42373.791666666664</v>
      </c>
      <c r="K238">
        <v>1447380099</v>
      </c>
      <c r="L238" s="10">
        <f t="shared" si="13"/>
        <v>42320.876145833325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t="e">
        <f t="shared" si="15"/>
        <v>#DIV/0!</v>
      </c>
      <c r="S238" t="s">
        <v>8309</v>
      </c>
      <c r="T238" t="s">
        <v>8313</v>
      </c>
    </row>
    <row r="239" spans="1:20" x14ac:dyDescent="0.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42437.368854166663</v>
      </c>
      <c r="K239">
        <v>1452261069</v>
      </c>
      <c r="L239" s="10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0.33333333333333337</v>
      </c>
      <c r="R239">
        <f t="shared" si="15"/>
        <v>50</v>
      </c>
      <c r="S239" t="s">
        <v>8309</v>
      </c>
      <c r="T239" t="s">
        <v>8313</v>
      </c>
    </row>
    <row r="240" spans="1:20" ht="43" hidden="1" x14ac:dyDescent="0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42734.166666666664</v>
      </c>
      <c r="K240">
        <v>1481324760</v>
      </c>
      <c r="L240" s="10">
        <f t="shared" si="13"/>
        <v>42713.754166666658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t="e">
        <f t="shared" si="15"/>
        <v>#DIV/0!</v>
      </c>
      <c r="S240" t="s">
        <v>8309</v>
      </c>
      <c r="T240" t="s">
        <v>8313</v>
      </c>
    </row>
    <row r="241" spans="1:20" ht="43" x14ac:dyDescent="0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42316.291666666664</v>
      </c>
      <c r="K241">
        <v>1445308730</v>
      </c>
      <c r="L241" s="10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25</v>
      </c>
      <c r="R241">
        <f t="shared" si="15"/>
        <v>50</v>
      </c>
      <c r="S241" t="s">
        <v>8309</v>
      </c>
      <c r="T241" t="s">
        <v>8313</v>
      </c>
    </row>
    <row r="242" spans="1:20" ht="43" x14ac:dyDescent="0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41399.500127314815</v>
      </c>
      <c r="K242">
        <v>1363885211</v>
      </c>
      <c r="L242" s="10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107.63413333333334</v>
      </c>
      <c r="R242">
        <f t="shared" si="15"/>
        <v>117.84759124087591</v>
      </c>
      <c r="S242" t="s">
        <v>8309</v>
      </c>
      <c r="T242" t="s">
        <v>8314</v>
      </c>
    </row>
    <row r="243" spans="1:20" ht="43" x14ac:dyDescent="0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41994.489629629628</v>
      </c>
      <c r="K243">
        <v>1415292304</v>
      </c>
      <c r="L243" s="10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112.63736263736264</v>
      </c>
      <c r="R243">
        <f t="shared" si="15"/>
        <v>109.04255319148936</v>
      </c>
      <c r="S243" t="s">
        <v>8309</v>
      </c>
      <c r="T243" t="s">
        <v>8314</v>
      </c>
    </row>
    <row r="244" spans="1:20" ht="43" x14ac:dyDescent="0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40897.28460648148</v>
      </c>
      <c r="K244">
        <v>1321357790</v>
      </c>
      <c r="L244" s="10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113.46153846153845</v>
      </c>
      <c r="R244">
        <f t="shared" si="15"/>
        <v>73.019801980198025</v>
      </c>
      <c r="S244" t="s">
        <v>8309</v>
      </c>
      <c r="T244" t="s">
        <v>8314</v>
      </c>
    </row>
    <row r="245" spans="1:20" ht="43" x14ac:dyDescent="0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41691.839166666665</v>
      </c>
      <c r="K245">
        <v>1390439304</v>
      </c>
      <c r="L245" s="10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102.592</v>
      </c>
      <c r="R245">
        <f t="shared" si="15"/>
        <v>78.195121951219505</v>
      </c>
      <c r="S245" t="s">
        <v>8309</v>
      </c>
      <c r="T245" t="s">
        <v>8314</v>
      </c>
    </row>
    <row r="246" spans="1:20" ht="57.35" x14ac:dyDescent="0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40253.087499999994</v>
      </c>
      <c r="K246">
        <v>1265269559</v>
      </c>
      <c r="L246" s="10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113.75714285714287</v>
      </c>
      <c r="R246">
        <f t="shared" si="15"/>
        <v>47.398809523809526</v>
      </c>
      <c r="S246" t="s">
        <v>8309</v>
      </c>
      <c r="T246" t="s">
        <v>8314</v>
      </c>
    </row>
    <row r="247" spans="1:20" ht="43" x14ac:dyDescent="0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41136.844733796293</v>
      </c>
      <c r="K247">
        <v>1342487785</v>
      </c>
      <c r="L247" s="10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103.71999999999998</v>
      </c>
      <c r="R247">
        <f t="shared" si="15"/>
        <v>54.020833333333336</v>
      </c>
      <c r="S247" t="s">
        <v>8309</v>
      </c>
      <c r="T247" t="s">
        <v>8314</v>
      </c>
    </row>
    <row r="248" spans="1:20" ht="43" x14ac:dyDescent="0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40530.196817129625</v>
      </c>
      <c r="K248">
        <v>1288341805</v>
      </c>
      <c r="L248" s="10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305.46000000000004</v>
      </c>
      <c r="R248">
        <f t="shared" si="15"/>
        <v>68.488789237668158</v>
      </c>
      <c r="S248" t="s">
        <v>8309</v>
      </c>
      <c r="T248" t="s">
        <v>8314</v>
      </c>
    </row>
    <row r="249" spans="1:20" ht="57.35" x14ac:dyDescent="0.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40466.943749999999</v>
      </c>
      <c r="K249">
        <v>1284042614</v>
      </c>
      <c r="L249" s="10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134.1</v>
      </c>
      <c r="R249">
        <f t="shared" si="15"/>
        <v>108.14516129032258</v>
      </c>
      <c r="S249" t="s">
        <v>8309</v>
      </c>
      <c r="T249" t="s">
        <v>8314</v>
      </c>
    </row>
    <row r="250" spans="1:20" ht="43" x14ac:dyDescent="0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40915.566076388888</v>
      </c>
      <c r="K250">
        <v>1322073309</v>
      </c>
      <c r="L250" s="10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101.33294117647058</v>
      </c>
      <c r="R250">
        <f t="shared" si="15"/>
        <v>589.95205479452056</v>
      </c>
      <c r="S250" t="s">
        <v>8309</v>
      </c>
      <c r="T250" t="s">
        <v>8314</v>
      </c>
    </row>
    <row r="251" spans="1:20" ht="57.35" x14ac:dyDescent="0.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40412.527777777774</v>
      </c>
      <c r="K251">
        <v>1275603020</v>
      </c>
      <c r="L251" s="10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112.92</v>
      </c>
      <c r="R251">
        <f t="shared" si="15"/>
        <v>48.051063829787232</v>
      </c>
      <c r="S251" t="s">
        <v>8309</v>
      </c>
      <c r="T251" t="s">
        <v>8314</v>
      </c>
    </row>
    <row r="252" spans="1:20" ht="43" x14ac:dyDescent="0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41431.357534722221</v>
      </c>
      <c r="K252">
        <v>1367933691</v>
      </c>
      <c r="L252" s="10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105.58333333333334</v>
      </c>
      <c r="R252">
        <f t="shared" si="15"/>
        <v>72.482837528604122</v>
      </c>
      <c r="S252" t="s">
        <v>8309</v>
      </c>
      <c r="T252" t="s">
        <v>8314</v>
      </c>
    </row>
    <row r="253" spans="1:20" ht="43" x14ac:dyDescent="0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41045.583333333328</v>
      </c>
      <c r="K253">
        <v>1334429646</v>
      </c>
      <c r="L253" s="10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125.57142857142858</v>
      </c>
      <c r="R253">
        <f t="shared" si="15"/>
        <v>57.077922077922075</v>
      </c>
      <c r="S253" t="s">
        <v>8309</v>
      </c>
      <c r="T253" t="s">
        <v>8314</v>
      </c>
    </row>
    <row r="254" spans="1:20" ht="43" x14ac:dyDescent="0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40329.957638888889</v>
      </c>
      <c r="K254">
        <v>1269878058</v>
      </c>
      <c r="L254" s="10">
        <f t="shared" si="13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184.56</v>
      </c>
      <c r="R254">
        <f t="shared" si="15"/>
        <v>85.444444444444443</v>
      </c>
      <c r="S254" t="s">
        <v>8309</v>
      </c>
      <c r="T254" t="s">
        <v>8314</v>
      </c>
    </row>
    <row r="255" spans="1:20" ht="43" x14ac:dyDescent="0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40954.44253472222</v>
      </c>
      <c r="K255">
        <v>1326728235</v>
      </c>
      <c r="L255" s="10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100.73333333333335</v>
      </c>
      <c r="R255">
        <f t="shared" si="15"/>
        <v>215.85714285714286</v>
      </c>
      <c r="S255" t="s">
        <v>8309</v>
      </c>
      <c r="T255" t="s">
        <v>8314</v>
      </c>
    </row>
    <row r="256" spans="1:20" ht="43" x14ac:dyDescent="0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42293.874999999993</v>
      </c>
      <c r="K256">
        <v>1442443910</v>
      </c>
      <c r="L256" s="10">
        <f t="shared" si="13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116.94725</v>
      </c>
      <c r="R256">
        <f t="shared" si="15"/>
        <v>89.38643312101911</v>
      </c>
      <c r="S256" t="s">
        <v>8309</v>
      </c>
      <c r="T256" t="s">
        <v>8314</v>
      </c>
    </row>
    <row r="257" spans="1:20" ht="28.7" x14ac:dyDescent="0.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40618.276412037034</v>
      </c>
      <c r="K257">
        <v>1297687082</v>
      </c>
      <c r="L257" s="10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106.73325</v>
      </c>
      <c r="R257">
        <f t="shared" si="15"/>
        <v>45.418404255319146</v>
      </c>
      <c r="S257" t="s">
        <v>8309</v>
      </c>
      <c r="T257" t="s">
        <v>8314</v>
      </c>
    </row>
    <row r="258" spans="1:20" ht="43" x14ac:dyDescent="0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41349.560960648145</v>
      </c>
      <c r="K258">
        <v>1360866467</v>
      </c>
      <c r="L258" s="10">
        <f t="shared" si="13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139.1</v>
      </c>
      <c r="R258">
        <f t="shared" si="15"/>
        <v>65.756363636363631</v>
      </c>
      <c r="S258" t="s">
        <v>8309</v>
      </c>
      <c r="T258" t="s">
        <v>8314</v>
      </c>
    </row>
    <row r="259" spans="1:20" ht="43" x14ac:dyDescent="0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(((I259/60)/60)/24)+DATE(1970,1,1)+(-5/24)</f>
        <v>42509.418541666666</v>
      </c>
      <c r="K259">
        <v>1461078162</v>
      </c>
      <c r="L259" s="10">
        <f t="shared" ref="L259:L322" si="17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(E259/D259)*100</f>
        <v>106.72648571428572</v>
      </c>
      <c r="R259">
        <f t="shared" ref="R259:R322" si="19">E259/N259</f>
        <v>66.70405357142856</v>
      </c>
      <c r="S259" t="s">
        <v>8309</v>
      </c>
      <c r="T259" t="s">
        <v>8314</v>
      </c>
    </row>
    <row r="260" spans="1:20" ht="43" x14ac:dyDescent="0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40711.843356481477</v>
      </c>
      <c r="K260">
        <v>1305767666</v>
      </c>
      <c r="L260" s="10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191.14</v>
      </c>
      <c r="R260">
        <f t="shared" si="19"/>
        <v>83.345930232558146</v>
      </c>
      <c r="S260" t="s">
        <v>8309</v>
      </c>
      <c r="T260" t="s">
        <v>8314</v>
      </c>
    </row>
    <row r="261" spans="1:20" ht="43" x14ac:dyDescent="0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42102.529733796291</v>
      </c>
      <c r="K261">
        <v>1425922969</v>
      </c>
      <c r="L261" s="10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131.93789333333334</v>
      </c>
      <c r="R261">
        <f t="shared" si="19"/>
        <v>105.04609341825902</v>
      </c>
      <c r="S261" t="s">
        <v>8309</v>
      </c>
      <c r="T261" t="s">
        <v>8314</v>
      </c>
    </row>
    <row r="262" spans="1:20" ht="43" x14ac:dyDescent="0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40376.207638888889</v>
      </c>
      <c r="K262">
        <v>1275415679</v>
      </c>
      <c r="L262" s="10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106.4</v>
      </c>
      <c r="R262">
        <f t="shared" si="19"/>
        <v>120.90909090909091</v>
      </c>
      <c r="S262" t="s">
        <v>8309</v>
      </c>
      <c r="T262" t="s">
        <v>8314</v>
      </c>
    </row>
    <row r="263" spans="1:20" ht="28.7" x14ac:dyDescent="0.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41067.413194444445</v>
      </c>
      <c r="K263">
        <v>1334783704</v>
      </c>
      <c r="L263" s="10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107.4</v>
      </c>
      <c r="R263">
        <f t="shared" si="19"/>
        <v>97.63636363636364</v>
      </c>
      <c r="S263" t="s">
        <v>8309</v>
      </c>
      <c r="T263" t="s">
        <v>8314</v>
      </c>
    </row>
    <row r="264" spans="1:20" ht="28.7" x14ac:dyDescent="0.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40600.039675925924</v>
      </c>
      <c r="K264">
        <v>1294811828</v>
      </c>
      <c r="L264" s="10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240</v>
      </c>
      <c r="R264">
        <f t="shared" si="19"/>
        <v>41.379310344827587</v>
      </c>
      <c r="S264" t="s">
        <v>8309</v>
      </c>
      <c r="T264" t="s">
        <v>8314</v>
      </c>
    </row>
    <row r="265" spans="1:20" ht="57.35" x14ac:dyDescent="0.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41179.746458333328</v>
      </c>
      <c r="K265">
        <v>1346194494</v>
      </c>
      <c r="L265" s="10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118.08108</v>
      </c>
      <c r="R265">
        <f t="shared" si="19"/>
        <v>30.654485981308412</v>
      </c>
      <c r="S265" t="s">
        <v>8309</v>
      </c>
      <c r="T265" t="s">
        <v>8314</v>
      </c>
    </row>
    <row r="266" spans="1:20" ht="57.35" x14ac:dyDescent="0.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41040.411979166667</v>
      </c>
      <c r="K266">
        <v>1334155995</v>
      </c>
      <c r="L266" s="10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118.19999999999999</v>
      </c>
      <c r="R266">
        <f t="shared" si="19"/>
        <v>64.945054945054949</v>
      </c>
      <c r="S266" t="s">
        <v>8309</v>
      </c>
      <c r="T266" t="s">
        <v>8314</v>
      </c>
    </row>
    <row r="267" spans="1:20" ht="57.35" x14ac:dyDescent="0.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40308.636111111111</v>
      </c>
      <c r="K267">
        <v>1269928430</v>
      </c>
      <c r="L267" s="10">
        <f t="shared" si="17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111.1</v>
      </c>
      <c r="R267">
        <f t="shared" si="19"/>
        <v>95.775862068965523</v>
      </c>
      <c r="S267" t="s">
        <v>8309</v>
      </c>
      <c r="T267" t="s">
        <v>8314</v>
      </c>
    </row>
    <row r="268" spans="1:20" ht="57.35" x14ac:dyDescent="0.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40290.95208333333</v>
      </c>
      <c r="K268">
        <v>1264565507</v>
      </c>
      <c r="L268" s="10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145.5</v>
      </c>
      <c r="R268">
        <f t="shared" si="19"/>
        <v>40.416666666666664</v>
      </c>
      <c r="S268" t="s">
        <v>8309</v>
      </c>
      <c r="T268" t="s">
        <v>8314</v>
      </c>
    </row>
    <row r="269" spans="1:20" ht="43" x14ac:dyDescent="0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41815.244201388887</v>
      </c>
      <c r="K269">
        <v>1401101499</v>
      </c>
      <c r="L269" s="10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131.62883248730967</v>
      </c>
      <c r="R269">
        <f t="shared" si="19"/>
        <v>78.578424242424248</v>
      </c>
      <c r="S269" t="s">
        <v>8309</v>
      </c>
      <c r="T269" t="s">
        <v>8314</v>
      </c>
    </row>
    <row r="270" spans="1:20" ht="43" x14ac:dyDescent="0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40853.985856481479</v>
      </c>
      <c r="K270">
        <v>1316749178</v>
      </c>
      <c r="L270" s="10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111.4</v>
      </c>
      <c r="R270">
        <f t="shared" si="19"/>
        <v>50.18018018018018</v>
      </c>
      <c r="S270" t="s">
        <v>8309</v>
      </c>
      <c r="T270" t="s">
        <v>8314</v>
      </c>
    </row>
    <row r="271" spans="1:20" ht="43" x14ac:dyDescent="0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42787.988680555551</v>
      </c>
      <c r="K271">
        <v>1485146622</v>
      </c>
      <c r="L271" s="10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147.23376999999999</v>
      </c>
      <c r="R271">
        <f t="shared" si="19"/>
        <v>92.251735588972423</v>
      </c>
      <c r="S271" t="s">
        <v>8309</v>
      </c>
      <c r="T271" t="s">
        <v>8314</v>
      </c>
    </row>
    <row r="272" spans="1:20" ht="43" x14ac:dyDescent="0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40687.958333333328</v>
      </c>
      <c r="K272">
        <v>1301950070</v>
      </c>
      <c r="L272" s="10">
        <f t="shared" si="17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152.60869565217391</v>
      </c>
      <c r="R272">
        <f t="shared" si="19"/>
        <v>57.540983606557376</v>
      </c>
      <c r="S272" t="s">
        <v>8309</v>
      </c>
      <c r="T272" t="s">
        <v>8314</v>
      </c>
    </row>
    <row r="273" spans="1:20" ht="43" x14ac:dyDescent="0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41641.125</v>
      </c>
      <c r="K273">
        <v>1386123861</v>
      </c>
      <c r="L273" s="10">
        <f t="shared" si="17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104.67999999999999</v>
      </c>
      <c r="R273">
        <f t="shared" si="19"/>
        <v>109.42160278745645</v>
      </c>
      <c r="S273" t="s">
        <v>8309</v>
      </c>
      <c r="T273" t="s">
        <v>8314</v>
      </c>
    </row>
    <row r="274" spans="1:20" ht="43" x14ac:dyDescent="0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40296.575694444444</v>
      </c>
      <c r="K274">
        <v>1267220191</v>
      </c>
      <c r="L274" s="10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177.43366666666668</v>
      </c>
      <c r="R274">
        <f t="shared" si="19"/>
        <v>81.892461538461546</v>
      </c>
      <c r="S274" t="s">
        <v>8309</v>
      </c>
      <c r="T274" t="s">
        <v>8314</v>
      </c>
    </row>
    <row r="275" spans="1:20" ht="43" x14ac:dyDescent="0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40727.29011574074</v>
      </c>
      <c r="K275">
        <v>1307102266</v>
      </c>
      <c r="L275" s="10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107.7758</v>
      </c>
      <c r="R275">
        <f t="shared" si="19"/>
        <v>45.667711864406776</v>
      </c>
      <c r="S275" t="s">
        <v>8309</v>
      </c>
      <c r="T275" t="s">
        <v>8314</v>
      </c>
    </row>
    <row r="276" spans="1:20" ht="43" x14ac:dyDescent="0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41004.082638888889</v>
      </c>
      <c r="K276">
        <v>1330638829</v>
      </c>
      <c r="L276" s="10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156</v>
      </c>
      <c r="R276">
        <f t="shared" si="19"/>
        <v>55.221238938053098</v>
      </c>
      <c r="S276" t="s">
        <v>8309</v>
      </c>
      <c r="T276" t="s">
        <v>8314</v>
      </c>
    </row>
    <row r="277" spans="1:20" ht="43" x14ac:dyDescent="0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41222.865347222221</v>
      </c>
      <c r="K277">
        <v>1349916366</v>
      </c>
      <c r="L277" s="10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108.395</v>
      </c>
      <c r="R277">
        <f t="shared" si="19"/>
        <v>65.298192771084331</v>
      </c>
      <c r="S277" t="s">
        <v>8309</v>
      </c>
      <c r="T277" t="s">
        <v>8314</v>
      </c>
    </row>
    <row r="278" spans="1:20" ht="43" x14ac:dyDescent="0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41026.831874999996</v>
      </c>
      <c r="K278">
        <v>1330394274</v>
      </c>
      <c r="L278" s="10">
        <f t="shared" si="17"/>
        <v>40966.87354166666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147.6</v>
      </c>
      <c r="R278">
        <f t="shared" si="19"/>
        <v>95.225806451612897</v>
      </c>
      <c r="S278" t="s">
        <v>8309</v>
      </c>
      <c r="T278" t="s">
        <v>8314</v>
      </c>
    </row>
    <row r="279" spans="1:20" ht="43" x14ac:dyDescent="0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42147.68309027778</v>
      </c>
      <c r="K279">
        <v>1429824219</v>
      </c>
      <c r="L279" s="10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110.38153846153847</v>
      </c>
      <c r="R279">
        <f t="shared" si="19"/>
        <v>75.444794952681391</v>
      </c>
      <c r="S279" t="s">
        <v>8309</v>
      </c>
      <c r="T279" t="s">
        <v>8314</v>
      </c>
    </row>
    <row r="280" spans="1:20" ht="28.7" x14ac:dyDescent="0.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41193.832627314812</v>
      </c>
      <c r="K280">
        <v>1347411539</v>
      </c>
      <c r="L280" s="10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150.34814814814814</v>
      </c>
      <c r="R280">
        <f t="shared" si="19"/>
        <v>97.816867469879512</v>
      </c>
      <c r="S280" t="s">
        <v>8309</v>
      </c>
      <c r="T280" t="s">
        <v>8314</v>
      </c>
    </row>
    <row r="281" spans="1:20" ht="43" x14ac:dyDescent="0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42792.875694444439</v>
      </c>
      <c r="K281">
        <v>1485237096</v>
      </c>
      <c r="L281" s="10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157.31829411764707</v>
      </c>
      <c r="R281">
        <f t="shared" si="19"/>
        <v>87.685606557377056</v>
      </c>
      <c r="S281" t="s">
        <v>8309</v>
      </c>
      <c r="T281" t="s">
        <v>8314</v>
      </c>
    </row>
    <row r="282" spans="1:20" ht="43" x14ac:dyDescent="0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41789.382349537031</v>
      </c>
      <c r="K282">
        <v>1397571035</v>
      </c>
      <c r="L282" s="10">
        <f t="shared" si="17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156.14400000000001</v>
      </c>
      <c r="R282">
        <f t="shared" si="19"/>
        <v>54.748948106591868</v>
      </c>
      <c r="S282" t="s">
        <v>8309</v>
      </c>
      <c r="T282" t="s">
        <v>8314</v>
      </c>
    </row>
    <row r="283" spans="1:20" ht="43" x14ac:dyDescent="0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40035.601388888885</v>
      </c>
      <c r="K283">
        <v>1242532513</v>
      </c>
      <c r="L283" s="10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120.58763636363636</v>
      </c>
      <c r="R283">
        <f t="shared" si="19"/>
        <v>83.953417721518989</v>
      </c>
      <c r="S283" t="s">
        <v>8309</v>
      </c>
      <c r="T283" t="s">
        <v>8314</v>
      </c>
    </row>
    <row r="284" spans="1:20" ht="43" x14ac:dyDescent="0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40231.708333333328</v>
      </c>
      <c r="K284">
        <v>1263679492</v>
      </c>
      <c r="L284" s="10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101.18888888888888</v>
      </c>
      <c r="R284">
        <f t="shared" si="19"/>
        <v>254.38547486033519</v>
      </c>
      <c r="S284" t="s">
        <v>8309</v>
      </c>
      <c r="T284" t="s">
        <v>8314</v>
      </c>
    </row>
    <row r="285" spans="1:20" ht="28.7" x14ac:dyDescent="0.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40694.999305555553</v>
      </c>
      <c r="K285">
        <v>1305219744</v>
      </c>
      <c r="L285" s="10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114.27249999999999</v>
      </c>
      <c r="R285">
        <f t="shared" si="19"/>
        <v>101.8269801980198</v>
      </c>
      <c r="S285" t="s">
        <v>8309</v>
      </c>
      <c r="T285" t="s">
        <v>8314</v>
      </c>
    </row>
    <row r="286" spans="1:20" ht="43" x14ac:dyDescent="0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40929.529861111107</v>
      </c>
      <c r="K286">
        <v>1325007780</v>
      </c>
      <c r="L286" s="10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104.62615</v>
      </c>
      <c r="R286">
        <f t="shared" si="19"/>
        <v>55.066394736842106</v>
      </c>
      <c r="S286" t="s">
        <v>8309</v>
      </c>
      <c r="T286" t="s">
        <v>8314</v>
      </c>
    </row>
    <row r="287" spans="1:20" ht="43" x14ac:dyDescent="0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41536.547777777778</v>
      </c>
      <c r="K287">
        <v>1377022128</v>
      </c>
      <c r="L287" s="10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228.82507142857142</v>
      </c>
      <c r="R287">
        <f t="shared" si="19"/>
        <v>56.901438721136763</v>
      </c>
      <c r="S287" t="s">
        <v>8309</v>
      </c>
      <c r="T287" t="s">
        <v>8314</v>
      </c>
    </row>
    <row r="288" spans="1:20" ht="43" x14ac:dyDescent="0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41358.566249999996</v>
      </c>
      <c r="K288">
        <v>1360352124</v>
      </c>
      <c r="L288" s="10">
        <f t="shared" si="17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109.15333333333332</v>
      </c>
      <c r="R288">
        <f t="shared" si="19"/>
        <v>121.28148148148148</v>
      </c>
      <c r="S288" t="s">
        <v>8309</v>
      </c>
      <c r="T288" t="s">
        <v>8314</v>
      </c>
    </row>
    <row r="289" spans="1:20" ht="28.7" x14ac:dyDescent="0.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41214.958333333328</v>
      </c>
      <c r="K289">
        <v>1349160018</v>
      </c>
      <c r="L289" s="10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176.29999999999998</v>
      </c>
      <c r="R289">
        <f t="shared" si="19"/>
        <v>91.189655172413794</v>
      </c>
      <c r="S289" t="s">
        <v>8309</v>
      </c>
      <c r="T289" t="s">
        <v>8314</v>
      </c>
    </row>
    <row r="290" spans="1:20" ht="57.35" x14ac:dyDescent="0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41085.960567129623</v>
      </c>
      <c r="K290">
        <v>1337659393</v>
      </c>
      <c r="L290" s="10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103.21061999999999</v>
      </c>
      <c r="R290">
        <f t="shared" si="19"/>
        <v>115.44812080536913</v>
      </c>
      <c r="S290" t="s">
        <v>8309</v>
      </c>
      <c r="T290" t="s">
        <v>8314</v>
      </c>
    </row>
    <row r="291" spans="1:20" ht="43" x14ac:dyDescent="0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41580.248078703698</v>
      </c>
      <c r="K291">
        <v>1380797834</v>
      </c>
      <c r="L291" s="10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104.82000000000001</v>
      </c>
      <c r="R291">
        <f t="shared" si="19"/>
        <v>67.771551724137936</v>
      </c>
      <c r="S291" t="s">
        <v>8309</v>
      </c>
      <c r="T291" t="s">
        <v>8314</v>
      </c>
    </row>
    <row r="292" spans="1:20" ht="28.7" x14ac:dyDescent="0.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40576.124305555553</v>
      </c>
      <c r="K292">
        <v>1292316697</v>
      </c>
      <c r="L292" s="10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106.68444444444445</v>
      </c>
      <c r="R292">
        <f t="shared" si="19"/>
        <v>28.576190476190476</v>
      </c>
      <c r="S292" t="s">
        <v>8309</v>
      </c>
      <c r="T292" t="s">
        <v>8314</v>
      </c>
    </row>
    <row r="293" spans="1:20" ht="43" x14ac:dyDescent="0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41394.792361111111</v>
      </c>
      <c r="K293">
        <v>1365791246</v>
      </c>
      <c r="L293" s="10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120.02</v>
      </c>
      <c r="R293">
        <f t="shared" si="19"/>
        <v>46.8828125</v>
      </c>
      <c r="S293" t="s">
        <v>8309</v>
      </c>
      <c r="T293" t="s">
        <v>8314</v>
      </c>
    </row>
    <row r="294" spans="1:20" ht="43" x14ac:dyDescent="0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40844.957638888889</v>
      </c>
      <c r="K294">
        <v>1317064599</v>
      </c>
      <c r="L294" s="10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101.50693333333334</v>
      </c>
      <c r="R294">
        <f t="shared" si="19"/>
        <v>154.42231237322514</v>
      </c>
      <c r="S294" t="s">
        <v>8309</v>
      </c>
      <c r="T294" t="s">
        <v>8314</v>
      </c>
    </row>
    <row r="295" spans="1:20" ht="43" x14ac:dyDescent="0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41749.459652777776</v>
      </c>
      <c r="K295">
        <v>1395417714</v>
      </c>
      <c r="L295" s="10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101.38461538461539</v>
      </c>
      <c r="R295">
        <f t="shared" si="19"/>
        <v>201.22137404580153</v>
      </c>
      <c r="S295" t="s">
        <v>8309</v>
      </c>
      <c r="T295" t="s">
        <v>8314</v>
      </c>
    </row>
    <row r="296" spans="1:20" ht="57.35" x14ac:dyDescent="0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40378.458333333328</v>
      </c>
      <c r="K296">
        <v>1276480894</v>
      </c>
      <c r="L296" s="10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100</v>
      </c>
      <c r="R296">
        <f t="shared" si="19"/>
        <v>100</v>
      </c>
      <c r="S296" t="s">
        <v>8309</v>
      </c>
      <c r="T296" t="s">
        <v>8314</v>
      </c>
    </row>
    <row r="297" spans="1:20" ht="43" x14ac:dyDescent="0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41578.791666666664</v>
      </c>
      <c r="K297">
        <v>1378080409</v>
      </c>
      <c r="L297" s="10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133.10911999999999</v>
      </c>
      <c r="R297">
        <f t="shared" si="19"/>
        <v>100.08204511278196</v>
      </c>
      <c r="S297" t="s">
        <v>8309</v>
      </c>
      <c r="T297" t="s">
        <v>8314</v>
      </c>
    </row>
    <row r="298" spans="1:20" ht="43" x14ac:dyDescent="0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41159.267164351848</v>
      </c>
      <c r="K298">
        <v>1344857083</v>
      </c>
      <c r="L298" s="10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118.72620000000001</v>
      </c>
      <c r="R298">
        <f t="shared" si="19"/>
        <v>230.08953488372092</v>
      </c>
      <c r="S298" t="s">
        <v>8309</v>
      </c>
      <c r="T298" t="s">
        <v>8314</v>
      </c>
    </row>
    <row r="299" spans="1:20" ht="43" x14ac:dyDescent="0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42124.957638888889</v>
      </c>
      <c r="K299">
        <v>1427390901</v>
      </c>
      <c r="L299" s="10">
        <f t="shared" si="17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100.64</v>
      </c>
      <c r="R299">
        <f t="shared" si="19"/>
        <v>141.74647887323943</v>
      </c>
      <c r="S299" t="s">
        <v>8309</v>
      </c>
      <c r="T299" t="s">
        <v>8314</v>
      </c>
    </row>
    <row r="300" spans="1:20" ht="28.7" x14ac:dyDescent="0.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41768.666666666664</v>
      </c>
      <c r="K300">
        <v>1394536048</v>
      </c>
      <c r="L300" s="10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108.93241269841269</v>
      </c>
      <c r="R300">
        <f t="shared" si="19"/>
        <v>56.344351395730705</v>
      </c>
      <c r="S300" t="s">
        <v>8309</v>
      </c>
      <c r="T300" t="s">
        <v>8314</v>
      </c>
    </row>
    <row r="301" spans="1:20" ht="43" x14ac:dyDescent="0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40499.058564814812</v>
      </c>
      <c r="K301">
        <v>1287379460</v>
      </c>
      <c r="L301" s="10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178.95250000000001</v>
      </c>
      <c r="R301">
        <f t="shared" si="19"/>
        <v>73.341188524590166</v>
      </c>
      <c r="S301" t="s">
        <v>8309</v>
      </c>
      <c r="T301" t="s">
        <v>8314</v>
      </c>
    </row>
    <row r="302" spans="1:20" ht="43" x14ac:dyDescent="0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40657.751597222217</v>
      </c>
      <c r="K302">
        <v>1301007738</v>
      </c>
      <c r="L302" s="10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101.72264</v>
      </c>
      <c r="R302">
        <f t="shared" si="19"/>
        <v>85.337785234899329</v>
      </c>
      <c r="S302" t="s">
        <v>8309</v>
      </c>
      <c r="T302" t="s">
        <v>8314</v>
      </c>
    </row>
    <row r="303" spans="1:20" ht="43" x14ac:dyDescent="0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41352.487673611111</v>
      </c>
      <c r="K303">
        <v>1360258935</v>
      </c>
      <c r="L303" s="10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118.73499999999999</v>
      </c>
      <c r="R303">
        <f t="shared" si="19"/>
        <v>61.496215139442228</v>
      </c>
      <c r="S303" t="s">
        <v>8309</v>
      </c>
      <c r="T303" t="s">
        <v>8314</v>
      </c>
    </row>
    <row r="304" spans="1:20" ht="57.35" x14ac:dyDescent="0.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40963.648587962962</v>
      </c>
      <c r="K304">
        <v>1327523638</v>
      </c>
      <c r="L304" s="10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100.46</v>
      </c>
      <c r="R304">
        <f t="shared" si="19"/>
        <v>93.018518518518519</v>
      </c>
      <c r="S304" t="s">
        <v>8309</v>
      </c>
      <c r="T304" t="s">
        <v>8314</v>
      </c>
    </row>
    <row r="305" spans="1:20" ht="43" x14ac:dyDescent="0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41061.862800925926</v>
      </c>
      <c r="K305">
        <v>1336009346</v>
      </c>
      <c r="L305" s="10">
        <f t="shared" si="17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137.46666666666667</v>
      </c>
      <c r="R305">
        <f t="shared" si="19"/>
        <v>50.292682926829265</v>
      </c>
      <c r="S305" t="s">
        <v>8309</v>
      </c>
      <c r="T305" t="s">
        <v>8314</v>
      </c>
    </row>
    <row r="306" spans="1:20" ht="28.7" x14ac:dyDescent="0.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41152.875</v>
      </c>
      <c r="K306">
        <v>1343096197</v>
      </c>
      <c r="L306" s="10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231.64705882352939</v>
      </c>
      <c r="R306">
        <f t="shared" si="19"/>
        <v>106.43243243243244</v>
      </c>
      <c r="S306" t="s">
        <v>8309</v>
      </c>
      <c r="T306" t="s">
        <v>8314</v>
      </c>
    </row>
    <row r="307" spans="1:20" ht="28.7" x14ac:dyDescent="0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40978.421863425923</v>
      </c>
      <c r="K307">
        <v>1328800049</v>
      </c>
      <c r="L307" s="10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130.33333333333331</v>
      </c>
      <c r="R307">
        <f t="shared" si="19"/>
        <v>51.719576719576722</v>
      </c>
      <c r="S307" t="s">
        <v>8309</v>
      </c>
      <c r="T307" t="s">
        <v>8314</v>
      </c>
    </row>
    <row r="308" spans="1:20" ht="28.7" x14ac:dyDescent="0.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41353.587187500001</v>
      </c>
      <c r="K308">
        <v>1362081933</v>
      </c>
      <c r="L308" s="10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292.89999999999998</v>
      </c>
      <c r="R308">
        <f t="shared" si="19"/>
        <v>36.612499999999997</v>
      </c>
      <c r="S308" t="s">
        <v>8309</v>
      </c>
      <c r="T308" t="s">
        <v>8314</v>
      </c>
    </row>
    <row r="309" spans="1:20" x14ac:dyDescent="0.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41312.736122685179</v>
      </c>
      <c r="K309">
        <v>1357684801</v>
      </c>
      <c r="L309" s="10">
        <f t="shared" si="17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111.31818181818183</v>
      </c>
      <c r="R309">
        <f t="shared" si="19"/>
        <v>42.517361111111114</v>
      </c>
      <c r="S309" t="s">
        <v>8309</v>
      </c>
      <c r="T309" t="s">
        <v>8314</v>
      </c>
    </row>
    <row r="310" spans="1:20" ht="43" x14ac:dyDescent="0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40612.486226851848</v>
      </c>
      <c r="K310">
        <v>1295887210</v>
      </c>
      <c r="L310" s="10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105.56666666666668</v>
      </c>
      <c r="R310">
        <f t="shared" si="19"/>
        <v>62.712871287128714</v>
      </c>
      <c r="S310" t="s">
        <v>8309</v>
      </c>
      <c r="T310" t="s">
        <v>8314</v>
      </c>
    </row>
    <row r="311" spans="1:20" ht="43" x14ac:dyDescent="0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41155.543217592589</v>
      </c>
      <c r="K311">
        <v>1344880934</v>
      </c>
      <c r="L311" s="10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118.94444444444446</v>
      </c>
      <c r="R311">
        <f t="shared" si="19"/>
        <v>89.957983193277315</v>
      </c>
      <c r="S311" t="s">
        <v>8309</v>
      </c>
      <c r="T311" t="s">
        <v>8314</v>
      </c>
    </row>
    <row r="312" spans="1:20" ht="43" x14ac:dyDescent="0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40835.875</v>
      </c>
      <c r="K312">
        <v>1317788623</v>
      </c>
      <c r="L312" s="10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104.129</v>
      </c>
      <c r="R312">
        <f t="shared" si="19"/>
        <v>28.924722222222222</v>
      </c>
      <c r="S312" t="s">
        <v>8309</v>
      </c>
      <c r="T312" t="s">
        <v>8314</v>
      </c>
    </row>
    <row r="313" spans="1:20" ht="43" x14ac:dyDescent="0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40909.124305555553</v>
      </c>
      <c r="K313">
        <v>1321852592</v>
      </c>
      <c r="L313" s="10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104.10165000000001</v>
      </c>
      <c r="R313">
        <f t="shared" si="19"/>
        <v>138.8022</v>
      </c>
      <c r="S313" t="s">
        <v>8309</v>
      </c>
      <c r="T313" t="s">
        <v>8314</v>
      </c>
    </row>
    <row r="314" spans="1:20" ht="43" x14ac:dyDescent="0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41378.669351851851</v>
      </c>
      <c r="K314">
        <v>1363381432</v>
      </c>
      <c r="L314" s="10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111.87499999999999</v>
      </c>
      <c r="R314">
        <f t="shared" si="19"/>
        <v>61.301369863013697</v>
      </c>
      <c r="S314" t="s">
        <v>8309</v>
      </c>
      <c r="T314" t="s">
        <v>8314</v>
      </c>
    </row>
    <row r="315" spans="1:20" ht="57.35" x14ac:dyDescent="0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40401.457638888889</v>
      </c>
      <c r="K315">
        <v>1277702894</v>
      </c>
      <c r="L315" s="10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104.73529411764706</v>
      </c>
      <c r="R315">
        <f t="shared" si="19"/>
        <v>80.202702702702709</v>
      </c>
      <c r="S315" t="s">
        <v>8309</v>
      </c>
      <c r="T315" t="s">
        <v>8314</v>
      </c>
    </row>
    <row r="316" spans="1:20" ht="43" x14ac:dyDescent="0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41334.624861111108</v>
      </c>
      <c r="K316">
        <v>1359575988</v>
      </c>
      <c r="L316" s="10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385.15000000000003</v>
      </c>
      <c r="R316">
        <f t="shared" si="19"/>
        <v>32.095833333333331</v>
      </c>
      <c r="S316" t="s">
        <v>8309</v>
      </c>
      <c r="T316" t="s">
        <v>8314</v>
      </c>
    </row>
    <row r="317" spans="1:20" ht="43" x14ac:dyDescent="0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41143.564050925925</v>
      </c>
      <c r="K317">
        <v>1343068334</v>
      </c>
      <c r="L317" s="10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101.248</v>
      </c>
      <c r="R317">
        <f t="shared" si="19"/>
        <v>200.88888888888889</v>
      </c>
      <c r="S317" t="s">
        <v>8309</v>
      </c>
      <c r="T317" t="s">
        <v>8314</v>
      </c>
    </row>
    <row r="318" spans="1:20" ht="28.7" x14ac:dyDescent="0.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41983.999305555553</v>
      </c>
      <c r="K318">
        <v>1415398197</v>
      </c>
      <c r="L318" s="10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113.77333333333333</v>
      </c>
      <c r="R318">
        <f t="shared" si="19"/>
        <v>108.01265822784811</v>
      </c>
      <c r="S318" t="s">
        <v>8309</v>
      </c>
      <c r="T318" t="s">
        <v>8314</v>
      </c>
    </row>
    <row r="319" spans="1:20" ht="43" x14ac:dyDescent="0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41619.468553240738</v>
      </c>
      <c r="K319">
        <v>1384186483</v>
      </c>
      <c r="L319" s="10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100.80333333333333</v>
      </c>
      <c r="R319">
        <f t="shared" si="19"/>
        <v>95.699367088607602</v>
      </c>
      <c r="S319" t="s">
        <v>8309</v>
      </c>
      <c r="T319" t="s">
        <v>8314</v>
      </c>
    </row>
    <row r="320" spans="1:20" ht="43" x14ac:dyDescent="0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41359.788784722223</v>
      </c>
      <c r="K320">
        <v>1361753751</v>
      </c>
      <c r="L320" s="10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283.32</v>
      </c>
      <c r="R320">
        <f t="shared" si="19"/>
        <v>49.880281690140848</v>
      </c>
      <c r="S320" t="s">
        <v>8309</v>
      </c>
      <c r="T320" t="s">
        <v>8314</v>
      </c>
    </row>
    <row r="321" spans="1:20" ht="57.35" x14ac:dyDescent="0.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40211.124305555553</v>
      </c>
      <c r="K321">
        <v>1257538029</v>
      </c>
      <c r="L321" s="10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112.68</v>
      </c>
      <c r="R321">
        <f t="shared" si="19"/>
        <v>110.47058823529412</v>
      </c>
      <c r="S321" t="s">
        <v>8309</v>
      </c>
      <c r="T321" t="s">
        <v>8314</v>
      </c>
    </row>
    <row r="322" spans="1:20" ht="43" x14ac:dyDescent="0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42360.749999999993</v>
      </c>
      <c r="K322">
        <v>1448284433</v>
      </c>
      <c r="L322" s="10">
        <f t="shared" si="17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106.58000000000001</v>
      </c>
      <c r="R322">
        <f t="shared" si="19"/>
        <v>134.91139240506328</v>
      </c>
      <c r="S322" t="s">
        <v>8309</v>
      </c>
      <c r="T322" t="s">
        <v>8314</v>
      </c>
    </row>
    <row r="323" spans="1:20" ht="43" x14ac:dyDescent="0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(((I323/60)/60)/24)+DATE(1970,1,1)+(-5/24)</f>
        <v>42682.27993055556</v>
      </c>
      <c r="K323">
        <v>1475577786</v>
      </c>
      <c r="L323" s="10">
        <f t="shared" ref="L323:L386" si="21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(E323/D323)*100</f>
        <v>102.66285714285715</v>
      </c>
      <c r="R323">
        <f t="shared" ref="R323:R386" si="23">E323/N323</f>
        <v>106.62314540059347</v>
      </c>
      <c r="S323" t="s">
        <v>8309</v>
      </c>
      <c r="T323" t="s">
        <v>8314</v>
      </c>
    </row>
    <row r="324" spans="1:20" ht="43" x14ac:dyDescent="0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42503.361666666664</v>
      </c>
      <c r="K324">
        <v>1460554848</v>
      </c>
      <c r="L324" s="10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107.91200000000001</v>
      </c>
      <c r="R324">
        <f t="shared" si="23"/>
        <v>145.04301075268816</v>
      </c>
      <c r="S324" t="s">
        <v>8309</v>
      </c>
      <c r="T324" t="s">
        <v>8314</v>
      </c>
    </row>
    <row r="325" spans="1:20" ht="43" x14ac:dyDescent="0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42725.124305555553</v>
      </c>
      <c r="K325">
        <v>1479886966</v>
      </c>
      <c r="L325" s="10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123.07407407407408</v>
      </c>
      <c r="R325">
        <f t="shared" si="23"/>
        <v>114.58620689655173</v>
      </c>
      <c r="S325" t="s">
        <v>8309</v>
      </c>
      <c r="T325" t="s">
        <v>8314</v>
      </c>
    </row>
    <row r="326" spans="1:20" ht="43" x14ac:dyDescent="0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42217.417916666665</v>
      </c>
      <c r="K326">
        <v>1435590108</v>
      </c>
      <c r="L326" s="10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101.6</v>
      </c>
      <c r="R326">
        <f t="shared" si="23"/>
        <v>105.3170731707317</v>
      </c>
      <c r="S326" t="s">
        <v>8309</v>
      </c>
      <c r="T326" t="s">
        <v>8314</v>
      </c>
    </row>
    <row r="327" spans="1:20" ht="43" x14ac:dyDescent="0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42723.979548611103</v>
      </c>
      <c r="K327">
        <v>1479184233</v>
      </c>
      <c r="L327" s="10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104.396</v>
      </c>
      <c r="R327">
        <f t="shared" si="23"/>
        <v>70.921195652173907</v>
      </c>
      <c r="S327" t="s">
        <v>8309</v>
      </c>
      <c r="T327" t="s">
        <v>8314</v>
      </c>
    </row>
    <row r="328" spans="1:20" ht="43" x14ac:dyDescent="0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42808.747916666667</v>
      </c>
      <c r="K328">
        <v>1486625606</v>
      </c>
      <c r="L328" s="10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112.92973333333333</v>
      </c>
      <c r="R328">
        <f t="shared" si="23"/>
        <v>147.17167680278018</v>
      </c>
      <c r="S328" t="s">
        <v>8309</v>
      </c>
      <c r="T328" t="s">
        <v>8314</v>
      </c>
    </row>
    <row r="329" spans="1:20" ht="43" x14ac:dyDescent="0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42085.124999999993</v>
      </c>
      <c r="K329">
        <v>1424669929</v>
      </c>
      <c r="L329" s="10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136.4</v>
      </c>
      <c r="R329">
        <f t="shared" si="23"/>
        <v>160.47058823529412</v>
      </c>
      <c r="S329" t="s">
        <v>8309</v>
      </c>
      <c r="T329" t="s">
        <v>8314</v>
      </c>
    </row>
    <row r="330" spans="1:20" ht="43" x14ac:dyDescent="0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42308.958333333336</v>
      </c>
      <c r="K330">
        <v>1443739388</v>
      </c>
      <c r="L330" s="10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103.61439999999999</v>
      </c>
      <c r="R330">
        <f t="shared" si="23"/>
        <v>156.04578313253012</v>
      </c>
      <c r="S330" t="s">
        <v>8309</v>
      </c>
      <c r="T330" t="s">
        <v>8314</v>
      </c>
    </row>
    <row r="331" spans="1:20" ht="43" x14ac:dyDescent="0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42314.958333333336</v>
      </c>
      <c r="K331">
        <v>1444821127</v>
      </c>
      <c r="L331" s="10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105.5</v>
      </c>
      <c r="R331">
        <f t="shared" si="23"/>
        <v>63.17365269461078</v>
      </c>
      <c r="S331" t="s">
        <v>8309</v>
      </c>
      <c r="T331" t="s">
        <v>8314</v>
      </c>
    </row>
    <row r="332" spans="1:20" ht="43" x14ac:dyDescent="0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41410.957638888889</v>
      </c>
      <c r="K332">
        <v>1366028563</v>
      </c>
      <c r="L332" s="10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101.82857142857142</v>
      </c>
      <c r="R332">
        <f t="shared" si="23"/>
        <v>104.82352941176471</v>
      </c>
      <c r="S332" t="s">
        <v>8309</v>
      </c>
      <c r="T332" t="s">
        <v>8314</v>
      </c>
    </row>
    <row r="333" spans="1:20" ht="43" x14ac:dyDescent="0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42538.373078703698</v>
      </c>
      <c r="K333">
        <v>1463493434</v>
      </c>
      <c r="L333" s="10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106.60499999999999</v>
      </c>
      <c r="R333">
        <f t="shared" si="23"/>
        <v>97.356164383561648</v>
      </c>
      <c r="S333" t="s">
        <v>8309</v>
      </c>
      <c r="T333" t="s">
        <v>8314</v>
      </c>
    </row>
    <row r="334" spans="1:20" ht="43" x14ac:dyDescent="0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42305.124999999993</v>
      </c>
      <c r="K334">
        <v>1442420377</v>
      </c>
      <c r="L334" s="10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113.015</v>
      </c>
      <c r="R334">
        <f t="shared" si="23"/>
        <v>203.63063063063063</v>
      </c>
      <c r="S334" t="s">
        <v>8309</v>
      </c>
      <c r="T334" t="s">
        <v>8314</v>
      </c>
    </row>
    <row r="335" spans="1:20" ht="43" x14ac:dyDescent="0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42467.386469907404</v>
      </c>
      <c r="K335">
        <v>1457450191</v>
      </c>
      <c r="L335" s="10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125.22750000000001</v>
      </c>
      <c r="R335">
        <f t="shared" si="23"/>
        <v>188.31203007518798</v>
      </c>
      <c r="S335" t="s">
        <v>8309</v>
      </c>
      <c r="T335" t="s">
        <v>8314</v>
      </c>
    </row>
    <row r="336" spans="1:20" ht="43" x14ac:dyDescent="0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42139.583333333336</v>
      </c>
      <c r="K336">
        <v>1428423757</v>
      </c>
      <c r="L336" s="10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101.19</v>
      </c>
      <c r="R336">
        <f t="shared" si="23"/>
        <v>146.65217391304347</v>
      </c>
      <c r="S336" t="s">
        <v>8309</v>
      </c>
      <c r="T336" t="s">
        <v>8314</v>
      </c>
    </row>
    <row r="337" spans="1:20" ht="43" x14ac:dyDescent="0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42132.708333333336</v>
      </c>
      <c r="K337">
        <v>1428428515</v>
      </c>
      <c r="L337" s="10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102.76470588235294</v>
      </c>
      <c r="R337">
        <f t="shared" si="23"/>
        <v>109.1875</v>
      </c>
      <c r="S337" t="s">
        <v>8309</v>
      </c>
      <c r="T337" t="s">
        <v>8314</v>
      </c>
    </row>
    <row r="338" spans="1:20" ht="43" x14ac:dyDescent="0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42321.429606481477</v>
      </c>
      <c r="K338">
        <v>1444832318</v>
      </c>
      <c r="L338" s="10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116.83911999999998</v>
      </c>
      <c r="R338">
        <f t="shared" si="23"/>
        <v>59.249046653144013</v>
      </c>
      <c r="S338" t="s">
        <v>8309</v>
      </c>
      <c r="T338" t="s">
        <v>8314</v>
      </c>
    </row>
    <row r="339" spans="1:20" ht="43" x14ac:dyDescent="0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42076.878564814811</v>
      </c>
      <c r="K339">
        <v>1423710308</v>
      </c>
      <c r="L339" s="10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101.16833333333335</v>
      </c>
      <c r="R339">
        <f t="shared" si="23"/>
        <v>97.904838709677421</v>
      </c>
      <c r="S339" t="s">
        <v>8309</v>
      </c>
      <c r="T339" t="s">
        <v>8314</v>
      </c>
    </row>
    <row r="340" spans="1:20" ht="43" x14ac:dyDescent="0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42615.833333333336</v>
      </c>
      <c r="K340">
        <v>1468001290</v>
      </c>
      <c r="L340" s="10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110.13360000000002</v>
      </c>
      <c r="R340">
        <f t="shared" si="23"/>
        <v>70.000169491525426</v>
      </c>
      <c r="S340" t="s">
        <v>8309</v>
      </c>
      <c r="T340" t="s">
        <v>8314</v>
      </c>
    </row>
    <row r="341" spans="1:20" ht="43" x14ac:dyDescent="0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42123.551712962959</v>
      </c>
      <c r="K341">
        <v>1427739268</v>
      </c>
      <c r="L341" s="10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108.08333333333333</v>
      </c>
      <c r="R341">
        <f t="shared" si="23"/>
        <v>72.865168539325836</v>
      </c>
      <c r="S341" t="s">
        <v>8309</v>
      </c>
      <c r="T341" t="s">
        <v>8314</v>
      </c>
    </row>
    <row r="342" spans="1:20" ht="43" x14ac:dyDescent="0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42802.666666666664</v>
      </c>
      <c r="K342">
        <v>1486397007</v>
      </c>
      <c r="L342" s="10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125.02285714285715</v>
      </c>
      <c r="R342">
        <f t="shared" si="23"/>
        <v>146.34782608695653</v>
      </c>
      <c r="S342" t="s">
        <v>8309</v>
      </c>
      <c r="T342" t="s">
        <v>8314</v>
      </c>
    </row>
    <row r="343" spans="1:20" ht="43" x14ac:dyDescent="0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41912.957638888889</v>
      </c>
      <c r="K343">
        <v>1410555998</v>
      </c>
      <c r="L343" s="10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106.71428571428572</v>
      </c>
      <c r="R343">
        <f t="shared" si="23"/>
        <v>67.909090909090907</v>
      </c>
      <c r="S343" t="s">
        <v>8309</v>
      </c>
      <c r="T343" t="s">
        <v>8314</v>
      </c>
    </row>
    <row r="344" spans="1:20" ht="28.7" x14ac:dyDescent="0.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42489.572511574072</v>
      </c>
      <c r="K344">
        <v>1459363465</v>
      </c>
      <c r="L344" s="10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100.36639999999998</v>
      </c>
      <c r="R344">
        <f t="shared" si="23"/>
        <v>169.85083076923075</v>
      </c>
      <c r="S344" t="s">
        <v>8309</v>
      </c>
      <c r="T344" t="s">
        <v>8314</v>
      </c>
    </row>
    <row r="345" spans="1:20" ht="43" x14ac:dyDescent="0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41956.916666666664</v>
      </c>
      <c r="K345">
        <v>1413308545</v>
      </c>
      <c r="L345" s="10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102.02863333333335</v>
      </c>
      <c r="R345">
        <f t="shared" si="23"/>
        <v>58.413339694656486</v>
      </c>
      <c r="S345" t="s">
        <v>8309</v>
      </c>
      <c r="T345" t="s">
        <v>8314</v>
      </c>
    </row>
    <row r="346" spans="1:20" ht="43" x14ac:dyDescent="0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42155.888888888883</v>
      </c>
      <c r="K346">
        <v>1429312694</v>
      </c>
      <c r="L346" s="10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102.08358208955224</v>
      </c>
      <c r="R346">
        <f t="shared" si="23"/>
        <v>119.99298245614035</v>
      </c>
      <c r="S346" t="s">
        <v>8309</v>
      </c>
      <c r="T346" t="s">
        <v>8314</v>
      </c>
    </row>
    <row r="347" spans="1:20" ht="43" x14ac:dyDescent="0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42144.735995370364</v>
      </c>
      <c r="K347">
        <v>1429569590</v>
      </c>
      <c r="L347" s="10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123.27586206896552</v>
      </c>
      <c r="R347">
        <f t="shared" si="23"/>
        <v>99.860335195530723</v>
      </c>
      <c r="S347" t="s">
        <v>8309</v>
      </c>
      <c r="T347" t="s">
        <v>8314</v>
      </c>
    </row>
    <row r="348" spans="1:20" ht="43" x14ac:dyDescent="0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42291.291909722226</v>
      </c>
      <c r="K348">
        <v>1442232021</v>
      </c>
      <c r="L348" s="10">
        <f t="shared" si="21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170.28880000000001</v>
      </c>
      <c r="R348">
        <f t="shared" si="23"/>
        <v>90.579148936170213</v>
      </c>
      <c r="S348" t="s">
        <v>8309</v>
      </c>
      <c r="T348" t="s">
        <v>8314</v>
      </c>
    </row>
    <row r="349" spans="1:20" ht="43" x14ac:dyDescent="0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42322.32880787037</v>
      </c>
      <c r="K349">
        <v>1444910009</v>
      </c>
      <c r="L349" s="10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111.59049999999999</v>
      </c>
      <c r="R349">
        <f t="shared" si="23"/>
        <v>117.77361477572559</v>
      </c>
      <c r="S349" t="s">
        <v>8309</v>
      </c>
      <c r="T349" t="s">
        <v>8314</v>
      </c>
    </row>
    <row r="350" spans="1:20" ht="43" x14ac:dyDescent="0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42237.378657407404</v>
      </c>
      <c r="K350">
        <v>1437573916</v>
      </c>
      <c r="L350" s="10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103</v>
      </c>
      <c r="R350">
        <f t="shared" si="23"/>
        <v>86.554621848739501</v>
      </c>
      <c r="S350" t="s">
        <v>8309</v>
      </c>
      <c r="T350" t="s">
        <v>8314</v>
      </c>
    </row>
    <row r="351" spans="1:20" ht="43" x14ac:dyDescent="0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42790.290601851848</v>
      </c>
      <c r="K351">
        <v>1485345508</v>
      </c>
      <c r="L351" s="10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106.63570159857905</v>
      </c>
      <c r="R351">
        <f t="shared" si="23"/>
        <v>71.899281437125751</v>
      </c>
      <c r="S351" t="s">
        <v>8309</v>
      </c>
      <c r="T351" t="s">
        <v>8314</v>
      </c>
    </row>
    <row r="352" spans="1:20" ht="43" x14ac:dyDescent="0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42623.957638888889</v>
      </c>
      <c r="K352">
        <v>1470274509</v>
      </c>
      <c r="L352" s="10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114.75999999999999</v>
      </c>
      <c r="R352">
        <f t="shared" si="23"/>
        <v>129.81900452488688</v>
      </c>
      <c r="S352" t="s">
        <v>8309</v>
      </c>
      <c r="T352" t="s">
        <v>8314</v>
      </c>
    </row>
    <row r="353" spans="1:20" ht="43" x14ac:dyDescent="0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42467.714745370373</v>
      </c>
      <c r="K353">
        <v>1456614554</v>
      </c>
      <c r="L353" s="10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127.34117647058822</v>
      </c>
      <c r="R353">
        <f t="shared" si="23"/>
        <v>44.912863070539416</v>
      </c>
      <c r="S353" t="s">
        <v>8309</v>
      </c>
      <c r="T353" t="s">
        <v>8314</v>
      </c>
    </row>
    <row r="354" spans="1:20" ht="43" x14ac:dyDescent="0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41919.959120370368</v>
      </c>
      <c r="K354">
        <v>1410148868</v>
      </c>
      <c r="L354" s="10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116.56</v>
      </c>
      <c r="R354">
        <f t="shared" si="23"/>
        <v>40.755244755244753</v>
      </c>
      <c r="S354" t="s">
        <v>8309</v>
      </c>
      <c r="T354" t="s">
        <v>8314</v>
      </c>
    </row>
    <row r="355" spans="1:20" ht="43" x14ac:dyDescent="0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42327.625219907401</v>
      </c>
      <c r="K355">
        <v>1445367619</v>
      </c>
      <c r="L355" s="10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108.61819426615318</v>
      </c>
      <c r="R355">
        <f t="shared" si="23"/>
        <v>103.52394779771615</v>
      </c>
      <c r="S355" t="s">
        <v>8309</v>
      </c>
      <c r="T355" t="s">
        <v>8314</v>
      </c>
    </row>
    <row r="356" spans="1:20" ht="43" x14ac:dyDescent="0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42468.577789351846</v>
      </c>
      <c r="K356">
        <v>1457553121</v>
      </c>
      <c r="L356" s="10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103.94285714285714</v>
      </c>
      <c r="R356">
        <f t="shared" si="23"/>
        <v>125.44827586206897</v>
      </c>
      <c r="S356" t="s">
        <v>8309</v>
      </c>
      <c r="T356" t="s">
        <v>8314</v>
      </c>
    </row>
    <row r="357" spans="1:20" ht="28.7" x14ac:dyDescent="0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41974.127245370364</v>
      </c>
      <c r="K357">
        <v>1414738994</v>
      </c>
      <c r="L357" s="10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116.25714285714285</v>
      </c>
      <c r="R357">
        <f t="shared" si="23"/>
        <v>246.60606060606059</v>
      </c>
      <c r="S357" t="s">
        <v>8309</v>
      </c>
      <c r="T357" t="s">
        <v>8314</v>
      </c>
    </row>
    <row r="358" spans="1:20" ht="28.7" x14ac:dyDescent="0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42445.553159722222</v>
      </c>
      <c r="K358">
        <v>1455563793</v>
      </c>
      <c r="L358" s="10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102.69239999999999</v>
      </c>
      <c r="R358">
        <f t="shared" si="23"/>
        <v>79.401340206185566</v>
      </c>
      <c r="S358" t="s">
        <v>8309</v>
      </c>
      <c r="T358" t="s">
        <v>8314</v>
      </c>
    </row>
    <row r="359" spans="1:20" ht="43" x14ac:dyDescent="0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42118.01385416666</v>
      </c>
      <c r="K359">
        <v>1426396797</v>
      </c>
      <c r="L359" s="10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174</v>
      </c>
      <c r="R359">
        <f t="shared" si="23"/>
        <v>86.138613861386133</v>
      </c>
      <c r="S359" t="s">
        <v>8309</v>
      </c>
      <c r="T359" t="s">
        <v>8314</v>
      </c>
    </row>
    <row r="360" spans="1:20" ht="43" x14ac:dyDescent="0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42536.416666666664</v>
      </c>
      <c r="K360">
        <v>1463517521</v>
      </c>
      <c r="L360" s="10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103.08800000000001</v>
      </c>
      <c r="R360">
        <f t="shared" si="23"/>
        <v>193.04868913857678</v>
      </c>
      <c r="S360" t="s">
        <v>8309</v>
      </c>
      <c r="T360" t="s">
        <v>8314</v>
      </c>
    </row>
    <row r="361" spans="1:20" ht="43" x14ac:dyDescent="0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41957.008333333331</v>
      </c>
      <c r="K361">
        <v>1414028490</v>
      </c>
      <c r="L361" s="10">
        <f t="shared" si="21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104.85537190082646</v>
      </c>
      <c r="R361">
        <f t="shared" si="23"/>
        <v>84.023178807947019</v>
      </c>
      <c r="S361" t="s">
        <v>8309</v>
      </c>
      <c r="T361" t="s">
        <v>8314</v>
      </c>
    </row>
    <row r="362" spans="1:20" ht="43" x14ac:dyDescent="0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42207.924305555549</v>
      </c>
      <c r="K362">
        <v>1433799180</v>
      </c>
      <c r="L362" s="10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101.375</v>
      </c>
      <c r="R362">
        <f t="shared" si="23"/>
        <v>139.82758620689654</v>
      </c>
      <c r="S362" t="s">
        <v>8309</v>
      </c>
      <c r="T362" t="s">
        <v>8314</v>
      </c>
    </row>
    <row r="363" spans="1:20" ht="43" x14ac:dyDescent="0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41965.834560185183</v>
      </c>
      <c r="K363">
        <v>1414108906</v>
      </c>
      <c r="L363" s="10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111.07699999999998</v>
      </c>
      <c r="R363">
        <f t="shared" si="23"/>
        <v>109.82189265536722</v>
      </c>
      <c r="S363" t="s">
        <v>8309</v>
      </c>
      <c r="T363" t="s">
        <v>8314</v>
      </c>
    </row>
    <row r="364" spans="1:20" ht="43" x14ac:dyDescent="0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41858.791666666664</v>
      </c>
      <c r="K364">
        <v>1405573391</v>
      </c>
      <c r="L364" s="10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124.15933781686496</v>
      </c>
      <c r="R364">
        <f t="shared" si="23"/>
        <v>139.53488372093022</v>
      </c>
      <c r="S364" t="s">
        <v>8309</v>
      </c>
      <c r="T364" t="s">
        <v>8314</v>
      </c>
    </row>
    <row r="365" spans="1:20" ht="43" x14ac:dyDescent="0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40300.598611111105</v>
      </c>
      <c r="K365">
        <v>1268934736</v>
      </c>
      <c r="L365" s="10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101.33333333333334</v>
      </c>
      <c r="R365">
        <f t="shared" si="23"/>
        <v>347.84615384615387</v>
      </c>
      <c r="S365" t="s">
        <v>8309</v>
      </c>
      <c r="T365" t="s">
        <v>8314</v>
      </c>
    </row>
    <row r="366" spans="1:20" ht="43" x14ac:dyDescent="0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41810.957638888889</v>
      </c>
      <c r="K366">
        <v>1400704672</v>
      </c>
      <c r="L366" s="10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110.16142857142856</v>
      </c>
      <c r="R366">
        <f t="shared" si="23"/>
        <v>68.24159292035398</v>
      </c>
      <c r="S366" t="s">
        <v>8309</v>
      </c>
      <c r="T366" t="s">
        <v>8314</v>
      </c>
    </row>
    <row r="367" spans="1:20" ht="43" x14ac:dyDescent="0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41698.398136574069</v>
      </c>
      <c r="K367">
        <v>1391005999</v>
      </c>
      <c r="L367" s="10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103.97333333333334</v>
      </c>
      <c r="R367">
        <f t="shared" si="23"/>
        <v>239.93846153846152</v>
      </c>
      <c r="S367" t="s">
        <v>8309</v>
      </c>
      <c r="T367" t="s">
        <v>8314</v>
      </c>
    </row>
    <row r="368" spans="1:20" ht="43" x14ac:dyDescent="0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41049.584699074068</v>
      </c>
      <c r="K368">
        <v>1334948518</v>
      </c>
      <c r="L368" s="10">
        <f t="shared" si="21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101.31578947368421</v>
      </c>
      <c r="R368">
        <f t="shared" si="23"/>
        <v>287.31343283582089</v>
      </c>
      <c r="S368" t="s">
        <v>8309</v>
      </c>
      <c r="T368" t="s">
        <v>8314</v>
      </c>
    </row>
    <row r="369" spans="1:20" ht="43" x14ac:dyDescent="0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41394.999305555553</v>
      </c>
      <c r="K369">
        <v>1363960278</v>
      </c>
      <c r="L369" s="10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103.3501</v>
      </c>
      <c r="R369">
        <f t="shared" si="23"/>
        <v>86.84882352941176</v>
      </c>
      <c r="S369" t="s">
        <v>8309</v>
      </c>
      <c r="T369" t="s">
        <v>8314</v>
      </c>
    </row>
    <row r="370" spans="1:20" ht="43" x14ac:dyDescent="0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42078.355578703697</v>
      </c>
      <c r="K370">
        <v>1423405922</v>
      </c>
      <c r="L370" s="10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104.11200000000001</v>
      </c>
      <c r="R370">
        <f t="shared" si="23"/>
        <v>81.84905660377359</v>
      </c>
      <c r="S370" t="s">
        <v>8309</v>
      </c>
      <c r="T370" t="s">
        <v>8314</v>
      </c>
    </row>
    <row r="371" spans="1:20" ht="43" x14ac:dyDescent="0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40923.3433912037</v>
      </c>
      <c r="K371">
        <v>1324041269</v>
      </c>
      <c r="L371" s="10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110.15569230769231</v>
      </c>
      <c r="R371">
        <f t="shared" si="23"/>
        <v>42.874970059880241</v>
      </c>
      <c r="S371" t="s">
        <v>8309</v>
      </c>
      <c r="T371" t="s">
        <v>8314</v>
      </c>
    </row>
    <row r="372" spans="1:20" ht="43" x14ac:dyDescent="0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42741.586805555555</v>
      </c>
      <c r="K372">
        <v>1481137500</v>
      </c>
      <c r="L372" s="10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122.02</v>
      </c>
      <c r="R372">
        <f t="shared" si="23"/>
        <v>709.41860465116281</v>
      </c>
      <c r="S372" t="s">
        <v>8309</v>
      </c>
      <c r="T372" t="s">
        <v>8314</v>
      </c>
    </row>
    <row r="373" spans="1:20" ht="43" x14ac:dyDescent="0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41306.559479166666</v>
      </c>
      <c r="K373">
        <v>1355855139</v>
      </c>
      <c r="L373" s="10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114.16866666666667</v>
      </c>
      <c r="R373">
        <f t="shared" si="23"/>
        <v>161.25517890772127</v>
      </c>
      <c r="S373" t="s">
        <v>8309</v>
      </c>
      <c r="T373" t="s">
        <v>8314</v>
      </c>
    </row>
    <row r="374" spans="1:20" ht="28.7" x14ac:dyDescent="0.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42465.458333333336</v>
      </c>
      <c r="K374">
        <v>1456408244</v>
      </c>
      <c r="L374" s="10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125.33333333333334</v>
      </c>
      <c r="R374">
        <f t="shared" si="23"/>
        <v>41.777777777777779</v>
      </c>
      <c r="S374" t="s">
        <v>8309</v>
      </c>
      <c r="T374" t="s">
        <v>8314</v>
      </c>
    </row>
    <row r="375" spans="1:20" ht="43" x14ac:dyDescent="0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41108.703680555554</v>
      </c>
      <c r="K375">
        <v>1340056398</v>
      </c>
      <c r="L375" s="10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106.66666666666667</v>
      </c>
      <c r="R375">
        <f t="shared" si="23"/>
        <v>89.887640449438209</v>
      </c>
      <c r="S375" t="s">
        <v>8309</v>
      </c>
      <c r="T375" t="s">
        <v>8314</v>
      </c>
    </row>
    <row r="376" spans="1:20" ht="43" x14ac:dyDescent="0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40802.680914351848</v>
      </c>
      <c r="K376">
        <v>1312320031</v>
      </c>
      <c r="L376" s="10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130.65</v>
      </c>
      <c r="R376">
        <f t="shared" si="23"/>
        <v>45.051724137931032</v>
      </c>
      <c r="S376" t="s">
        <v>8309</v>
      </c>
      <c r="T376" t="s">
        <v>8314</v>
      </c>
    </row>
    <row r="377" spans="1:20" ht="43" x14ac:dyDescent="0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41699.512499999997</v>
      </c>
      <c r="K377">
        <v>1390088311</v>
      </c>
      <c r="L377" s="10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120</v>
      </c>
      <c r="R377">
        <f t="shared" si="23"/>
        <v>42.857142857142854</v>
      </c>
      <c r="S377" t="s">
        <v>8309</v>
      </c>
      <c r="T377" t="s">
        <v>8314</v>
      </c>
    </row>
    <row r="378" spans="1:20" ht="43" x14ac:dyDescent="0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42607.244398148141</v>
      </c>
      <c r="K378">
        <v>1469443916</v>
      </c>
      <c r="L378" s="10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105.9591836734694</v>
      </c>
      <c r="R378">
        <f t="shared" si="23"/>
        <v>54.083333333333336</v>
      </c>
      <c r="S378" t="s">
        <v>8309</v>
      </c>
      <c r="T378" t="s">
        <v>8314</v>
      </c>
    </row>
    <row r="379" spans="1:20" ht="43" x14ac:dyDescent="0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42322.084027777775</v>
      </c>
      <c r="K379">
        <v>1444888868</v>
      </c>
      <c r="L379" s="10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114.39999999999999</v>
      </c>
      <c r="R379">
        <f t="shared" si="23"/>
        <v>103.21804511278195</v>
      </c>
      <c r="S379" t="s">
        <v>8309</v>
      </c>
      <c r="T379" t="s">
        <v>8314</v>
      </c>
    </row>
    <row r="380" spans="1:20" ht="57.35" x14ac:dyDescent="0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42394.786111111105</v>
      </c>
      <c r="K380">
        <v>1451655808</v>
      </c>
      <c r="L380" s="10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111.76666666666665</v>
      </c>
      <c r="R380">
        <f t="shared" si="23"/>
        <v>40.397590361445786</v>
      </c>
      <c r="S380" t="s">
        <v>8309</v>
      </c>
      <c r="T380" t="s">
        <v>8314</v>
      </c>
    </row>
    <row r="381" spans="1:20" ht="43" x14ac:dyDescent="0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41032.479999999996</v>
      </c>
      <c r="K381">
        <v>1332174672</v>
      </c>
      <c r="L381" s="10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116.08000000000001</v>
      </c>
      <c r="R381">
        <f t="shared" si="23"/>
        <v>116.85906040268456</v>
      </c>
      <c r="S381" t="s">
        <v>8309</v>
      </c>
      <c r="T381" t="s">
        <v>8314</v>
      </c>
    </row>
    <row r="382" spans="1:20" ht="43" x14ac:dyDescent="0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42392.511481481481</v>
      </c>
      <c r="K382">
        <v>1451409392</v>
      </c>
      <c r="L382" s="10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141.5</v>
      </c>
      <c r="R382">
        <f t="shared" si="23"/>
        <v>115.51020408163265</v>
      </c>
      <c r="S382" t="s">
        <v>8309</v>
      </c>
      <c r="T382" t="s">
        <v>8314</v>
      </c>
    </row>
    <row r="383" spans="1:20" ht="43" x14ac:dyDescent="0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</v>
      </c>
      <c r="K383">
        <v>1340642717</v>
      </c>
      <c r="L383" s="10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104.72999999999999</v>
      </c>
      <c r="R383">
        <f t="shared" si="23"/>
        <v>104.31274900398407</v>
      </c>
      <c r="S383" t="s">
        <v>8309</v>
      </c>
      <c r="T383" t="s">
        <v>8314</v>
      </c>
    </row>
    <row r="384" spans="1:20" ht="43" x14ac:dyDescent="0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41158.501157407409</v>
      </c>
      <c r="K384">
        <v>1345741300</v>
      </c>
      <c r="L384" s="10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255.83333333333331</v>
      </c>
      <c r="R384">
        <f t="shared" si="23"/>
        <v>69.772727272727266</v>
      </c>
      <c r="S384" t="s">
        <v>8309</v>
      </c>
      <c r="T384" t="s">
        <v>8314</v>
      </c>
    </row>
    <row r="385" spans="1:20" ht="43" x14ac:dyDescent="0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41777.90924768518</v>
      </c>
      <c r="K385">
        <v>1398480559</v>
      </c>
      <c r="L385" s="10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206.70670670670671</v>
      </c>
      <c r="R385">
        <f t="shared" si="23"/>
        <v>43.020833333333336</v>
      </c>
      <c r="S385" t="s">
        <v>8309</v>
      </c>
      <c r="T385" t="s">
        <v>8314</v>
      </c>
    </row>
    <row r="386" spans="1:20" ht="43" x14ac:dyDescent="0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42010.573460648149</v>
      </c>
      <c r="K386">
        <v>1417977947</v>
      </c>
      <c r="L386" s="10">
        <f t="shared" si="2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112.105</v>
      </c>
      <c r="R386">
        <f t="shared" si="23"/>
        <v>58.540469973890339</v>
      </c>
      <c r="S386" t="s">
        <v>8309</v>
      </c>
      <c r="T386" t="s">
        <v>8314</v>
      </c>
    </row>
    <row r="387" spans="1:20" ht="43" x14ac:dyDescent="0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(((I387/60)/60)/24)+DATE(1970,1,1)+(-5/24)</f>
        <v>41964.41783564815</v>
      </c>
      <c r="K387">
        <v>1413986501</v>
      </c>
      <c r="L387" s="10">
        <f t="shared" ref="L387:L450" si="25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(E387/D387)*100</f>
        <v>105.982</v>
      </c>
      <c r="R387">
        <f t="shared" ref="R387:R450" si="27">E387/N387</f>
        <v>111.79535864978902</v>
      </c>
      <c r="S387" t="s">
        <v>8309</v>
      </c>
      <c r="T387" t="s">
        <v>8314</v>
      </c>
    </row>
    <row r="388" spans="1:20" ht="43" x14ac:dyDescent="0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42226.742951388886</v>
      </c>
      <c r="K388">
        <v>1437950991</v>
      </c>
      <c r="L388" s="10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100.16666666666667</v>
      </c>
      <c r="R388">
        <f t="shared" si="27"/>
        <v>46.230769230769234</v>
      </c>
      <c r="S388" t="s">
        <v>8309</v>
      </c>
      <c r="T388" t="s">
        <v>8314</v>
      </c>
    </row>
    <row r="389" spans="1:20" ht="43" x14ac:dyDescent="0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42231.041666666664</v>
      </c>
      <c r="K389">
        <v>1436976858</v>
      </c>
      <c r="L389" s="10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213.98947368421051</v>
      </c>
      <c r="R389">
        <f t="shared" si="27"/>
        <v>144.69039145907473</v>
      </c>
      <c r="S389" t="s">
        <v>8309</v>
      </c>
      <c r="T389" t="s">
        <v>8314</v>
      </c>
    </row>
    <row r="390" spans="1:20" ht="43" x14ac:dyDescent="0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42578.867824074077</v>
      </c>
      <c r="K390">
        <v>1467078580</v>
      </c>
      <c r="L390" s="10">
        <f t="shared" si="25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126.16000000000001</v>
      </c>
      <c r="R390">
        <f t="shared" si="27"/>
        <v>88.845070422535215</v>
      </c>
      <c r="S390" t="s">
        <v>8309</v>
      </c>
      <c r="T390" t="s">
        <v>8314</v>
      </c>
    </row>
    <row r="391" spans="1:20" ht="43" x14ac:dyDescent="0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41705.749305555553</v>
      </c>
      <c r="K391">
        <v>1391477450</v>
      </c>
      <c r="L391" s="10">
        <f t="shared" si="25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181.53547058823528</v>
      </c>
      <c r="R391">
        <f t="shared" si="27"/>
        <v>81.75107284768211</v>
      </c>
      <c r="S391" t="s">
        <v>8309</v>
      </c>
      <c r="T391" t="s">
        <v>8314</v>
      </c>
    </row>
    <row r="392" spans="1:20" ht="43" x14ac:dyDescent="0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42131.828379629624</v>
      </c>
      <c r="K392">
        <v>1429318372</v>
      </c>
      <c r="L392" s="10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100</v>
      </c>
      <c r="R392">
        <f t="shared" si="27"/>
        <v>71.428571428571431</v>
      </c>
      <c r="S392" t="s">
        <v>8309</v>
      </c>
      <c r="T392" t="s">
        <v>8314</v>
      </c>
    </row>
    <row r="393" spans="1:20" ht="43" x14ac:dyDescent="0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40894.832638888889</v>
      </c>
      <c r="K393">
        <v>1321578051</v>
      </c>
      <c r="L393" s="10">
        <f t="shared" si="25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100.61</v>
      </c>
      <c r="R393">
        <f t="shared" si="27"/>
        <v>104.25906735751295</v>
      </c>
      <c r="S393" t="s">
        <v>8309</v>
      </c>
      <c r="T393" t="s">
        <v>8314</v>
      </c>
    </row>
    <row r="394" spans="1:20" ht="43" x14ac:dyDescent="0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40793.916666666664</v>
      </c>
      <c r="K394">
        <v>1312823571</v>
      </c>
      <c r="L394" s="10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100.9027027027027</v>
      </c>
      <c r="R394">
        <f t="shared" si="27"/>
        <v>90.616504854368927</v>
      </c>
      <c r="S394" t="s">
        <v>8309</v>
      </c>
      <c r="T394" t="s">
        <v>8314</v>
      </c>
    </row>
    <row r="395" spans="1:20" ht="28.7" x14ac:dyDescent="0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41557.500601851847</v>
      </c>
      <c r="K395">
        <v>1378746052</v>
      </c>
      <c r="L395" s="10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110.446</v>
      </c>
      <c r="R395">
        <f t="shared" si="27"/>
        <v>157.33048433048432</v>
      </c>
      <c r="S395" t="s">
        <v>8309</v>
      </c>
      <c r="T395" t="s">
        <v>8314</v>
      </c>
    </row>
    <row r="396" spans="1:20" ht="43" x14ac:dyDescent="0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42477.568078703705</v>
      </c>
      <c r="K396">
        <v>1455737882</v>
      </c>
      <c r="L396" s="10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111.8936170212766</v>
      </c>
      <c r="R396">
        <f t="shared" si="27"/>
        <v>105.18</v>
      </c>
      <c r="S396" t="s">
        <v>8309</v>
      </c>
      <c r="T396" t="s">
        <v>8314</v>
      </c>
    </row>
    <row r="397" spans="1:20" ht="43" x14ac:dyDescent="0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41026.688888888886</v>
      </c>
      <c r="K397">
        <v>1332452960</v>
      </c>
      <c r="L397" s="10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108.04450000000001</v>
      </c>
      <c r="R397">
        <f t="shared" si="27"/>
        <v>58.719836956521746</v>
      </c>
      <c r="S397" t="s">
        <v>8309</v>
      </c>
      <c r="T397" t="s">
        <v>8314</v>
      </c>
    </row>
    <row r="398" spans="1:20" ht="43" x14ac:dyDescent="0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41097.356550925921</v>
      </c>
      <c r="K398">
        <v>1340372006</v>
      </c>
      <c r="L398" s="10">
        <f t="shared" si="25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106.66666666666667</v>
      </c>
      <c r="R398">
        <f t="shared" si="27"/>
        <v>81.632653061224488</v>
      </c>
      <c r="S398" t="s">
        <v>8309</v>
      </c>
      <c r="T398" t="s">
        <v>8314</v>
      </c>
    </row>
    <row r="399" spans="1:20" ht="57.35" x14ac:dyDescent="0.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40421.947222222218</v>
      </c>
      <c r="K399">
        <v>1279651084</v>
      </c>
      <c r="L399" s="10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103.90027322404372</v>
      </c>
      <c r="R399">
        <f t="shared" si="27"/>
        <v>56.460043668122275</v>
      </c>
      <c r="S399" t="s">
        <v>8309</v>
      </c>
      <c r="T399" t="s">
        <v>8314</v>
      </c>
    </row>
    <row r="400" spans="1:20" ht="43" x14ac:dyDescent="0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42123.584791666661</v>
      </c>
      <c r="K400">
        <v>1426446126</v>
      </c>
      <c r="L400" s="10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125.16000000000001</v>
      </c>
      <c r="R400">
        <f t="shared" si="27"/>
        <v>140.1044776119403</v>
      </c>
      <c r="S400" t="s">
        <v>8309</v>
      </c>
      <c r="T400" t="s">
        <v>8314</v>
      </c>
    </row>
    <row r="401" spans="1:20" ht="43" x14ac:dyDescent="0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42718.291666666664</v>
      </c>
      <c r="K401">
        <v>1479070867</v>
      </c>
      <c r="L401" s="10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106.80499999999999</v>
      </c>
      <c r="R401">
        <f t="shared" si="27"/>
        <v>224.85263157894738</v>
      </c>
      <c r="S401" t="s">
        <v>8309</v>
      </c>
      <c r="T401" t="s">
        <v>8314</v>
      </c>
    </row>
    <row r="402" spans="1:20" ht="43" x14ac:dyDescent="0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41775.9375</v>
      </c>
      <c r="K402">
        <v>1397661347</v>
      </c>
      <c r="L402" s="10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112.30249999999999</v>
      </c>
      <c r="R402">
        <f t="shared" si="27"/>
        <v>181.13306451612902</v>
      </c>
      <c r="S402" t="s">
        <v>8309</v>
      </c>
      <c r="T402" t="s">
        <v>8314</v>
      </c>
    </row>
    <row r="403" spans="1:20" ht="43" x14ac:dyDescent="0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40762.633912037032</v>
      </c>
      <c r="K403">
        <v>1310155970</v>
      </c>
      <c r="L403" s="10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103.812</v>
      </c>
      <c r="R403">
        <f t="shared" si="27"/>
        <v>711.04109589041093</v>
      </c>
      <c r="S403" t="s">
        <v>8309</v>
      </c>
      <c r="T403" t="s">
        <v>8314</v>
      </c>
    </row>
    <row r="404" spans="1:20" ht="43" x14ac:dyDescent="0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42313.372881944444</v>
      </c>
      <c r="K404">
        <v>1444913817</v>
      </c>
      <c r="L404" s="10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141.65</v>
      </c>
      <c r="R404">
        <f t="shared" si="27"/>
        <v>65.883720930232556</v>
      </c>
      <c r="S404" t="s">
        <v>8309</v>
      </c>
      <c r="T404" t="s">
        <v>8314</v>
      </c>
    </row>
    <row r="405" spans="1:20" ht="43" x14ac:dyDescent="0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40765.088888888888</v>
      </c>
      <c r="K405">
        <v>1308900441</v>
      </c>
      <c r="L405" s="10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105.25999999999999</v>
      </c>
      <c r="R405">
        <f t="shared" si="27"/>
        <v>75.185714285714283</v>
      </c>
      <c r="S405" t="s">
        <v>8309</v>
      </c>
      <c r="T405" t="s">
        <v>8314</v>
      </c>
    </row>
    <row r="406" spans="1:20" ht="43" x14ac:dyDescent="0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41675.752777777772</v>
      </c>
      <c r="K406">
        <v>1389107062</v>
      </c>
      <c r="L406" s="10">
        <f t="shared" si="25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103.09142857142857</v>
      </c>
      <c r="R406">
        <f t="shared" si="27"/>
        <v>133.14391143911439</v>
      </c>
      <c r="S406" t="s">
        <v>8309</v>
      </c>
      <c r="T406" t="s">
        <v>8314</v>
      </c>
    </row>
    <row r="407" spans="1:20" ht="28.7" x14ac:dyDescent="0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41703.876608796294</v>
      </c>
      <c r="K407">
        <v>1391479339</v>
      </c>
      <c r="L407" s="10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107.65957446808511</v>
      </c>
      <c r="R407">
        <f t="shared" si="27"/>
        <v>55.2</v>
      </c>
      <c r="S407" t="s">
        <v>8309</v>
      </c>
      <c r="T407" t="s">
        <v>8314</v>
      </c>
    </row>
    <row r="408" spans="1:20" ht="43" x14ac:dyDescent="0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40672.040972222218</v>
      </c>
      <c r="K408">
        <v>1301975637</v>
      </c>
      <c r="L408" s="10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107.70464285714286</v>
      </c>
      <c r="R408">
        <f t="shared" si="27"/>
        <v>86.163714285714292</v>
      </c>
      <c r="S408" t="s">
        <v>8309</v>
      </c>
      <c r="T408" t="s">
        <v>8314</v>
      </c>
    </row>
    <row r="409" spans="1:20" ht="43" x14ac:dyDescent="0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40866.704282407409</v>
      </c>
      <c r="K409">
        <v>1316552050</v>
      </c>
      <c r="L409" s="10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101.55000000000001</v>
      </c>
      <c r="R409">
        <f t="shared" si="27"/>
        <v>92.318181818181813</v>
      </c>
      <c r="S409" t="s">
        <v>8309</v>
      </c>
      <c r="T409" t="s">
        <v>8314</v>
      </c>
    </row>
    <row r="410" spans="1:20" ht="43" x14ac:dyDescent="0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41583.569328703699</v>
      </c>
      <c r="K410">
        <v>1380217190</v>
      </c>
      <c r="L410" s="10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101.43766666666667</v>
      </c>
      <c r="R410">
        <f t="shared" si="27"/>
        <v>160.16473684210527</v>
      </c>
      <c r="S410" t="s">
        <v>8309</v>
      </c>
      <c r="T410" t="s">
        <v>8314</v>
      </c>
    </row>
    <row r="411" spans="1:20" ht="43" x14ac:dyDescent="0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42573.654444444437</v>
      </c>
      <c r="K411">
        <v>1466628144</v>
      </c>
      <c r="L411" s="10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136.80000000000001</v>
      </c>
      <c r="R411">
        <f t="shared" si="27"/>
        <v>45.6</v>
      </c>
      <c r="S411" t="s">
        <v>8309</v>
      </c>
      <c r="T411" t="s">
        <v>8314</v>
      </c>
    </row>
    <row r="412" spans="1:20" ht="43" x14ac:dyDescent="0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42173.77311342593</v>
      </c>
      <c r="K412">
        <v>1429486397</v>
      </c>
      <c r="L412" s="10">
        <f t="shared" si="25"/>
        <v>42113.77311342593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128.29999999999998</v>
      </c>
      <c r="R412">
        <f t="shared" si="27"/>
        <v>183.28571428571428</v>
      </c>
      <c r="S412" t="s">
        <v>8309</v>
      </c>
      <c r="T412" t="s">
        <v>8314</v>
      </c>
    </row>
    <row r="413" spans="1:20" ht="43" x14ac:dyDescent="0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</v>
      </c>
      <c r="K413">
        <v>1384920804</v>
      </c>
      <c r="L413" s="10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101.05</v>
      </c>
      <c r="R413">
        <f t="shared" si="27"/>
        <v>125.78838174273859</v>
      </c>
      <c r="S413" t="s">
        <v>8309</v>
      </c>
      <c r="T413" t="s">
        <v>8314</v>
      </c>
    </row>
    <row r="414" spans="1:20" ht="43" x14ac:dyDescent="0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41115.534467592588</v>
      </c>
      <c r="K414">
        <v>1341856178</v>
      </c>
      <c r="L414" s="10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126.84</v>
      </c>
      <c r="R414">
        <f t="shared" si="27"/>
        <v>57.654545454545456</v>
      </c>
      <c r="S414" t="s">
        <v>8309</v>
      </c>
      <c r="T414" t="s">
        <v>8314</v>
      </c>
    </row>
    <row r="415" spans="1:20" ht="43" x14ac:dyDescent="0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41109.66910879629</v>
      </c>
      <c r="K415">
        <v>1340139811</v>
      </c>
      <c r="L415" s="10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105.0859375</v>
      </c>
      <c r="R415">
        <f t="shared" si="27"/>
        <v>78.660818713450297</v>
      </c>
      <c r="S415" t="s">
        <v>8309</v>
      </c>
      <c r="T415" t="s">
        <v>8314</v>
      </c>
    </row>
    <row r="416" spans="1:20" ht="43" x14ac:dyDescent="0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41558.85491898148</v>
      </c>
      <c r="K416">
        <v>1378949465</v>
      </c>
      <c r="L416" s="10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102.85405405405406</v>
      </c>
      <c r="R416">
        <f t="shared" si="27"/>
        <v>91.480769230769226</v>
      </c>
      <c r="S416" t="s">
        <v>8309</v>
      </c>
      <c r="T416" t="s">
        <v>8314</v>
      </c>
    </row>
    <row r="417" spans="1:20" ht="57.35" x14ac:dyDescent="0.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41929.291666666664</v>
      </c>
      <c r="K417">
        <v>1411417602</v>
      </c>
      <c r="L417" s="10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102.14714285714285</v>
      </c>
      <c r="R417">
        <f t="shared" si="27"/>
        <v>68.09809523809524</v>
      </c>
      <c r="S417" t="s">
        <v>8309</v>
      </c>
      <c r="T417" t="s">
        <v>8314</v>
      </c>
    </row>
    <row r="418" spans="1:20" ht="28.7" x14ac:dyDescent="0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41678.187858796293</v>
      </c>
      <c r="K418">
        <v>1389259831</v>
      </c>
      <c r="L418" s="10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120.21700000000001</v>
      </c>
      <c r="R418">
        <f t="shared" si="27"/>
        <v>48.086800000000004</v>
      </c>
      <c r="S418" t="s">
        <v>8309</v>
      </c>
      <c r="T418" t="s">
        <v>8314</v>
      </c>
    </row>
    <row r="419" spans="1:20" ht="43" x14ac:dyDescent="0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41371.981249999997</v>
      </c>
      <c r="K419">
        <v>1364426260</v>
      </c>
      <c r="L419" s="10">
        <f t="shared" si="25"/>
        <v>41360.76226851852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100.24761904761905</v>
      </c>
      <c r="R419">
        <f t="shared" si="27"/>
        <v>202.42307692307693</v>
      </c>
      <c r="S419" t="s">
        <v>8309</v>
      </c>
      <c r="T419" t="s">
        <v>8314</v>
      </c>
    </row>
    <row r="420" spans="1:20" ht="43" x14ac:dyDescent="0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42208.07403935185</v>
      </c>
      <c r="K420">
        <v>1435041997</v>
      </c>
      <c r="L420" s="10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100.63392857142857</v>
      </c>
      <c r="R420">
        <f t="shared" si="27"/>
        <v>216.75</v>
      </c>
      <c r="S420" t="s">
        <v>8309</v>
      </c>
      <c r="T420" t="s">
        <v>8314</v>
      </c>
    </row>
    <row r="421" spans="1:20" ht="43" x14ac:dyDescent="0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41454.634108796294</v>
      </c>
      <c r="K421">
        <v>1367352787</v>
      </c>
      <c r="L421" s="10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100.4375</v>
      </c>
      <c r="R421">
        <f t="shared" si="27"/>
        <v>110.06849315068493</v>
      </c>
      <c r="S421" t="s">
        <v>8309</v>
      </c>
      <c r="T421" t="s">
        <v>8314</v>
      </c>
    </row>
    <row r="422" spans="1:20" ht="43" x14ac:dyDescent="0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41711.986469907402</v>
      </c>
      <c r="K422">
        <v>1392183631</v>
      </c>
      <c r="L422" s="10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0.43939393939393934</v>
      </c>
      <c r="R422">
        <f t="shared" si="27"/>
        <v>4.833333333333333</v>
      </c>
      <c r="S422" t="s">
        <v>8309</v>
      </c>
      <c r="T422" t="s">
        <v>8315</v>
      </c>
    </row>
    <row r="423" spans="1:20" ht="43" x14ac:dyDescent="0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42237.283055555548</v>
      </c>
      <c r="K423">
        <v>1434973656</v>
      </c>
      <c r="L423" s="10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2.0066666666666668</v>
      </c>
      <c r="R423">
        <f t="shared" si="27"/>
        <v>50.166666666666664</v>
      </c>
      <c r="S423" t="s">
        <v>8309</v>
      </c>
      <c r="T423" t="s">
        <v>8315</v>
      </c>
    </row>
    <row r="424" spans="1:20" ht="43" x14ac:dyDescent="0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41893.052048611105</v>
      </c>
      <c r="K424">
        <v>1407824097</v>
      </c>
      <c r="L424" s="10">
        <f t="shared" si="25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1.075</v>
      </c>
      <c r="R424">
        <f t="shared" si="27"/>
        <v>35.833333333333336</v>
      </c>
      <c r="S424" t="s">
        <v>8309</v>
      </c>
      <c r="T424" t="s">
        <v>8315</v>
      </c>
    </row>
    <row r="425" spans="1:20" ht="43" x14ac:dyDescent="0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41430.717939814815</v>
      </c>
      <c r="K425">
        <v>1367878430</v>
      </c>
      <c r="L425" s="10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0.76500000000000001</v>
      </c>
      <c r="R425">
        <f t="shared" si="27"/>
        <v>11.76923076923077</v>
      </c>
      <c r="S425" t="s">
        <v>8309</v>
      </c>
      <c r="T425" t="s">
        <v>8315</v>
      </c>
    </row>
    <row r="426" spans="1:20" ht="43" x14ac:dyDescent="0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40994.126145833332</v>
      </c>
      <c r="K426">
        <v>1327568499</v>
      </c>
      <c r="L426" s="10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6.7966666666666677</v>
      </c>
      <c r="R426">
        <f t="shared" si="27"/>
        <v>40.78</v>
      </c>
      <c r="S426" t="s">
        <v>8309</v>
      </c>
      <c r="T426" t="s">
        <v>8315</v>
      </c>
    </row>
    <row r="427" spans="1:20" ht="43" x14ac:dyDescent="0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42335.694490740738</v>
      </c>
      <c r="K427">
        <v>1443472804</v>
      </c>
      <c r="L427" s="10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1.2E-2</v>
      </c>
      <c r="R427">
        <f t="shared" si="27"/>
        <v>3</v>
      </c>
      <c r="S427" t="s">
        <v>8309</v>
      </c>
      <c r="T427" t="s">
        <v>8315</v>
      </c>
    </row>
    <row r="428" spans="1:20" ht="43" x14ac:dyDescent="0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42430.503634259258</v>
      </c>
      <c r="K428">
        <v>1454259914</v>
      </c>
      <c r="L428" s="10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1.3299999999999998</v>
      </c>
      <c r="R428">
        <f t="shared" si="27"/>
        <v>16.625</v>
      </c>
      <c r="S428" t="s">
        <v>8309</v>
      </c>
      <c r="T428" t="s">
        <v>8315</v>
      </c>
    </row>
    <row r="429" spans="1:20" ht="43" hidden="1" x14ac:dyDescent="0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42299.582638888889</v>
      </c>
      <c r="K429">
        <v>1444340940</v>
      </c>
      <c r="L429" s="10">
        <f t="shared" si="25"/>
        <v>42285.700694444437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t="e">
        <f t="shared" si="27"/>
        <v>#DIV/0!</v>
      </c>
      <c r="S429" t="s">
        <v>8309</v>
      </c>
      <c r="T429" t="s">
        <v>8315</v>
      </c>
    </row>
    <row r="430" spans="1:20" ht="28.7" x14ac:dyDescent="0.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41806.708333333328</v>
      </c>
      <c r="K430">
        <v>1400523845</v>
      </c>
      <c r="L430" s="10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5.6333333333333329</v>
      </c>
      <c r="R430">
        <f t="shared" si="27"/>
        <v>52</v>
      </c>
      <c r="S430" t="s">
        <v>8309</v>
      </c>
      <c r="T430" t="s">
        <v>8315</v>
      </c>
    </row>
    <row r="431" spans="1:20" ht="57.35" hidden="1" x14ac:dyDescent="0.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40143.999305555553</v>
      </c>
      <c r="K431">
        <v>1252964282</v>
      </c>
      <c r="L431" s="10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t="e">
        <f t="shared" si="27"/>
        <v>#DIV/0!</v>
      </c>
      <c r="S431" t="s">
        <v>8309</v>
      </c>
      <c r="T431" t="s">
        <v>8315</v>
      </c>
    </row>
    <row r="432" spans="1:20" ht="43" x14ac:dyDescent="0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41527.898923611108</v>
      </c>
      <c r="K432">
        <v>1377570867</v>
      </c>
      <c r="L432" s="10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</v>
      </c>
      <c r="R432">
        <f t="shared" si="27"/>
        <v>4.8</v>
      </c>
      <c r="S432" t="s">
        <v>8309</v>
      </c>
      <c r="T432" t="s">
        <v>8315</v>
      </c>
    </row>
    <row r="433" spans="1:20" ht="43" x14ac:dyDescent="0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42556.662997685176</v>
      </c>
      <c r="K433">
        <v>1465160083</v>
      </c>
      <c r="L433" s="10">
        <f t="shared" si="25"/>
        <v>42526.662997685176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13.833333333333334</v>
      </c>
      <c r="R433">
        <f t="shared" si="27"/>
        <v>51.875</v>
      </c>
      <c r="S433" t="s">
        <v>8309</v>
      </c>
      <c r="T433" t="s">
        <v>8315</v>
      </c>
    </row>
    <row r="434" spans="1:20" ht="43" x14ac:dyDescent="0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42298.51829861111</v>
      </c>
      <c r="K434">
        <v>1440264381</v>
      </c>
      <c r="L434" s="10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</v>
      </c>
      <c r="R434">
        <f t="shared" si="27"/>
        <v>71.25</v>
      </c>
      <c r="S434" t="s">
        <v>8309</v>
      </c>
      <c r="T434" t="s">
        <v>8315</v>
      </c>
    </row>
    <row r="435" spans="1:20" ht="57.35" hidden="1" x14ac:dyDescent="0.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42288.42155092593</v>
      </c>
      <c r="K435">
        <v>1439392022</v>
      </c>
      <c r="L435" s="10">
        <f t="shared" si="25"/>
        <v>42228.42155092593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t="e">
        <f t="shared" si="27"/>
        <v>#DIV/0!</v>
      </c>
      <c r="S435" t="s">
        <v>8309</v>
      </c>
      <c r="T435" t="s">
        <v>8315</v>
      </c>
    </row>
    <row r="436" spans="1:20" ht="43" x14ac:dyDescent="0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41609.667847222219</v>
      </c>
      <c r="K436">
        <v>1383076902</v>
      </c>
      <c r="L436" s="10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5</v>
      </c>
      <c r="R436">
        <f t="shared" si="27"/>
        <v>62.5</v>
      </c>
      <c r="S436" t="s">
        <v>8309</v>
      </c>
      <c r="T436" t="s">
        <v>8315</v>
      </c>
    </row>
    <row r="437" spans="1:20" ht="43" x14ac:dyDescent="0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41530.539120370369</v>
      </c>
      <c r="K437">
        <v>1376502980</v>
      </c>
      <c r="L437" s="10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2.7272727272727275E-3</v>
      </c>
      <c r="R437">
        <f t="shared" si="27"/>
        <v>1</v>
      </c>
      <c r="S437" t="s">
        <v>8309</v>
      </c>
      <c r="T437" t="s">
        <v>8315</v>
      </c>
    </row>
    <row r="438" spans="1:20" ht="43" hidden="1" x14ac:dyDescent="0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41486.154085648144</v>
      </c>
      <c r="K438">
        <v>1372668113</v>
      </c>
      <c r="L438" s="10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t="e">
        <f t="shared" si="27"/>
        <v>#DIV/0!</v>
      </c>
      <c r="S438" t="s">
        <v>8309</v>
      </c>
      <c r="T438" t="s">
        <v>8315</v>
      </c>
    </row>
    <row r="439" spans="1:20" ht="43" hidden="1" x14ac:dyDescent="0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42651.110254629624</v>
      </c>
      <c r="K439">
        <v>1470728326</v>
      </c>
      <c r="L439" s="10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t="e">
        <f t="shared" si="27"/>
        <v>#DIV/0!</v>
      </c>
      <c r="S439" t="s">
        <v>8309</v>
      </c>
      <c r="T439" t="s">
        <v>8315</v>
      </c>
    </row>
    <row r="440" spans="1:20" ht="43" x14ac:dyDescent="0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42326.094421296293</v>
      </c>
      <c r="K440">
        <v>1445235358</v>
      </c>
      <c r="L440" s="10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</v>
      </c>
      <c r="R440">
        <f t="shared" si="27"/>
        <v>170.54545454545453</v>
      </c>
      <c r="S440" t="s">
        <v>8309</v>
      </c>
      <c r="T440" t="s">
        <v>8315</v>
      </c>
    </row>
    <row r="441" spans="1:20" ht="43" hidden="1" x14ac:dyDescent="0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41929.553449074068</v>
      </c>
      <c r="K441">
        <v>1412705818</v>
      </c>
      <c r="L441" s="10">
        <f t="shared" si="25"/>
        <v>41919.553449074068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t="e">
        <f t="shared" si="27"/>
        <v>#DIV/0!</v>
      </c>
      <c r="S441" t="s">
        <v>8309</v>
      </c>
      <c r="T441" t="s">
        <v>8315</v>
      </c>
    </row>
    <row r="442" spans="1:20" ht="43" x14ac:dyDescent="0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42453.735567129632</v>
      </c>
      <c r="K442">
        <v>1456270753</v>
      </c>
      <c r="L442" s="10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0.1</v>
      </c>
      <c r="R442">
        <f t="shared" si="27"/>
        <v>5</v>
      </c>
      <c r="S442" t="s">
        <v>8309</v>
      </c>
      <c r="T442" t="s">
        <v>8315</v>
      </c>
    </row>
    <row r="443" spans="1:20" ht="43" hidden="1" x14ac:dyDescent="0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41580.585601851846</v>
      </c>
      <c r="K443">
        <v>1380826996</v>
      </c>
      <c r="L443" s="10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t="e">
        <f t="shared" si="27"/>
        <v>#DIV/0!</v>
      </c>
      <c r="S443" t="s">
        <v>8309</v>
      </c>
      <c r="T443" t="s">
        <v>8315</v>
      </c>
    </row>
    <row r="444" spans="1:20" x14ac:dyDescent="0.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42054.680358796293</v>
      </c>
      <c r="K444">
        <v>1421788783</v>
      </c>
      <c r="L444" s="10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39.358823529411765</v>
      </c>
      <c r="R444">
        <f t="shared" si="27"/>
        <v>393.58823529411762</v>
      </c>
      <c r="S444" t="s">
        <v>8309</v>
      </c>
      <c r="T444" t="s">
        <v>8315</v>
      </c>
    </row>
    <row r="445" spans="1:20" ht="43" x14ac:dyDescent="0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41679.806724537033</v>
      </c>
      <c r="K445">
        <v>1389399701</v>
      </c>
      <c r="L445" s="10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0.1</v>
      </c>
      <c r="R445">
        <f t="shared" si="27"/>
        <v>5</v>
      </c>
      <c r="S445" t="s">
        <v>8309</v>
      </c>
      <c r="T445" t="s">
        <v>8315</v>
      </c>
    </row>
    <row r="446" spans="1:20" ht="43" x14ac:dyDescent="0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40954.69862268518</v>
      </c>
      <c r="K446">
        <v>1324158361</v>
      </c>
      <c r="L446" s="10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5</v>
      </c>
      <c r="R446">
        <f t="shared" si="27"/>
        <v>50</v>
      </c>
      <c r="S446" t="s">
        <v>8309</v>
      </c>
      <c r="T446" t="s">
        <v>8315</v>
      </c>
    </row>
    <row r="447" spans="1:20" ht="43" x14ac:dyDescent="0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42145.127025462956</v>
      </c>
      <c r="K447">
        <v>1430899375</v>
      </c>
      <c r="L447" s="10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3.3333333333333335E-3</v>
      </c>
      <c r="R447">
        <f t="shared" si="27"/>
        <v>1</v>
      </c>
      <c r="S447" t="s">
        <v>8309</v>
      </c>
      <c r="T447" t="s">
        <v>8315</v>
      </c>
    </row>
    <row r="448" spans="1:20" ht="43" x14ac:dyDescent="0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42066.875231481477</v>
      </c>
      <c r="K448">
        <v>1422842420</v>
      </c>
      <c r="L448" s="10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7.2952380952380951</v>
      </c>
      <c r="R448">
        <f t="shared" si="27"/>
        <v>47.875</v>
      </c>
      <c r="S448" t="s">
        <v>8309</v>
      </c>
      <c r="T448" t="s">
        <v>8315</v>
      </c>
    </row>
    <row r="449" spans="1:20" ht="43" x14ac:dyDescent="0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41356.305127314808</v>
      </c>
      <c r="K449">
        <v>1361884763</v>
      </c>
      <c r="L449" s="10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1.6666666666666666E-2</v>
      </c>
      <c r="R449">
        <f t="shared" si="27"/>
        <v>5</v>
      </c>
      <c r="S449" t="s">
        <v>8309</v>
      </c>
      <c r="T449" t="s">
        <v>8315</v>
      </c>
    </row>
    <row r="450" spans="1:20" ht="43" x14ac:dyDescent="0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41773.549710648142</v>
      </c>
      <c r="K450">
        <v>1398363095</v>
      </c>
      <c r="L450" s="10">
        <f t="shared" si="25"/>
        <v>41753.549710648142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3.2804000000000002</v>
      </c>
      <c r="R450">
        <f t="shared" si="27"/>
        <v>20.502500000000001</v>
      </c>
      <c r="S450" t="s">
        <v>8309</v>
      </c>
      <c r="T450" t="s">
        <v>8315</v>
      </c>
    </row>
    <row r="451" spans="1:20" ht="43" x14ac:dyDescent="0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(((I451/60)/60)/24)+DATE(1970,1,1)+(-5/24)</f>
        <v>41564.359780092593</v>
      </c>
      <c r="K451">
        <v>1379425085</v>
      </c>
      <c r="L451" s="10">
        <f t="shared" ref="L451:L514" si="29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(E451/D451)*100</f>
        <v>2.25</v>
      </c>
      <c r="R451">
        <f t="shared" ref="R451:R514" si="31">E451/N451</f>
        <v>9</v>
      </c>
      <c r="S451" t="s">
        <v>8309</v>
      </c>
      <c r="T451" t="s">
        <v>8315</v>
      </c>
    </row>
    <row r="452" spans="1:20" ht="43" x14ac:dyDescent="0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41684.73842592592</v>
      </c>
      <c r="K452">
        <v>1389825800</v>
      </c>
      <c r="L452" s="10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0.79200000000000004</v>
      </c>
      <c r="R452">
        <f t="shared" si="31"/>
        <v>56.571428571428569</v>
      </c>
      <c r="S452" t="s">
        <v>8309</v>
      </c>
      <c r="T452" t="s">
        <v>8315</v>
      </c>
    </row>
    <row r="453" spans="1:20" ht="43" hidden="1" x14ac:dyDescent="0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41664.506840277776</v>
      </c>
      <c r="K453">
        <v>1388077791</v>
      </c>
      <c r="L453" s="10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t="e">
        <f t="shared" si="31"/>
        <v>#DIV/0!</v>
      </c>
      <c r="S453" t="s">
        <v>8309</v>
      </c>
      <c r="T453" t="s">
        <v>8315</v>
      </c>
    </row>
    <row r="454" spans="1:20" ht="28.7" x14ac:dyDescent="0.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42137.495543981473</v>
      </c>
      <c r="K454">
        <v>1428944015</v>
      </c>
      <c r="L454" s="10">
        <f t="shared" si="29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64</v>
      </c>
      <c r="R454">
        <f t="shared" si="31"/>
        <v>40</v>
      </c>
      <c r="S454" t="s">
        <v>8309</v>
      </c>
      <c r="T454" t="s">
        <v>8315</v>
      </c>
    </row>
    <row r="455" spans="1:20" ht="43" x14ac:dyDescent="0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42054.616655092592</v>
      </c>
      <c r="K455">
        <v>1422992879</v>
      </c>
      <c r="L455" s="10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2.7404479578392621E-2</v>
      </c>
      <c r="R455">
        <f t="shared" si="31"/>
        <v>13</v>
      </c>
      <c r="S455" t="s">
        <v>8309</v>
      </c>
      <c r="T455" t="s">
        <v>8315</v>
      </c>
    </row>
    <row r="456" spans="1:20" ht="43" x14ac:dyDescent="0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41969.343055555553</v>
      </c>
      <c r="K456">
        <v>1414343571</v>
      </c>
      <c r="L456" s="10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0.82000000000000006</v>
      </c>
      <c r="R456">
        <f t="shared" si="31"/>
        <v>16.399999999999999</v>
      </c>
      <c r="S456" t="s">
        <v>8309</v>
      </c>
      <c r="T456" t="s">
        <v>8315</v>
      </c>
    </row>
    <row r="457" spans="1:20" ht="43" x14ac:dyDescent="0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41015.813194444439</v>
      </c>
      <c r="K457">
        <v>1330733022</v>
      </c>
      <c r="L457" s="10">
        <f t="shared" si="29"/>
        <v>40970.794236111105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6.9230769230769221E-2</v>
      </c>
      <c r="R457">
        <f t="shared" si="31"/>
        <v>22.5</v>
      </c>
      <c r="S457" t="s">
        <v>8309</v>
      </c>
      <c r="T457" t="s">
        <v>8315</v>
      </c>
    </row>
    <row r="458" spans="1:20" ht="43" x14ac:dyDescent="0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41568.957638888889</v>
      </c>
      <c r="K458">
        <v>1380559201</v>
      </c>
      <c r="L458" s="10">
        <f t="shared" si="29"/>
        <v>41547.486122685179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0.68631863186318631</v>
      </c>
      <c r="R458">
        <f t="shared" si="31"/>
        <v>20.333333333333332</v>
      </c>
      <c r="S458" t="s">
        <v>8309</v>
      </c>
      <c r="T458" t="s">
        <v>8315</v>
      </c>
    </row>
    <row r="459" spans="1:20" ht="43" hidden="1" x14ac:dyDescent="0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41867.559166666666</v>
      </c>
      <c r="K459">
        <v>1405621512</v>
      </c>
      <c r="L459" s="10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t="e">
        <f t="shared" si="31"/>
        <v>#DIV/0!</v>
      </c>
      <c r="S459" t="s">
        <v>8309</v>
      </c>
      <c r="T459" t="s">
        <v>8315</v>
      </c>
    </row>
    <row r="460" spans="1:20" ht="43" x14ac:dyDescent="0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41408.491435185184</v>
      </c>
      <c r="K460">
        <v>1365958060</v>
      </c>
      <c r="L460" s="10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8.2100000000000009</v>
      </c>
      <c r="R460">
        <f t="shared" si="31"/>
        <v>16.755102040816325</v>
      </c>
      <c r="S460" t="s">
        <v>8309</v>
      </c>
      <c r="T460" t="s">
        <v>8315</v>
      </c>
    </row>
    <row r="461" spans="1:20" ht="43" x14ac:dyDescent="0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40860.473692129628</v>
      </c>
      <c r="K461">
        <v>1316013727</v>
      </c>
      <c r="L461" s="10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6.4102564102564097E-2</v>
      </c>
      <c r="R461">
        <f t="shared" si="31"/>
        <v>25</v>
      </c>
      <c r="S461" t="s">
        <v>8309</v>
      </c>
      <c r="T461" t="s">
        <v>8315</v>
      </c>
    </row>
    <row r="462" spans="1:20" ht="28.7" x14ac:dyDescent="0.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41790.958333333328</v>
      </c>
      <c r="K462">
        <v>1398862875</v>
      </c>
      <c r="L462" s="10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0.29411764705882354</v>
      </c>
      <c r="R462">
        <f t="shared" si="31"/>
        <v>12.5</v>
      </c>
      <c r="S462" t="s">
        <v>8309</v>
      </c>
      <c r="T462" t="s">
        <v>8315</v>
      </c>
    </row>
    <row r="463" spans="1:20" ht="43" hidden="1" x14ac:dyDescent="0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41427.638506944444</v>
      </c>
      <c r="K463">
        <v>1368476367</v>
      </c>
      <c r="L463" s="10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t="e">
        <f t="shared" si="31"/>
        <v>#DIV/0!</v>
      </c>
      <c r="S463" t="s">
        <v>8309</v>
      </c>
      <c r="T463" t="s">
        <v>8315</v>
      </c>
    </row>
    <row r="464" spans="1:20" ht="43" hidden="1" x14ac:dyDescent="0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40764.918298611112</v>
      </c>
      <c r="K464">
        <v>1307761341</v>
      </c>
      <c r="L464" s="10">
        <f t="shared" si="29"/>
        <v>40704.918298611112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t="e">
        <f t="shared" si="31"/>
        <v>#DIV/0!</v>
      </c>
      <c r="S464" t="s">
        <v>8309</v>
      </c>
      <c r="T464" t="s">
        <v>8315</v>
      </c>
    </row>
    <row r="465" spans="1:20" ht="43" x14ac:dyDescent="0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40810.501770833333</v>
      </c>
      <c r="K465">
        <v>1311699753</v>
      </c>
      <c r="L465" s="10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2.2727272727272729</v>
      </c>
      <c r="R465">
        <f t="shared" si="31"/>
        <v>113.63636363636364</v>
      </c>
      <c r="S465" t="s">
        <v>8309</v>
      </c>
      <c r="T465" t="s">
        <v>8315</v>
      </c>
    </row>
    <row r="466" spans="1:20" ht="28.7" x14ac:dyDescent="0.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42508.640451388892</v>
      </c>
      <c r="K466">
        <v>1461874935</v>
      </c>
      <c r="L466" s="10">
        <f t="shared" si="29"/>
        <v>42488.640451388892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9.9009900990099015E-2</v>
      </c>
      <c r="R466">
        <f t="shared" si="31"/>
        <v>1</v>
      </c>
      <c r="S466" t="s">
        <v>8309</v>
      </c>
      <c r="T466" t="s">
        <v>8315</v>
      </c>
    </row>
    <row r="467" spans="1:20" x14ac:dyDescent="0.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41816.911736111106</v>
      </c>
      <c r="K467">
        <v>1402455174</v>
      </c>
      <c r="L467" s="10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26.953125</v>
      </c>
      <c r="R467">
        <f t="shared" si="31"/>
        <v>17.25</v>
      </c>
      <c r="S467" t="s">
        <v>8309</v>
      </c>
      <c r="T467" t="s">
        <v>8315</v>
      </c>
    </row>
    <row r="468" spans="1:20" ht="43" x14ac:dyDescent="0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41159.734537037039</v>
      </c>
      <c r="K468">
        <v>1344465464</v>
      </c>
      <c r="L468" s="10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0.76</v>
      </c>
      <c r="R468">
        <f t="shared" si="31"/>
        <v>15.2</v>
      </c>
      <c r="S468" t="s">
        <v>8309</v>
      </c>
      <c r="T468" t="s">
        <v>8315</v>
      </c>
    </row>
    <row r="469" spans="1:20" ht="43" x14ac:dyDescent="0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41180.471458333333</v>
      </c>
      <c r="K469">
        <v>1344961134</v>
      </c>
      <c r="L469" s="10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21.574999999999999</v>
      </c>
      <c r="R469">
        <f t="shared" si="31"/>
        <v>110.64102564102564</v>
      </c>
      <c r="S469" t="s">
        <v>8309</v>
      </c>
      <c r="T469" t="s">
        <v>8315</v>
      </c>
    </row>
    <row r="470" spans="1:20" ht="43" hidden="1" x14ac:dyDescent="0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41100.952141203699</v>
      </c>
      <c r="K470">
        <v>1336795283</v>
      </c>
      <c r="L470" s="10">
        <f t="shared" si="29"/>
        <v>41040.959293981476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t="e">
        <f t="shared" si="31"/>
        <v>#DIV/0!</v>
      </c>
      <c r="S470" t="s">
        <v>8309</v>
      </c>
      <c r="T470" t="s">
        <v>8315</v>
      </c>
    </row>
    <row r="471" spans="1:20" ht="28.7" hidden="1" x14ac:dyDescent="0.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41887.781527777777</v>
      </c>
      <c r="K471">
        <v>1404776724</v>
      </c>
      <c r="L471" s="10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t="e">
        <f t="shared" si="31"/>
        <v>#DIV/0!</v>
      </c>
      <c r="S471" t="s">
        <v>8309</v>
      </c>
      <c r="T471" t="s">
        <v>8315</v>
      </c>
    </row>
    <row r="472" spans="1:20" ht="43" x14ac:dyDescent="0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41654.958333333328</v>
      </c>
      <c r="K472">
        <v>1385524889</v>
      </c>
      <c r="L472" s="10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</v>
      </c>
      <c r="R472">
        <f t="shared" si="31"/>
        <v>25.5</v>
      </c>
      <c r="S472" t="s">
        <v>8309</v>
      </c>
      <c r="T472" t="s">
        <v>8315</v>
      </c>
    </row>
    <row r="473" spans="1:20" ht="57.35" x14ac:dyDescent="0.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41748.471979166665</v>
      </c>
      <c r="K473">
        <v>1394039979</v>
      </c>
      <c r="L473" s="10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11.892727272727273</v>
      </c>
      <c r="R473">
        <f t="shared" si="31"/>
        <v>38.476470588235294</v>
      </c>
      <c r="S473" t="s">
        <v>8309</v>
      </c>
      <c r="T473" t="s">
        <v>8315</v>
      </c>
    </row>
    <row r="474" spans="1:20" ht="43" x14ac:dyDescent="0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41874.714328703703</v>
      </c>
      <c r="K474">
        <v>1406239718</v>
      </c>
      <c r="L474" s="10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17.625</v>
      </c>
      <c r="R474">
        <f t="shared" si="31"/>
        <v>28.2</v>
      </c>
      <c r="S474" t="s">
        <v>8309</v>
      </c>
      <c r="T474" t="s">
        <v>8315</v>
      </c>
    </row>
    <row r="475" spans="1:20" ht="43" x14ac:dyDescent="0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41899.489803240736</v>
      </c>
      <c r="K475">
        <v>1408380319</v>
      </c>
      <c r="L475" s="10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</v>
      </c>
      <c r="R475">
        <f t="shared" si="31"/>
        <v>61.5</v>
      </c>
      <c r="S475" t="s">
        <v>8309</v>
      </c>
      <c r="T475" t="s">
        <v>8315</v>
      </c>
    </row>
    <row r="476" spans="1:20" ht="43" x14ac:dyDescent="0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42783.120706018519</v>
      </c>
      <c r="K476">
        <v>1484726029</v>
      </c>
      <c r="L476" s="10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3.0303030303030304E-2</v>
      </c>
      <c r="R476">
        <f t="shared" si="31"/>
        <v>1</v>
      </c>
      <c r="S476" t="s">
        <v>8309</v>
      </c>
      <c r="T476" t="s">
        <v>8315</v>
      </c>
    </row>
    <row r="477" spans="1:20" ht="43" hidden="1" x14ac:dyDescent="0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42129.877812500003</v>
      </c>
      <c r="K477">
        <v>1428285843</v>
      </c>
      <c r="L477" s="10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t="e">
        <f t="shared" si="31"/>
        <v>#DIV/0!</v>
      </c>
      <c r="S477" t="s">
        <v>8309</v>
      </c>
      <c r="T477" t="s">
        <v>8315</v>
      </c>
    </row>
    <row r="478" spans="1:20" ht="28.7" x14ac:dyDescent="0.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41792.957638888889</v>
      </c>
      <c r="K478">
        <v>1398727441</v>
      </c>
      <c r="L478" s="10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2.230268181818182</v>
      </c>
      <c r="R478">
        <f t="shared" si="31"/>
        <v>39.569274193548388</v>
      </c>
      <c r="S478" t="s">
        <v>8309</v>
      </c>
      <c r="T478" t="s">
        <v>8315</v>
      </c>
    </row>
    <row r="479" spans="1:20" ht="43" hidden="1" x14ac:dyDescent="0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41047.626550925925</v>
      </c>
      <c r="K479">
        <v>1332187334</v>
      </c>
      <c r="L479" s="10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t="e">
        <f t="shared" si="31"/>
        <v>#DIV/0!</v>
      </c>
      <c r="S479" t="s">
        <v>8309</v>
      </c>
      <c r="T479" t="s">
        <v>8315</v>
      </c>
    </row>
    <row r="480" spans="1:20" ht="43" hidden="1" x14ac:dyDescent="0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42095.660983796297</v>
      </c>
      <c r="K480">
        <v>1425333109</v>
      </c>
      <c r="L480" s="10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t="e">
        <f t="shared" si="31"/>
        <v>#DIV/0!</v>
      </c>
      <c r="S480" t="s">
        <v>8309</v>
      </c>
      <c r="T480" t="s">
        <v>8315</v>
      </c>
    </row>
    <row r="481" spans="1:20" ht="43" x14ac:dyDescent="0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41964.24114583333</v>
      </c>
      <c r="K481">
        <v>1411379235</v>
      </c>
      <c r="L481" s="10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32.56</v>
      </c>
      <c r="R481">
        <f t="shared" si="31"/>
        <v>88.8</v>
      </c>
      <c r="S481" t="s">
        <v>8309</v>
      </c>
      <c r="T481" t="s">
        <v>8315</v>
      </c>
    </row>
    <row r="482" spans="1:20" ht="43" x14ac:dyDescent="0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41495.291840277772</v>
      </c>
      <c r="K482">
        <v>1373457615</v>
      </c>
      <c r="L482" s="10">
        <f t="shared" si="29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19.41</v>
      </c>
      <c r="R482">
        <f t="shared" si="31"/>
        <v>55.457142857142856</v>
      </c>
      <c r="S482" t="s">
        <v>8309</v>
      </c>
      <c r="T482" t="s">
        <v>8315</v>
      </c>
    </row>
    <row r="483" spans="1:20" ht="43" x14ac:dyDescent="0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41192.46399305555</v>
      </c>
      <c r="K483">
        <v>1347293289</v>
      </c>
      <c r="L483" s="10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6.1</v>
      </c>
      <c r="R483">
        <f t="shared" si="31"/>
        <v>87.142857142857139</v>
      </c>
      <c r="S483" t="s">
        <v>8309</v>
      </c>
      <c r="T483" t="s">
        <v>8315</v>
      </c>
    </row>
    <row r="484" spans="1:20" ht="43" x14ac:dyDescent="0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42474.398611111108</v>
      </c>
      <c r="K484">
        <v>1458336690</v>
      </c>
      <c r="L484" s="10">
        <f t="shared" si="29"/>
        <v>42447.68854166667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0.1</v>
      </c>
      <c r="R484">
        <f t="shared" si="31"/>
        <v>10</v>
      </c>
      <c r="S484" t="s">
        <v>8309</v>
      </c>
      <c r="T484" t="s">
        <v>8315</v>
      </c>
    </row>
    <row r="485" spans="1:20" ht="43" x14ac:dyDescent="0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41302.989259259259</v>
      </c>
      <c r="K485">
        <v>1354250672</v>
      </c>
      <c r="L485" s="10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50.2</v>
      </c>
      <c r="R485">
        <f t="shared" si="31"/>
        <v>51.224489795918366</v>
      </c>
      <c r="S485" t="s">
        <v>8309</v>
      </c>
      <c r="T485" t="s">
        <v>8315</v>
      </c>
    </row>
    <row r="486" spans="1:20" ht="57.35" x14ac:dyDescent="0.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42313.772824074076</v>
      </c>
      <c r="K486">
        <v>1443220372</v>
      </c>
      <c r="L486" s="10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0.18625</v>
      </c>
      <c r="R486">
        <f t="shared" si="31"/>
        <v>13.545454545454545</v>
      </c>
      <c r="S486" t="s">
        <v>8309</v>
      </c>
      <c r="T486" t="s">
        <v>8315</v>
      </c>
    </row>
    <row r="487" spans="1:20" ht="28.7" x14ac:dyDescent="0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41411.297442129624</v>
      </c>
      <c r="K487">
        <v>1366200499</v>
      </c>
      <c r="L487" s="10">
        <f t="shared" si="29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21.906971229845084</v>
      </c>
      <c r="R487">
        <f t="shared" si="31"/>
        <v>66.520080000000007</v>
      </c>
      <c r="S487" t="s">
        <v>8309</v>
      </c>
      <c r="T487" t="s">
        <v>8315</v>
      </c>
    </row>
    <row r="488" spans="1:20" ht="43" x14ac:dyDescent="0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41791.734247685185</v>
      </c>
      <c r="K488">
        <v>1399070239</v>
      </c>
      <c r="L488" s="10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9.0909090909090905E-3</v>
      </c>
      <c r="R488">
        <f t="shared" si="31"/>
        <v>50</v>
      </c>
      <c r="S488" t="s">
        <v>8309</v>
      </c>
      <c r="T488" t="s">
        <v>8315</v>
      </c>
    </row>
    <row r="489" spans="1:20" ht="43" hidden="1" x14ac:dyDescent="0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42729.428171296291</v>
      </c>
      <c r="K489">
        <v>1477491394</v>
      </c>
      <c r="L489" s="10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t="e">
        <f t="shared" si="31"/>
        <v>#DIV/0!</v>
      </c>
      <c r="S489" t="s">
        <v>8309</v>
      </c>
      <c r="T489" t="s">
        <v>8315</v>
      </c>
    </row>
    <row r="490" spans="1:20" ht="43" hidden="1" x14ac:dyDescent="0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42743.84606481481</v>
      </c>
      <c r="K490">
        <v>1481332700</v>
      </c>
      <c r="L490" s="10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t="e">
        <f t="shared" si="31"/>
        <v>#DIV/0!</v>
      </c>
      <c r="S490" t="s">
        <v>8309</v>
      </c>
      <c r="T490" t="s">
        <v>8315</v>
      </c>
    </row>
    <row r="491" spans="1:20" ht="43" x14ac:dyDescent="0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40913.272916666661</v>
      </c>
      <c r="K491">
        <v>1323084816</v>
      </c>
      <c r="L491" s="10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0.28667813379201834</v>
      </c>
      <c r="R491">
        <f t="shared" si="31"/>
        <v>71.666666666666671</v>
      </c>
      <c r="S491" t="s">
        <v>8309</v>
      </c>
      <c r="T491" t="s">
        <v>8315</v>
      </c>
    </row>
    <row r="492" spans="1:20" hidden="1" x14ac:dyDescent="0.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41143.760243055556</v>
      </c>
      <c r="K492">
        <v>1343085285</v>
      </c>
      <c r="L492" s="10">
        <f t="shared" si="29"/>
        <v>41113.760243055556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t="e">
        <f t="shared" si="31"/>
        <v>#DIV/0!</v>
      </c>
      <c r="S492" t="s">
        <v>8309</v>
      </c>
      <c r="T492" t="s">
        <v>8315</v>
      </c>
    </row>
    <row r="493" spans="1:20" ht="43" hidden="1" x14ac:dyDescent="0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42396.774293981485</v>
      </c>
      <c r="K493">
        <v>1451345699</v>
      </c>
      <c r="L493" s="10">
        <f t="shared" si="29"/>
        <v>42366.774293981485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t="e">
        <f t="shared" si="31"/>
        <v>#DIV/0!</v>
      </c>
      <c r="S493" t="s">
        <v>8309</v>
      </c>
      <c r="T493" t="s">
        <v>8315</v>
      </c>
    </row>
    <row r="494" spans="1:20" ht="43" hidden="1" x14ac:dyDescent="0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42655.826736111114</v>
      </c>
      <c r="K494">
        <v>1471135830</v>
      </c>
      <c r="L494" s="10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t="e">
        <f t="shared" si="31"/>
        <v>#DIV/0!</v>
      </c>
      <c r="S494" t="s">
        <v>8309</v>
      </c>
      <c r="T494" t="s">
        <v>8315</v>
      </c>
    </row>
    <row r="495" spans="1:20" ht="43" hidden="1" x14ac:dyDescent="0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42144.517800925918</v>
      </c>
      <c r="K495">
        <v>1429550738</v>
      </c>
      <c r="L495" s="10">
        <f t="shared" si="29"/>
        <v>42114.517800925918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t="e">
        <f t="shared" si="31"/>
        <v>#DIV/0!</v>
      </c>
      <c r="S495" t="s">
        <v>8309</v>
      </c>
      <c r="T495" t="s">
        <v>8315</v>
      </c>
    </row>
    <row r="496" spans="1:20" ht="43" x14ac:dyDescent="0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41822.916666666664</v>
      </c>
      <c r="K496">
        <v>1402343765</v>
      </c>
      <c r="L496" s="10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0.155</v>
      </c>
      <c r="R496">
        <f t="shared" si="31"/>
        <v>10.333333333333334</v>
      </c>
      <c r="S496" t="s">
        <v>8309</v>
      </c>
      <c r="T496" t="s">
        <v>8315</v>
      </c>
    </row>
    <row r="497" spans="1:20" ht="43" hidden="1" x14ac:dyDescent="0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42201.619270833333</v>
      </c>
      <c r="K497">
        <v>1434484305</v>
      </c>
      <c r="L497" s="10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t="e">
        <f t="shared" si="31"/>
        <v>#DIV/0!</v>
      </c>
      <c r="S497" t="s">
        <v>8309</v>
      </c>
      <c r="T497" t="s">
        <v>8315</v>
      </c>
    </row>
    <row r="498" spans="1:20" ht="28.7" x14ac:dyDescent="0.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41680.723078703704</v>
      </c>
      <c r="K498">
        <v>1386886874</v>
      </c>
      <c r="L498" s="10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1.6666666666666668E-3</v>
      </c>
      <c r="R498">
        <f t="shared" si="31"/>
        <v>1</v>
      </c>
      <c r="S498" t="s">
        <v>8309</v>
      </c>
      <c r="T498" t="s">
        <v>8315</v>
      </c>
    </row>
    <row r="499" spans="1:20" x14ac:dyDescent="0.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41997.999999999993</v>
      </c>
      <c r="K499">
        <v>1414889665</v>
      </c>
      <c r="L499" s="10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0.6696428571428571</v>
      </c>
      <c r="R499">
        <f t="shared" si="31"/>
        <v>10</v>
      </c>
      <c r="S499" t="s">
        <v>8309</v>
      </c>
      <c r="T499" t="s">
        <v>8315</v>
      </c>
    </row>
    <row r="500" spans="1:20" ht="43" x14ac:dyDescent="0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40900.553807870368</v>
      </c>
      <c r="K500">
        <v>1321035449</v>
      </c>
      <c r="L500" s="10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4.5985132395404564</v>
      </c>
      <c r="R500">
        <f t="shared" si="31"/>
        <v>136.09090909090909</v>
      </c>
      <c r="S500" t="s">
        <v>8309</v>
      </c>
      <c r="T500" t="s">
        <v>8315</v>
      </c>
    </row>
    <row r="501" spans="1:20" ht="57.35" x14ac:dyDescent="0.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40098.665972222218</v>
      </c>
      <c r="K501">
        <v>1250630968</v>
      </c>
      <c r="L501" s="10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9.5500000000000007</v>
      </c>
      <c r="R501">
        <f t="shared" si="31"/>
        <v>73.461538461538467</v>
      </c>
      <c r="S501" t="s">
        <v>8309</v>
      </c>
      <c r="T501" t="s">
        <v>8315</v>
      </c>
    </row>
    <row r="502" spans="1:20" ht="57.35" x14ac:dyDescent="0.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40306.719444444439</v>
      </c>
      <c r="K502">
        <v>1268255751</v>
      </c>
      <c r="L502" s="10">
        <f t="shared" si="29"/>
        <v>40247.677673611113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3.3076923076923079</v>
      </c>
      <c r="R502">
        <f t="shared" si="31"/>
        <v>53.75</v>
      </c>
      <c r="S502" t="s">
        <v>8309</v>
      </c>
      <c r="T502" t="s">
        <v>8315</v>
      </c>
    </row>
    <row r="503" spans="1:20" ht="43" hidden="1" x14ac:dyDescent="0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40733.026053240741</v>
      </c>
      <c r="K503">
        <v>1307597851</v>
      </c>
      <c r="L503" s="10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t="e">
        <f t="shared" si="31"/>
        <v>#DIV/0!</v>
      </c>
      <c r="S503" t="s">
        <v>8309</v>
      </c>
      <c r="T503" t="s">
        <v>8315</v>
      </c>
    </row>
    <row r="504" spans="1:20" ht="43" x14ac:dyDescent="0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40986.303530092591</v>
      </c>
      <c r="K504">
        <v>1329484625</v>
      </c>
      <c r="L504" s="10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1.1499999999999999</v>
      </c>
      <c r="R504">
        <f t="shared" si="31"/>
        <v>57.5</v>
      </c>
      <c r="S504" t="s">
        <v>8309</v>
      </c>
      <c r="T504" t="s">
        <v>8315</v>
      </c>
    </row>
    <row r="505" spans="1:20" ht="43" x14ac:dyDescent="0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42021.318321759252</v>
      </c>
      <c r="K505">
        <v>1418906303</v>
      </c>
      <c r="L505" s="10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1.7538461538461538</v>
      </c>
      <c r="R505">
        <f t="shared" si="31"/>
        <v>12.666666666666666</v>
      </c>
      <c r="S505" t="s">
        <v>8309</v>
      </c>
      <c r="T505" t="s">
        <v>8315</v>
      </c>
    </row>
    <row r="506" spans="1:20" ht="43" x14ac:dyDescent="0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41009.73364583333</v>
      </c>
      <c r="K506">
        <v>1328916987</v>
      </c>
      <c r="L506" s="10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1.3673469387755102</v>
      </c>
      <c r="R506">
        <f t="shared" si="31"/>
        <v>67</v>
      </c>
      <c r="S506" t="s">
        <v>8309</v>
      </c>
      <c r="T506" t="s">
        <v>8315</v>
      </c>
    </row>
    <row r="507" spans="1:20" ht="43" x14ac:dyDescent="0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42362.889884259253</v>
      </c>
      <c r="K507">
        <v>1447122086</v>
      </c>
      <c r="L507" s="10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0.43333333333333329</v>
      </c>
      <c r="R507">
        <f t="shared" si="31"/>
        <v>3.7142857142857144</v>
      </c>
      <c r="S507" t="s">
        <v>8309</v>
      </c>
      <c r="T507" t="s">
        <v>8315</v>
      </c>
    </row>
    <row r="508" spans="1:20" ht="43" x14ac:dyDescent="0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41496.343981481477</v>
      </c>
      <c r="K508">
        <v>1373548520</v>
      </c>
      <c r="L508" s="10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0.125</v>
      </c>
      <c r="R508">
        <f t="shared" si="31"/>
        <v>250</v>
      </c>
      <c r="S508" t="s">
        <v>8309</v>
      </c>
      <c r="T508" t="s">
        <v>8315</v>
      </c>
    </row>
    <row r="509" spans="1:20" ht="43" x14ac:dyDescent="0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41201.750659722216</v>
      </c>
      <c r="K509">
        <v>1346799657</v>
      </c>
      <c r="L509" s="10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</v>
      </c>
      <c r="R509">
        <f t="shared" si="31"/>
        <v>64</v>
      </c>
      <c r="S509" t="s">
        <v>8309</v>
      </c>
      <c r="T509" t="s">
        <v>8315</v>
      </c>
    </row>
    <row r="510" spans="1:20" ht="57.35" x14ac:dyDescent="0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41054.384722222218</v>
      </c>
      <c r="K510">
        <v>1332808501</v>
      </c>
      <c r="L510" s="10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0.8</v>
      </c>
      <c r="R510">
        <f t="shared" si="31"/>
        <v>133.33333333333334</v>
      </c>
      <c r="S510" t="s">
        <v>8309</v>
      </c>
      <c r="T510" t="s">
        <v>8315</v>
      </c>
    </row>
    <row r="511" spans="1:20" ht="43" x14ac:dyDescent="0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42183.423263888886</v>
      </c>
      <c r="K511">
        <v>1432912170</v>
      </c>
      <c r="L511" s="10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0.2</v>
      </c>
      <c r="R511">
        <f t="shared" si="31"/>
        <v>10</v>
      </c>
      <c r="S511" t="s">
        <v>8309</v>
      </c>
      <c r="T511" t="s">
        <v>8315</v>
      </c>
    </row>
    <row r="512" spans="1:20" ht="43" hidden="1" x14ac:dyDescent="0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42429.968043981477</v>
      </c>
      <c r="K512">
        <v>1454213639</v>
      </c>
      <c r="L512" s="10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t="e">
        <f t="shared" si="31"/>
        <v>#DIV/0!</v>
      </c>
      <c r="S512" t="s">
        <v>8309</v>
      </c>
      <c r="T512" t="s">
        <v>8315</v>
      </c>
    </row>
    <row r="513" spans="1:20" ht="43" x14ac:dyDescent="0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41370.053032407406</v>
      </c>
      <c r="K513">
        <v>1362640582</v>
      </c>
      <c r="L513" s="10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3</v>
      </c>
      <c r="R513">
        <f t="shared" si="31"/>
        <v>30</v>
      </c>
      <c r="S513" t="s">
        <v>8309</v>
      </c>
      <c r="T513" t="s">
        <v>8315</v>
      </c>
    </row>
    <row r="514" spans="1:20" ht="43" x14ac:dyDescent="0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42694.575543981475</v>
      </c>
      <c r="K514">
        <v>1475776127</v>
      </c>
      <c r="L514" s="10">
        <f t="shared" si="29"/>
        <v>42649.533877314818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0.13749999999999998</v>
      </c>
      <c r="R514">
        <f t="shared" si="31"/>
        <v>5.5</v>
      </c>
      <c r="S514" t="s">
        <v>8309</v>
      </c>
      <c r="T514" t="s">
        <v>8315</v>
      </c>
    </row>
    <row r="515" spans="1:20" ht="28.7" x14ac:dyDescent="0.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(((I515/60)/60)/24)+DATE(1970,1,1)+(-5/24)</f>
        <v>42597.083333333336</v>
      </c>
      <c r="K515">
        <v>1467387705</v>
      </c>
      <c r="L515" s="10">
        <f t="shared" ref="L515:L578" si="33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(E515/D515)*100</f>
        <v>13.923999999999999</v>
      </c>
      <c r="R515">
        <f t="shared" ref="R515:R578" si="35">E515/N515</f>
        <v>102.38235294117646</v>
      </c>
      <c r="S515" t="s">
        <v>8309</v>
      </c>
      <c r="T515" t="s">
        <v>8315</v>
      </c>
    </row>
    <row r="516" spans="1:20" ht="43" x14ac:dyDescent="0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41860.405636574069</v>
      </c>
      <c r="K516">
        <v>1405003447</v>
      </c>
      <c r="L516" s="10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3.3333333333333335</v>
      </c>
      <c r="R516">
        <f t="shared" si="35"/>
        <v>16.666666666666668</v>
      </c>
      <c r="S516" t="s">
        <v>8309</v>
      </c>
      <c r="T516" t="s">
        <v>8315</v>
      </c>
    </row>
    <row r="517" spans="1:20" ht="43" x14ac:dyDescent="0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42367.282418981478</v>
      </c>
      <c r="K517">
        <v>1447933601</v>
      </c>
      <c r="L517" s="10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25.41340206185567</v>
      </c>
      <c r="R517">
        <f t="shared" si="35"/>
        <v>725.02941176470586</v>
      </c>
      <c r="S517" t="s">
        <v>8309</v>
      </c>
      <c r="T517" t="s">
        <v>8315</v>
      </c>
    </row>
    <row r="518" spans="1:20" ht="28.7" hidden="1" x14ac:dyDescent="0.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42151.570370370369</v>
      </c>
      <c r="K518">
        <v>1427568080</v>
      </c>
      <c r="L518" s="10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t="e">
        <f t="shared" si="35"/>
        <v>#DIV/0!</v>
      </c>
      <c r="S518" t="s">
        <v>8309</v>
      </c>
      <c r="T518" t="s">
        <v>8315</v>
      </c>
    </row>
    <row r="519" spans="1:20" ht="43" x14ac:dyDescent="0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42768.406956018516</v>
      </c>
      <c r="K519">
        <v>1483454761</v>
      </c>
      <c r="L519" s="10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</v>
      </c>
      <c r="R519">
        <f t="shared" si="35"/>
        <v>68.333333333333329</v>
      </c>
      <c r="S519" t="s">
        <v>8309</v>
      </c>
      <c r="T519" t="s">
        <v>8315</v>
      </c>
    </row>
    <row r="520" spans="1:20" ht="43" hidden="1" x14ac:dyDescent="0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42253.406944444439</v>
      </c>
      <c r="K520">
        <v>1438958824</v>
      </c>
      <c r="L520" s="10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t="e">
        <f t="shared" si="35"/>
        <v>#DIV/0!</v>
      </c>
      <c r="S520" t="s">
        <v>8309</v>
      </c>
      <c r="T520" t="s">
        <v>8315</v>
      </c>
    </row>
    <row r="521" spans="1:20" ht="43" x14ac:dyDescent="0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41248.183113425926</v>
      </c>
      <c r="K521">
        <v>1352107421</v>
      </c>
      <c r="L521" s="10">
        <f t="shared" si="33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22.881426547787683</v>
      </c>
      <c r="R521">
        <f t="shared" si="35"/>
        <v>39.228571428571428</v>
      </c>
      <c r="S521" t="s">
        <v>8309</v>
      </c>
      <c r="T521" t="s">
        <v>8315</v>
      </c>
    </row>
    <row r="522" spans="1:20" ht="43" x14ac:dyDescent="0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42348.493761574071</v>
      </c>
      <c r="K522">
        <v>1447174261</v>
      </c>
      <c r="L522" s="10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102.1</v>
      </c>
      <c r="R522">
        <f t="shared" si="35"/>
        <v>150.14705882352942</v>
      </c>
      <c r="S522" t="s">
        <v>8271</v>
      </c>
    </row>
    <row r="523" spans="1:20" ht="43" x14ac:dyDescent="0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42674.999305555553</v>
      </c>
      <c r="K523">
        <v>1475460819</v>
      </c>
      <c r="L523" s="10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104.64</v>
      </c>
      <c r="R523">
        <f t="shared" si="35"/>
        <v>93.428571428571431</v>
      </c>
      <c r="S523" t="s">
        <v>8271</v>
      </c>
    </row>
    <row r="524" spans="1:20" ht="43" x14ac:dyDescent="0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42449.790798611109</v>
      </c>
      <c r="K524">
        <v>1456793925</v>
      </c>
      <c r="L524" s="10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114.66666666666667</v>
      </c>
      <c r="R524">
        <f t="shared" si="35"/>
        <v>110.96774193548387</v>
      </c>
      <c r="S524" t="s">
        <v>8271</v>
      </c>
    </row>
    <row r="525" spans="1:20" ht="43" x14ac:dyDescent="0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42267.924490740734</v>
      </c>
      <c r="K525">
        <v>1440213076</v>
      </c>
      <c r="L525" s="10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120.6</v>
      </c>
      <c r="R525">
        <f t="shared" si="35"/>
        <v>71.785714285714292</v>
      </c>
      <c r="S525" t="s">
        <v>8271</v>
      </c>
    </row>
    <row r="526" spans="1:20" ht="43" x14ac:dyDescent="0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42522.508900462963</v>
      </c>
      <c r="K526">
        <v>1462209169</v>
      </c>
      <c r="L526" s="10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108.67285714285715</v>
      </c>
      <c r="R526">
        <f t="shared" si="35"/>
        <v>29.258076923076924</v>
      </c>
      <c r="S526" t="s">
        <v>8271</v>
      </c>
    </row>
    <row r="527" spans="1:20" ht="57.35" x14ac:dyDescent="0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41895.192604166667</v>
      </c>
      <c r="K527">
        <v>1406713041</v>
      </c>
      <c r="L527" s="10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100</v>
      </c>
      <c r="R527">
        <f t="shared" si="35"/>
        <v>1000</v>
      </c>
      <c r="S527" t="s">
        <v>8271</v>
      </c>
    </row>
    <row r="528" spans="1:20" ht="43" x14ac:dyDescent="0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42223.499999999993</v>
      </c>
      <c r="K528">
        <v>1436278344</v>
      </c>
      <c r="L528" s="10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113.99999999999999</v>
      </c>
      <c r="R528">
        <f t="shared" si="35"/>
        <v>74.347826086956516</v>
      </c>
      <c r="S528" t="s">
        <v>8271</v>
      </c>
    </row>
    <row r="529" spans="1:19" ht="57.35" x14ac:dyDescent="0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42783.461805555555</v>
      </c>
      <c r="K529">
        <v>1484715366</v>
      </c>
      <c r="L529" s="10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100.85</v>
      </c>
      <c r="R529">
        <f t="shared" si="35"/>
        <v>63.829113924050631</v>
      </c>
      <c r="S529" t="s">
        <v>8271</v>
      </c>
    </row>
    <row r="530" spans="1:19" ht="28.7" x14ac:dyDescent="0.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42176.680555555555</v>
      </c>
      <c r="K530">
        <v>1433109907</v>
      </c>
      <c r="L530" s="10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115.65217391304347</v>
      </c>
      <c r="R530">
        <f t="shared" si="35"/>
        <v>44.333333333333336</v>
      </c>
      <c r="S530" t="s">
        <v>8271</v>
      </c>
    </row>
    <row r="531" spans="1:19" ht="43" x14ac:dyDescent="0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42745.999999999993</v>
      </c>
      <c r="K531">
        <v>1482281094</v>
      </c>
      <c r="L531" s="10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130.41666666666666</v>
      </c>
      <c r="R531">
        <f t="shared" si="35"/>
        <v>86.944444444444443</v>
      </c>
      <c r="S531" t="s">
        <v>8271</v>
      </c>
    </row>
    <row r="532" spans="1:19" ht="43" x14ac:dyDescent="0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42178.874999999993</v>
      </c>
      <c r="K532">
        <v>1433254268</v>
      </c>
      <c r="L532" s="10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107.78267254038178</v>
      </c>
      <c r="R532">
        <f t="shared" si="35"/>
        <v>126.55172413793103</v>
      </c>
      <c r="S532" t="s">
        <v>8271</v>
      </c>
    </row>
    <row r="533" spans="1:19" ht="43" x14ac:dyDescent="0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42721.082638888889</v>
      </c>
      <c r="K533">
        <v>1478050429</v>
      </c>
      <c r="L533" s="10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100</v>
      </c>
      <c r="R533">
        <f t="shared" si="35"/>
        <v>129.03225806451613</v>
      </c>
      <c r="S533" t="s">
        <v>8271</v>
      </c>
    </row>
    <row r="534" spans="1:19" ht="43" x14ac:dyDescent="0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42502.798703703702</v>
      </c>
      <c r="K534">
        <v>1460506208</v>
      </c>
      <c r="L534" s="10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123.25</v>
      </c>
      <c r="R534">
        <f t="shared" si="35"/>
        <v>71.242774566473983</v>
      </c>
      <c r="S534" t="s">
        <v>8271</v>
      </c>
    </row>
    <row r="535" spans="1:19" ht="43" x14ac:dyDescent="0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42506.226446759254</v>
      </c>
      <c r="K535">
        <v>1461320765</v>
      </c>
      <c r="L535" s="10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100.2</v>
      </c>
      <c r="R535">
        <f t="shared" si="35"/>
        <v>117.88235294117646</v>
      </c>
      <c r="S535" t="s">
        <v>8271</v>
      </c>
    </row>
    <row r="536" spans="1:19" ht="43" x14ac:dyDescent="0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42309.749999999993</v>
      </c>
      <c r="K536">
        <v>1443036470</v>
      </c>
      <c r="L536" s="10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104.66666666666666</v>
      </c>
      <c r="R536">
        <f t="shared" si="35"/>
        <v>327.08333333333331</v>
      </c>
      <c r="S536" t="s">
        <v>8271</v>
      </c>
    </row>
    <row r="537" spans="1:19" ht="28.7" x14ac:dyDescent="0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42741.336863425917</v>
      </c>
      <c r="K537">
        <v>1481115905</v>
      </c>
      <c r="L537" s="10">
        <f t="shared" si="33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102.49999999999999</v>
      </c>
      <c r="R537">
        <f t="shared" si="35"/>
        <v>34.745762711864408</v>
      </c>
      <c r="S537" t="s">
        <v>8271</v>
      </c>
    </row>
    <row r="538" spans="1:19" ht="43" x14ac:dyDescent="0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42219.541666666664</v>
      </c>
      <c r="K538">
        <v>1435133807</v>
      </c>
      <c r="L538" s="10">
        <f t="shared" si="33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118.25757575757576</v>
      </c>
      <c r="R538">
        <f t="shared" si="35"/>
        <v>100.06410256410257</v>
      </c>
      <c r="S538" t="s">
        <v>8271</v>
      </c>
    </row>
    <row r="539" spans="1:19" ht="43" x14ac:dyDescent="0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42312.601747685178</v>
      </c>
      <c r="K539">
        <v>1444069591</v>
      </c>
      <c r="L539" s="10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120.5</v>
      </c>
      <c r="R539">
        <f t="shared" si="35"/>
        <v>40.847457627118644</v>
      </c>
      <c r="S539" t="s">
        <v>8271</v>
      </c>
    </row>
    <row r="540" spans="1:19" ht="43" x14ac:dyDescent="0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42503.586377314808</v>
      </c>
      <c r="K540">
        <v>1460574263</v>
      </c>
      <c r="L540" s="10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302.42</v>
      </c>
      <c r="R540">
        <f t="shared" si="35"/>
        <v>252.01666666666668</v>
      </c>
      <c r="S540" t="s">
        <v>8271</v>
      </c>
    </row>
    <row r="541" spans="1:19" ht="43" x14ac:dyDescent="0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42555.841516203705</v>
      </c>
      <c r="K541">
        <v>1465866707</v>
      </c>
      <c r="L541" s="10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100.64400000000001</v>
      </c>
      <c r="R541">
        <f t="shared" si="35"/>
        <v>25.161000000000001</v>
      </c>
      <c r="S541" t="s">
        <v>8271</v>
      </c>
    </row>
    <row r="542" spans="1:19" ht="57.35" x14ac:dyDescent="0.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42039.608865740738</v>
      </c>
      <c r="K542">
        <v>1420486606</v>
      </c>
      <c r="L542" s="10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6.6666666666666671E-3</v>
      </c>
      <c r="R542">
        <f t="shared" si="35"/>
        <v>1</v>
      </c>
      <c r="S542" t="s">
        <v>8272</v>
      </c>
    </row>
    <row r="543" spans="1:19" ht="43" x14ac:dyDescent="0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42305.838356481479</v>
      </c>
      <c r="K543">
        <v>1443488834</v>
      </c>
      <c r="L543" s="10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0.55555555555555558</v>
      </c>
      <c r="R543">
        <f t="shared" si="35"/>
        <v>25</v>
      </c>
      <c r="S543" t="s">
        <v>8272</v>
      </c>
    </row>
    <row r="544" spans="1:19" ht="43" x14ac:dyDescent="0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42493.487453703703</v>
      </c>
      <c r="K544">
        <v>1457113316</v>
      </c>
      <c r="L544" s="10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3.9999999999999996E-4</v>
      </c>
      <c r="R544">
        <f t="shared" si="35"/>
        <v>1</v>
      </c>
      <c r="S544" t="s">
        <v>8272</v>
      </c>
    </row>
    <row r="545" spans="1:19" ht="43" x14ac:dyDescent="0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41943.88381944444</v>
      </c>
      <c r="K545">
        <v>1412215962</v>
      </c>
      <c r="L545" s="10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0.31818181818181818</v>
      </c>
      <c r="R545">
        <f t="shared" si="35"/>
        <v>35</v>
      </c>
      <c r="S545" t="s">
        <v>8272</v>
      </c>
    </row>
    <row r="546" spans="1:19" ht="43" x14ac:dyDescent="0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42555.448611111111</v>
      </c>
      <c r="K546">
        <v>1465055160</v>
      </c>
      <c r="L546" s="10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</v>
      </c>
      <c r="R546">
        <f t="shared" si="35"/>
        <v>3</v>
      </c>
      <c r="S546" t="s">
        <v>8272</v>
      </c>
    </row>
    <row r="547" spans="1:19" ht="43" x14ac:dyDescent="0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42323.425798611112</v>
      </c>
      <c r="K547">
        <v>1444140789</v>
      </c>
      <c r="L547" s="10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27.383999999999997</v>
      </c>
      <c r="R547">
        <f t="shared" si="35"/>
        <v>402.70588235294116</v>
      </c>
      <c r="S547" t="s">
        <v>8272</v>
      </c>
    </row>
    <row r="548" spans="1:19" ht="43" x14ac:dyDescent="0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42294.459664351853</v>
      </c>
      <c r="K548">
        <v>1441209715</v>
      </c>
      <c r="L548" s="10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8.666666666666667E-2</v>
      </c>
      <c r="R548">
        <f t="shared" si="35"/>
        <v>26</v>
      </c>
      <c r="S548" t="s">
        <v>8272</v>
      </c>
    </row>
    <row r="549" spans="1:19" ht="43" hidden="1" x14ac:dyDescent="0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42410.488009259258</v>
      </c>
      <c r="K549">
        <v>1452530564</v>
      </c>
      <c r="L549" s="10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t="e">
        <f t="shared" si="35"/>
        <v>#DIV/0!</v>
      </c>
      <c r="S549" t="s">
        <v>8272</v>
      </c>
    </row>
    <row r="550" spans="1:19" ht="43" x14ac:dyDescent="0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42306.695</v>
      </c>
      <c r="K550">
        <v>1443562848</v>
      </c>
      <c r="L550" s="10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0.09</v>
      </c>
      <c r="R550">
        <f t="shared" si="35"/>
        <v>9</v>
      </c>
      <c r="S550" t="s">
        <v>8272</v>
      </c>
    </row>
    <row r="551" spans="1:19" ht="43" x14ac:dyDescent="0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42193.428495370368</v>
      </c>
      <c r="K551">
        <v>1433776622</v>
      </c>
      <c r="L551" s="10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</v>
      </c>
      <c r="R551">
        <f t="shared" si="35"/>
        <v>8.5</v>
      </c>
      <c r="S551" t="s">
        <v>8272</v>
      </c>
    </row>
    <row r="552" spans="1:19" ht="43" x14ac:dyDescent="0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42765.999999999993</v>
      </c>
      <c r="K552">
        <v>1484756245</v>
      </c>
      <c r="L552" s="10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0.70000000000000007</v>
      </c>
      <c r="R552">
        <f t="shared" si="35"/>
        <v>8.75</v>
      </c>
      <c r="S552" t="s">
        <v>8272</v>
      </c>
    </row>
    <row r="553" spans="1:19" ht="43" x14ac:dyDescent="0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42217.536805555552</v>
      </c>
      <c r="K553">
        <v>1434609424</v>
      </c>
      <c r="L553" s="10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5.0413333333333332</v>
      </c>
      <c r="R553">
        <f t="shared" si="35"/>
        <v>135.03571428571428</v>
      </c>
      <c r="S553" t="s">
        <v>8272</v>
      </c>
    </row>
    <row r="554" spans="1:19" ht="43" hidden="1" x14ac:dyDescent="0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42378.408518518518</v>
      </c>
      <c r="K554">
        <v>1447166896</v>
      </c>
      <c r="L554" s="10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t="e">
        <f t="shared" si="35"/>
        <v>#DIV/0!</v>
      </c>
      <c r="S554" t="s">
        <v>8272</v>
      </c>
    </row>
    <row r="555" spans="1:19" ht="43" x14ac:dyDescent="0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41957.553136574068</v>
      </c>
      <c r="K555">
        <v>1413393391</v>
      </c>
      <c r="L555" s="10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0.49199999999999999</v>
      </c>
      <c r="R555">
        <f t="shared" si="35"/>
        <v>20.5</v>
      </c>
      <c r="S555" t="s">
        <v>8272</v>
      </c>
    </row>
    <row r="556" spans="1:19" ht="43" x14ac:dyDescent="0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41931.476527777777</v>
      </c>
      <c r="K556">
        <v>1411143972</v>
      </c>
      <c r="L556" s="10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36.589147286821706</v>
      </c>
      <c r="R556">
        <f t="shared" si="35"/>
        <v>64.36363636363636</v>
      </c>
      <c r="S556" t="s">
        <v>8272</v>
      </c>
    </row>
    <row r="557" spans="1:19" ht="43" hidden="1" x14ac:dyDescent="0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42533.145173611112</v>
      </c>
      <c r="K557">
        <v>1463128143</v>
      </c>
      <c r="L557" s="10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t="e">
        <f t="shared" si="35"/>
        <v>#DIV/0!</v>
      </c>
      <c r="S557" t="s">
        <v>8272</v>
      </c>
    </row>
    <row r="558" spans="1:19" ht="28.7" x14ac:dyDescent="0.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42375.651817129627</v>
      </c>
      <c r="K558">
        <v>1449520717</v>
      </c>
      <c r="L558" s="10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</v>
      </c>
      <c r="R558">
        <f t="shared" si="35"/>
        <v>200</v>
      </c>
      <c r="S558" t="s">
        <v>8272</v>
      </c>
    </row>
    <row r="559" spans="1:19" ht="43" x14ac:dyDescent="0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42706.775497685179</v>
      </c>
      <c r="K559">
        <v>1478126203</v>
      </c>
      <c r="L559" s="10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0.91066666666666674</v>
      </c>
      <c r="R559">
        <f t="shared" si="35"/>
        <v>68.3</v>
      </c>
      <c r="S559" t="s">
        <v>8272</v>
      </c>
    </row>
    <row r="560" spans="1:19" ht="43" hidden="1" x14ac:dyDescent="0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42087.633159722223</v>
      </c>
      <c r="K560">
        <v>1424639505</v>
      </c>
      <c r="L560" s="10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t="e">
        <f t="shared" si="35"/>
        <v>#DIV/0!</v>
      </c>
      <c r="S560" t="s">
        <v>8272</v>
      </c>
    </row>
    <row r="561" spans="1:19" ht="43" x14ac:dyDescent="0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42351.074768518512</v>
      </c>
      <c r="K561">
        <v>1447397260</v>
      </c>
      <c r="L561" s="10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2.0833333333333336E-2</v>
      </c>
      <c r="R561">
        <f t="shared" si="35"/>
        <v>50</v>
      </c>
      <c r="S561" t="s">
        <v>8272</v>
      </c>
    </row>
    <row r="562" spans="1:19" ht="43" x14ac:dyDescent="0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41990.563020833331</v>
      </c>
      <c r="K562">
        <v>1416249045</v>
      </c>
      <c r="L562" s="10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1.2E-2</v>
      </c>
      <c r="R562">
        <f t="shared" si="35"/>
        <v>4</v>
      </c>
      <c r="S562" t="s">
        <v>8272</v>
      </c>
    </row>
    <row r="563" spans="1:19" ht="43" x14ac:dyDescent="0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42303.450381944444</v>
      </c>
      <c r="K563">
        <v>1442850513</v>
      </c>
      <c r="L563" s="10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0.36666666666666664</v>
      </c>
      <c r="R563">
        <f t="shared" si="35"/>
        <v>27.5</v>
      </c>
      <c r="S563" t="s">
        <v>8272</v>
      </c>
    </row>
    <row r="564" spans="1:19" ht="43" hidden="1" x14ac:dyDescent="0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42722.18072916667</v>
      </c>
      <c r="K564">
        <v>1479460815</v>
      </c>
      <c r="L564" s="10">
        <f t="shared" si="33"/>
        <v>42692.18072916667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t="e">
        <f t="shared" si="35"/>
        <v>#DIV/0!</v>
      </c>
      <c r="S564" t="s">
        <v>8272</v>
      </c>
    </row>
    <row r="565" spans="1:19" ht="43" x14ac:dyDescent="0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42051.861655092587</v>
      </c>
      <c r="K565">
        <v>1421545247</v>
      </c>
      <c r="L565" s="10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9.0666666666666659E-2</v>
      </c>
      <c r="R565">
        <f t="shared" si="35"/>
        <v>34</v>
      </c>
      <c r="S565" t="s">
        <v>8272</v>
      </c>
    </row>
    <row r="566" spans="1:19" ht="57.35" x14ac:dyDescent="0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42441.734664351847</v>
      </c>
      <c r="K566">
        <v>1455230275</v>
      </c>
      <c r="L566" s="10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5.5555555555555558E-3</v>
      </c>
      <c r="R566">
        <f t="shared" si="35"/>
        <v>1</v>
      </c>
      <c r="S566" t="s">
        <v>8272</v>
      </c>
    </row>
    <row r="567" spans="1:19" ht="43" hidden="1" x14ac:dyDescent="0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42195.576956018522</v>
      </c>
      <c r="K567">
        <v>1433962249</v>
      </c>
      <c r="L567" s="10">
        <f t="shared" si="33"/>
        <v>42165.576956018522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t="e">
        <f t="shared" si="35"/>
        <v>#DIV/0!</v>
      </c>
      <c r="S567" t="s">
        <v>8272</v>
      </c>
    </row>
    <row r="568" spans="1:19" ht="43" x14ac:dyDescent="0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42565.476076388884</v>
      </c>
      <c r="K568">
        <v>1465921533</v>
      </c>
      <c r="L568" s="10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0.02</v>
      </c>
      <c r="R568">
        <f t="shared" si="35"/>
        <v>1</v>
      </c>
      <c r="S568" t="s">
        <v>8272</v>
      </c>
    </row>
    <row r="569" spans="1:19" ht="43" hidden="1" x14ac:dyDescent="0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42005.634189814817</v>
      </c>
      <c r="K569">
        <v>1417551194</v>
      </c>
      <c r="L569" s="10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t="e">
        <f t="shared" si="35"/>
        <v>#DIV/0!</v>
      </c>
      <c r="S569" t="s">
        <v>8272</v>
      </c>
    </row>
    <row r="570" spans="1:19" ht="57.35" x14ac:dyDescent="0.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42385.249999999993</v>
      </c>
      <c r="K570">
        <v>1449785223</v>
      </c>
      <c r="L570" s="10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1</v>
      </c>
      <c r="R570">
        <f t="shared" si="35"/>
        <v>49</v>
      </c>
      <c r="S570" t="s">
        <v>8272</v>
      </c>
    </row>
    <row r="571" spans="1:19" ht="43" x14ac:dyDescent="0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42370.639027777775</v>
      </c>
      <c r="K571">
        <v>1449087612</v>
      </c>
      <c r="L571" s="10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0.8</v>
      </c>
      <c r="R571">
        <f t="shared" si="35"/>
        <v>20</v>
      </c>
      <c r="S571" t="s">
        <v>8272</v>
      </c>
    </row>
    <row r="572" spans="1:19" ht="28.7" x14ac:dyDescent="0.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42418.589918981481</v>
      </c>
      <c r="K572">
        <v>1453230569</v>
      </c>
      <c r="L572" s="10">
        <f t="shared" si="33"/>
        <v>42388.589918981481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0.16705882352941176</v>
      </c>
      <c r="R572">
        <f t="shared" si="35"/>
        <v>142</v>
      </c>
      <c r="S572" t="s">
        <v>8272</v>
      </c>
    </row>
    <row r="573" spans="1:19" ht="43" x14ac:dyDescent="0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42211.957638888889</v>
      </c>
      <c r="K573">
        <v>1436297723</v>
      </c>
      <c r="L573" s="10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0.42399999999999999</v>
      </c>
      <c r="R573">
        <f t="shared" si="35"/>
        <v>53</v>
      </c>
      <c r="S573" t="s">
        <v>8272</v>
      </c>
    </row>
    <row r="574" spans="1:19" ht="43" hidden="1" x14ac:dyDescent="0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42312.549629629626</v>
      </c>
      <c r="K574">
        <v>1444065088</v>
      </c>
      <c r="L574" s="10">
        <f t="shared" si="33"/>
        <v>42282.507962962954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t="e">
        <f t="shared" si="35"/>
        <v>#DIV/0!</v>
      </c>
      <c r="S574" t="s">
        <v>8272</v>
      </c>
    </row>
    <row r="575" spans="1:19" ht="43" x14ac:dyDescent="0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42021.841666666667</v>
      </c>
      <c r="K575">
        <v>1416445931</v>
      </c>
      <c r="L575" s="10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0.38925389253892539</v>
      </c>
      <c r="R575">
        <f t="shared" si="35"/>
        <v>38.444444444444443</v>
      </c>
      <c r="S575" t="s">
        <v>8272</v>
      </c>
    </row>
    <row r="576" spans="1:19" ht="43" x14ac:dyDescent="0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42662.235034722216</v>
      </c>
      <c r="K576">
        <v>1474281507</v>
      </c>
      <c r="L576" s="10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0.7155635062611807</v>
      </c>
      <c r="R576">
        <f t="shared" si="35"/>
        <v>20</v>
      </c>
      <c r="S576" t="s">
        <v>8272</v>
      </c>
    </row>
    <row r="577" spans="1:19" ht="57.35" x14ac:dyDescent="0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42168.484293981477</v>
      </c>
      <c r="K577">
        <v>1431621443</v>
      </c>
      <c r="L577" s="10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0.43166666666666664</v>
      </c>
      <c r="R577">
        <f t="shared" si="35"/>
        <v>64.75</v>
      </c>
      <c r="S577" t="s">
        <v>8272</v>
      </c>
    </row>
    <row r="578" spans="1:19" ht="43" x14ac:dyDescent="0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42091.221666666665</v>
      </c>
      <c r="K578">
        <v>1422357552</v>
      </c>
      <c r="L578" s="10">
        <f t="shared" si="33"/>
        <v>42031.263333333329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1.25E-3</v>
      </c>
      <c r="R578">
        <f t="shared" si="35"/>
        <v>1</v>
      </c>
      <c r="S578" t="s">
        <v>8272</v>
      </c>
    </row>
    <row r="579" spans="1:19" ht="43" x14ac:dyDescent="0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(((I579/60)/60)/24)+DATE(1970,1,1)+(-5/24)</f>
        <v>42510.380810185183</v>
      </c>
      <c r="K579">
        <v>1458569302</v>
      </c>
      <c r="L579" s="10">
        <f t="shared" ref="L579:L642" si="37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(E579/D579)*100</f>
        <v>0.2</v>
      </c>
      <c r="R579">
        <f t="shared" ref="R579:R642" si="39">E579/N579</f>
        <v>10</v>
      </c>
      <c r="S579" t="s">
        <v>8272</v>
      </c>
    </row>
    <row r="580" spans="1:19" ht="28.7" x14ac:dyDescent="0.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42254.370289351849</v>
      </c>
      <c r="K580">
        <v>1439560393</v>
      </c>
      <c r="L580" s="10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1.12E-2</v>
      </c>
      <c r="R580">
        <f t="shared" si="39"/>
        <v>2</v>
      </c>
      <c r="S580" t="s">
        <v>8272</v>
      </c>
    </row>
    <row r="581" spans="1:19" ht="28.7" x14ac:dyDescent="0.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41998.643784722219</v>
      </c>
      <c r="K581">
        <v>1416947223</v>
      </c>
      <c r="L581" s="10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1.4583333333333333</v>
      </c>
      <c r="R581">
        <f t="shared" si="39"/>
        <v>35</v>
      </c>
      <c r="S581" t="s">
        <v>8272</v>
      </c>
    </row>
    <row r="582" spans="1:19" ht="43" x14ac:dyDescent="0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42635.699849537035</v>
      </c>
      <c r="K582">
        <v>1471988867</v>
      </c>
      <c r="L582" s="10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3.3333333333333333E-2</v>
      </c>
      <c r="R582">
        <f t="shared" si="39"/>
        <v>1</v>
      </c>
      <c r="S582" t="s">
        <v>8272</v>
      </c>
    </row>
    <row r="583" spans="1:19" ht="43" hidden="1" x14ac:dyDescent="0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42217.804444444446</v>
      </c>
      <c r="K583">
        <v>1435882704</v>
      </c>
      <c r="L583" s="10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t="e">
        <f t="shared" si="39"/>
        <v>#DIV/0!</v>
      </c>
      <c r="S583" t="s">
        <v>8272</v>
      </c>
    </row>
    <row r="584" spans="1:19" ht="43" hidden="1" x14ac:dyDescent="0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42078.541666666664</v>
      </c>
      <c r="K584">
        <v>1424454319</v>
      </c>
      <c r="L584" s="10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t="e">
        <f t="shared" si="39"/>
        <v>#DIV/0!</v>
      </c>
      <c r="S584" t="s">
        <v>8272</v>
      </c>
    </row>
    <row r="585" spans="1:19" ht="43" x14ac:dyDescent="0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42082.688506944447</v>
      </c>
      <c r="K585">
        <v>1424212287</v>
      </c>
      <c r="L585" s="10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1.1111111111111112E-2</v>
      </c>
      <c r="R585">
        <f t="shared" si="39"/>
        <v>1</v>
      </c>
      <c r="S585" t="s">
        <v>8272</v>
      </c>
    </row>
    <row r="586" spans="1:19" ht="28.7" x14ac:dyDescent="0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42079.466620370367</v>
      </c>
      <c r="K586">
        <v>1423933916</v>
      </c>
      <c r="L586" s="10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1</v>
      </c>
      <c r="R586">
        <f t="shared" si="39"/>
        <v>5</v>
      </c>
      <c r="S586" t="s">
        <v>8272</v>
      </c>
    </row>
    <row r="587" spans="1:19" ht="43" hidden="1" x14ac:dyDescent="0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42338.791666666664</v>
      </c>
      <c r="K587">
        <v>1444123377</v>
      </c>
      <c r="L587" s="10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t="e">
        <f t="shared" si="39"/>
        <v>#DIV/0!</v>
      </c>
      <c r="S587" t="s">
        <v>8272</v>
      </c>
    </row>
    <row r="588" spans="1:19" ht="43" x14ac:dyDescent="0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42050.645914351851</v>
      </c>
      <c r="K588">
        <v>1421440207</v>
      </c>
      <c r="L588" s="10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0.55999999999999994</v>
      </c>
      <c r="R588">
        <f t="shared" si="39"/>
        <v>14</v>
      </c>
      <c r="S588" t="s">
        <v>8272</v>
      </c>
    </row>
    <row r="589" spans="1:19" ht="71.7" x14ac:dyDescent="0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42110.548993055556</v>
      </c>
      <c r="K589">
        <v>1426615833</v>
      </c>
      <c r="L589" s="10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9.0833333333333339</v>
      </c>
      <c r="R589">
        <f t="shared" si="39"/>
        <v>389.28571428571428</v>
      </c>
      <c r="S589" t="s">
        <v>8272</v>
      </c>
    </row>
    <row r="590" spans="1:19" ht="43" x14ac:dyDescent="0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42691.602847222217</v>
      </c>
      <c r="K590">
        <v>1474223286</v>
      </c>
      <c r="L590" s="10">
        <f t="shared" si="37"/>
        <v>42631.56118055556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3.3444444444444441</v>
      </c>
      <c r="R590">
        <f t="shared" si="39"/>
        <v>150.5</v>
      </c>
      <c r="S590" t="s">
        <v>8272</v>
      </c>
    </row>
    <row r="591" spans="1:19" x14ac:dyDescent="0.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42193.406238425923</v>
      </c>
      <c r="K591">
        <v>1435070699</v>
      </c>
      <c r="L591" s="10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1.3333333333333334E-2</v>
      </c>
      <c r="R591">
        <f t="shared" si="39"/>
        <v>1</v>
      </c>
      <c r="S591" t="s">
        <v>8272</v>
      </c>
    </row>
    <row r="592" spans="1:19" ht="43" x14ac:dyDescent="0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42408.334027777775</v>
      </c>
      <c r="K592">
        <v>1452259131</v>
      </c>
      <c r="L592" s="10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</v>
      </c>
      <c r="R592">
        <f t="shared" si="39"/>
        <v>24.777777777777779</v>
      </c>
      <c r="S592" t="s">
        <v>8272</v>
      </c>
    </row>
    <row r="593" spans="1:19" ht="43" x14ac:dyDescent="0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42207.334837962961</v>
      </c>
      <c r="K593">
        <v>1434978130</v>
      </c>
      <c r="L593" s="10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6.0999999999999999E-2</v>
      </c>
      <c r="R593">
        <f t="shared" si="39"/>
        <v>30.5</v>
      </c>
      <c r="S593" t="s">
        <v>8272</v>
      </c>
    </row>
    <row r="594" spans="1:19" ht="43" x14ac:dyDescent="0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41976.023842592585</v>
      </c>
      <c r="K594">
        <v>1414992860</v>
      </c>
      <c r="L594" s="10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3.3333333333333335</v>
      </c>
      <c r="R594">
        <f t="shared" si="39"/>
        <v>250</v>
      </c>
      <c r="S594" t="s">
        <v>8272</v>
      </c>
    </row>
    <row r="595" spans="1:19" ht="57.35" x14ac:dyDescent="0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42100.427604166667</v>
      </c>
      <c r="K595">
        <v>1425744945</v>
      </c>
      <c r="L595" s="10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23</v>
      </c>
      <c r="R595">
        <f t="shared" si="39"/>
        <v>16.428571428571427</v>
      </c>
      <c r="S595" t="s">
        <v>8272</v>
      </c>
    </row>
    <row r="596" spans="1:19" ht="28.7" x14ac:dyDescent="0.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42476.571828703702</v>
      </c>
      <c r="K596">
        <v>1458240206</v>
      </c>
      <c r="L596" s="10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0.104</v>
      </c>
      <c r="R596">
        <f t="shared" si="39"/>
        <v>13</v>
      </c>
      <c r="S596" t="s">
        <v>8272</v>
      </c>
    </row>
    <row r="597" spans="1:19" ht="43" x14ac:dyDescent="0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42127.861550925918</v>
      </c>
      <c r="K597">
        <v>1426815638</v>
      </c>
      <c r="L597" s="10">
        <f t="shared" si="37"/>
        <v>42082.861550925918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0.42599999999999999</v>
      </c>
      <c r="R597">
        <f t="shared" si="39"/>
        <v>53.25</v>
      </c>
      <c r="S597" t="s">
        <v>8272</v>
      </c>
    </row>
    <row r="598" spans="1:19" ht="28.7" x14ac:dyDescent="0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42676.688564814809</v>
      </c>
      <c r="K598">
        <v>1475530292</v>
      </c>
      <c r="L598" s="10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0.03</v>
      </c>
      <c r="R598">
        <f t="shared" si="39"/>
        <v>3</v>
      </c>
      <c r="S598" t="s">
        <v>8272</v>
      </c>
    </row>
    <row r="599" spans="1:19" ht="43" x14ac:dyDescent="0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42582.458333333336</v>
      </c>
      <c r="K599">
        <v>1466787335</v>
      </c>
      <c r="L599" s="10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0.26666666666666666</v>
      </c>
      <c r="R599">
        <f t="shared" si="39"/>
        <v>10</v>
      </c>
      <c r="S599" t="s">
        <v>8272</v>
      </c>
    </row>
    <row r="600" spans="1:19" ht="28.7" x14ac:dyDescent="0.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41977.793761574074</v>
      </c>
      <c r="K600">
        <v>1415145781</v>
      </c>
      <c r="L600" s="10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34</v>
      </c>
      <c r="R600">
        <f t="shared" si="39"/>
        <v>121.42857142857143</v>
      </c>
      <c r="S600" t="s">
        <v>8272</v>
      </c>
    </row>
    <row r="601" spans="1:19" ht="43" x14ac:dyDescent="0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42071.427777777775</v>
      </c>
      <c r="K601">
        <v>1423769402</v>
      </c>
      <c r="L601" s="10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6.2E-2</v>
      </c>
      <c r="R601">
        <f t="shared" si="39"/>
        <v>15.5</v>
      </c>
      <c r="S601" t="s">
        <v>8272</v>
      </c>
    </row>
    <row r="602" spans="1:19" ht="28.7" x14ac:dyDescent="0.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42133.589837962958</v>
      </c>
      <c r="K602">
        <v>1426014562</v>
      </c>
      <c r="L602" s="10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2</v>
      </c>
      <c r="R602">
        <f t="shared" si="39"/>
        <v>100</v>
      </c>
      <c r="S602" t="s">
        <v>8272</v>
      </c>
    </row>
    <row r="603" spans="1:19" ht="43" x14ac:dyDescent="0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41999.64975694444</v>
      </c>
      <c r="K603">
        <v>1417034139</v>
      </c>
      <c r="L603" s="10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1.4000000000000001</v>
      </c>
      <c r="R603">
        <f t="shared" si="39"/>
        <v>23.333333333333332</v>
      </c>
      <c r="S603" t="s">
        <v>8272</v>
      </c>
    </row>
    <row r="604" spans="1:19" ht="43" hidden="1" x14ac:dyDescent="0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42173.585821759254</v>
      </c>
      <c r="K604">
        <v>1432062215</v>
      </c>
      <c r="L604" s="10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t="e">
        <f t="shared" si="39"/>
        <v>#DIV/0!</v>
      </c>
      <c r="S604" t="s">
        <v>8272</v>
      </c>
    </row>
    <row r="605" spans="1:19" ht="43" x14ac:dyDescent="0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41865.430821759255</v>
      </c>
      <c r="K605">
        <v>1405437623</v>
      </c>
      <c r="L605" s="10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</v>
      </c>
      <c r="R605">
        <f t="shared" si="39"/>
        <v>45.386153846153846</v>
      </c>
      <c r="S605" t="s">
        <v>8272</v>
      </c>
    </row>
    <row r="606" spans="1:19" ht="43" hidden="1" x14ac:dyDescent="0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41878.827037037037</v>
      </c>
      <c r="K606">
        <v>1406595056</v>
      </c>
      <c r="L606" s="10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t="e">
        <f t="shared" si="39"/>
        <v>#DIV/0!</v>
      </c>
      <c r="S606" t="s">
        <v>8272</v>
      </c>
    </row>
    <row r="607" spans="1:19" ht="28.7" x14ac:dyDescent="0.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42239.14939814814</v>
      </c>
      <c r="K607">
        <v>1436430908</v>
      </c>
      <c r="L607" s="10">
        <f t="shared" si="37"/>
        <v>42194.14939814814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</v>
      </c>
      <c r="R607">
        <f t="shared" si="39"/>
        <v>16.375</v>
      </c>
      <c r="S607" t="s">
        <v>8272</v>
      </c>
    </row>
    <row r="608" spans="1:19" ht="43" x14ac:dyDescent="0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42148.416666666664</v>
      </c>
      <c r="K608">
        <v>1428507409</v>
      </c>
      <c r="L608" s="10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0.2</v>
      </c>
      <c r="R608">
        <f t="shared" si="39"/>
        <v>10</v>
      </c>
      <c r="S608" t="s">
        <v>8272</v>
      </c>
    </row>
    <row r="609" spans="1:19" ht="43" hidden="1" x14ac:dyDescent="0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42330.65898148148</v>
      </c>
      <c r="K609">
        <v>1445629736</v>
      </c>
      <c r="L609" s="10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t="e">
        <f t="shared" si="39"/>
        <v>#DIV/0!</v>
      </c>
      <c r="S609" t="s">
        <v>8272</v>
      </c>
    </row>
    <row r="610" spans="1:19" ht="43" x14ac:dyDescent="0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42170.712731481479</v>
      </c>
      <c r="K610">
        <v>1431813980</v>
      </c>
      <c r="L610" s="10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0.97400000000000009</v>
      </c>
      <c r="R610">
        <f t="shared" si="39"/>
        <v>292.2</v>
      </c>
      <c r="S610" t="s">
        <v>8272</v>
      </c>
    </row>
    <row r="611" spans="1:19" ht="43" x14ac:dyDescent="0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42336.867407407401</v>
      </c>
      <c r="K611">
        <v>1446166144</v>
      </c>
      <c r="L611" s="10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0.64102564102564097</v>
      </c>
      <c r="R611">
        <f t="shared" si="39"/>
        <v>5</v>
      </c>
      <c r="S611" t="s">
        <v>8272</v>
      </c>
    </row>
    <row r="612" spans="1:19" ht="43" hidden="1" x14ac:dyDescent="0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42116.622523148144</v>
      </c>
      <c r="K612">
        <v>1427140586</v>
      </c>
      <c r="L612" s="10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t="e">
        <f t="shared" si="39"/>
        <v>#DIV/0!</v>
      </c>
      <c r="S612" t="s">
        <v>8272</v>
      </c>
    </row>
    <row r="613" spans="1:19" ht="43" hidden="1" x14ac:dyDescent="0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42388.352280092593</v>
      </c>
      <c r="K613">
        <v>1448026037</v>
      </c>
      <c r="L613" s="10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t="e">
        <f t="shared" si="39"/>
        <v>#DIV/0!</v>
      </c>
      <c r="S613" t="s">
        <v>8272</v>
      </c>
    </row>
    <row r="614" spans="1:19" ht="28.7" hidden="1" x14ac:dyDescent="0.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42614.823449074065</v>
      </c>
      <c r="K614">
        <v>1470185146</v>
      </c>
      <c r="L614" s="10">
        <f t="shared" si="37"/>
        <v>42584.823449074065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t="e">
        <f t="shared" si="39"/>
        <v>#DIV/0!</v>
      </c>
      <c r="S614" t="s">
        <v>8272</v>
      </c>
    </row>
    <row r="615" spans="1:19" ht="43" x14ac:dyDescent="0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42277.999305555553</v>
      </c>
      <c r="K615">
        <v>1441022120</v>
      </c>
      <c r="L615" s="10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21.363333333333333</v>
      </c>
      <c r="R615">
        <f t="shared" si="39"/>
        <v>105.93388429752066</v>
      </c>
      <c r="S615" t="s">
        <v>8272</v>
      </c>
    </row>
    <row r="616" spans="1:19" ht="43" hidden="1" x14ac:dyDescent="0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42544.853472222218</v>
      </c>
      <c r="K616">
        <v>1464139740</v>
      </c>
      <c r="L616" s="10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t="e">
        <f t="shared" si="39"/>
        <v>#DIV/0!</v>
      </c>
      <c r="S616" t="s">
        <v>8272</v>
      </c>
    </row>
    <row r="617" spans="1:19" ht="43" hidden="1" x14ac:dyDescent="0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42271.913877314808</v>
      </c>
      <c r="K617">
        <v>1440557759</v>
      </c>
      <c r="L617" s="10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t="e">
        <f t="shared" si="39"/>
        <v>#DIV/0!</v>
      </c>
      <c r="S617" t="s">
        <v>8272</v>
      </c>
    </row>
    <row r="618" spans="1:19" ht="43" hidden="1" x14ac:dyDescent="0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42791.167905092596</v>
      </c>
      <c r="K618">
        <v>1485421307</v>
      </c>
      <c r="L618" s="10">
        <f t="shared" si="37"/>
        <v>42761.167905092596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t="e">
        <f t="shared" si="39"/>
        <v>#DIV/0!</v>
      </c>
      <c r="S618" t="s">
        <v>8272</v>
      </c>
    </row>
    <row r="619" spans="1:19" ht="43" x14ac:dyDescent="0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42132.134756944441</v>
      </c>
      <c r="K619">
        <v>1427184843</v>
      </c>
      <c r="L619" s="10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3</v>
      </c>
      <c r="R619">
        <f t="shared" si="39"/>
        <v>20</v>
      </c>
      <c r="S619" t="s">
        <v>8272</v>
      </c>
    </row>
    <row r="620" spans="1:19" ht="43" hidden="1" x14ac:dyDescent="0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42347.60188657407</v>
      </c>
      <c r="K620">
        <v>1447097203</v>
      </c>
      <c r="L620" s="10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t="e">
        <f t="shared" si="39"/>
        <v>#DIV/0!</v>
      </c>
      <c r="S620" t="s">
        <v>8272</v>
      </c>
    </row>
    <row r="621" spans="1:19" ht="28.7" x14ac:dyDescent="0.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41968.483680555553</v>
      </c>
      <c r="K621">
        <v>1411745790</v>
      </c>
      <c r="L621" s="10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3.9999999999999996E-5</v>
      </c>
      <c r="R621">
        <f t="shared" si="39"/>
        <v>1</v>
      </c>
      <c r="S621" t="s">
        <v>8272</v>
      </c>
    </row>
    <row r="622" spans="1:19" ht="43" x14ac:dyDescent="0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41876.508541666662</v>
      </c>
      <c r="K622">
        <v>1405098738</v>
      </c>
      <c r="L622" s="10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1</v>
      </c>
      <c r="R622">
        <f t="shared" si="39"/>
        <v>300</v>
      </c>
      <c r="S622" t="s">
        <v>8272</v>
      </c>
    </row>
    <row r="623" spans="1:19" ht="43" x14ac:dyDescent="0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42558.779363425921</v>
      </c>
      <c r="K623">
        <v>1465342937</v>
      </c>
      <c r="L623" s="10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</v>
      </c>
      <c r="R623">
        <f t="shared" si="39"/>
        <v>87</v>
      </c>
      <c r="S623" t="s">
        <v>8272</v>
      </c>
    </row>
    <row r="624" spans="1:19" ht="43" x14ac:dyDescent="0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42552.566412037035</v>
      </c>
      <c r="K624">
        <v>1465670138</v>
      </c>
      <c r="L624" s="10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5.6833333333333336</v>
      </c>
      <c r="R624">
        <f t="shared" si="39"/>
        <v>37.888888888888886</v>
      </c>
      <c r="S624" t="s">
        <v>8272</v>
      </c>
    </row>
    <row r="625" spans="1:19" ht="43" hidden="1" x14ac:dyDescent="0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42151.800891203697</v>
      </c>
      <c r="K625">
        <v>1430179997</v>
      </c>
      <c r="L625" s="10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t="e">
        <f t="shared" si="39"/>
        <v>#DIV/0!</v>
      </c>
      <c r="S625" t="s">
        <v>8272</v>
      </c>
    </row>
    <row r="626" spans="1:19" ht="43" hidden="1" x14ac:dyDescent="0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42138.78056712963</v>
      </c>
      <c r="K626">
        <v>1429055041</v>
      </c>
      <c r="L626" s="10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t="e">
        <f t="shared" si="39"/>
        <v>#DIV/0!</v>
      </c>
      <c r="S626" t="s">
        <v>8272</v>
      </c>
    </row>
    <row r="627" spans="1:19" ht="43" hidden="1" x14ac:dyDescent="0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42820.645567129628</v>
      </c>
      <c r="K627">
        <v>1487971777</v>
      </c>
      <c r="L627" s="10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t="e">
        <f t="shared" si="39"/>
        <v>#DIV/0!</v>
      </c>
      <c r="S627" t="s">
        <v>8272</v>
      </c>
    </row>
    <row r="628" spans="1:19" ht="43" x14ac:dyDescent="0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42231.348611111105</v>
      </c>
      <c r="K628">
        <v>1436793939</v>
      </c>
      <c r="L628" s="10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17.380000000000003</v>
      </c>
      <c r="R628">
        <f t="shared" si="39"/>
        <v>111.41025641025641</v>
      </c>
      <c r="S628" t="s">
        <v>8272</v>
      </c>
    </row>
    <row r="629" spans="1:19" ht="43" x14ac:dyDescent="0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42443.749999999993</v>
      </c>
      <c r="K629">
        <v>1452842511</v>
      </c>
      <c r="L629" s="10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0.02</v>
      </c>
      <c r="R629">
        <f t="shared" si="39"/>
        <v>90</v>
      </c>
      <c r="S629" t="s">
        <v>8272</v>
      </c>
    </row>
    <row r="630" spans="1:19" ht="43" hidden="1" x14ac:dyDescent="0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41833.484456018516</v>
      </c>
      <c r="K630">
        <v>1402677457</v>
      </c>
      <c r="L630" s="10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t="e">
        <f t="shared" si="39"/>
        <v>#DIV/0!</v>
      </c>
      <c r="S630" t="s">
        <v>8272</v>
      </c>
    </row>
    <row r="631" spans="1:19" ht="43" x14ac:dyDescent="0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42504.429490740738</v>
      </c>
      <c r="K631">
        <v>1460647108</v>
      </c>
      <c r="L631" s="10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0.17500000000000002</v>
      </c>
      <c r="R631">
        <f t="shared" si="39"/>
        <v>116.66666666666667</v>
      </c>
      <c r="S631" t="s">
        <v>8272</v>
      </c>
    </row>
    <row r="632" spans="1:19" ht="43" x14ac:dyDescent="0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42253.006944444445</v>
      </c>
      <c r="K632">
        <v>1438959121</v>
      </c>
      <c r="L632" s="10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8.3340278356529712E-2</v>
      </c>
      <c r="R632">
        <f t="shared" si="39"/>
        <v>10</v>
      </c>
      <c r="S632" t="s">
        <v>8272</v>
      </c>
    </row>
    <row r="633" spans="1:19" ht="28.7" x14ac:dyDescent="0.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42518.563993055555</v>
      </c>
      <c r="K633">
        <v>1461954729</v>
      </c>
      <c r="L633" s="10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</v>
      </c>
      <c r="R633">
        <f t="shared" si="39"/>
        <v>76.666666666666671</v>
      </c>
      <c r="S633" t="s">
        <v>8272</v>
      </c>
    </row>
    <row r="634" spans="1:19" ht="28.7" hidden="1" x14ac:dyDescent="0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42333.492650462962</v>
      </c>
      <c r="K634">
        <v>1445874565</v>
      </c>
      <c r="L634" s="10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t="e">
        <f t="shared" si="39"/>
        <v>#DIV/0!</v>
      </c>
      <c r="S634" t="s">
        <v>8272</v>
      </c>
    </row>
    <row r="635" spans="1:19" ht="43" x14ac:dyDescent="0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42538.749999999993</v>
      </c>
      <c r="K635">
        <v>1463469062</v>
      </c>
      <c r="L635" s="10">
        <f t="shared" si="37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12.45</v>
      </c>
      <c r="R635">
        <f t="shared" si="39"/>
        <v>49.8</v>
      </c>
      <c r="S635" t="s">
        <v>8272</v>
      </c>
    </row>
    <row r="636" spans="1:19" ht="28.7" x14ac:dyDescent="0.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42061.720243055555</v>
      </c>
      <c r="K636">
        <v>1422397029</v>
      </c>
      <c r="L636" s="10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0.02</v>
      </c>
      <c r="R636">
        <f t="shared" si="39"/>
        <v>1</v>
      </c>
      <c r="S636" t="s">
        <v>8272</v>
      </c>
    </row>
    <row r="637" spans="1:19" ht="28.7" x14ac:dyDescent="0.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42105.883819444447</v>
      </c>
      <c r="K637">
        <v>1426212762</v>
      </c>
      <c r="L637" s="10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8.0000000000000002E-3</v>
      </c>
      <c r="R637">
        <f t="shared" si="39"/>
        <v>2</v>
      </c>
      <c r="S637" t="s">
        <v>8272</v>
      </c>
    </row>
    <row r="638" spans="1:19" ht="28.7" x14ac:dyDescent="0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42161.240972222215</v>
      </c>
      <c r="K638">
        <v>1430996150</v>
      </c>
      <c r="L638" s="10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0.2</v>
      </c>
      <c r="R638">
        <f t="shared" si="39"/>
        <v>4</v>
      </c>
      <c r="S638" t="s">
        <v>8272</v>
      </c>
    </row>
    <row r="639" spans="1:19" ht="43" hidden="1" x14ac:dyDescent="0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42791.75277777778</v>
      </c>
      <c r="K639">
        <v>1485558318</v>
      </c>
      <c r="L639" s="10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t="e">
        <f t="shared" si="39"/>
        <v>#DIV/0!</v>
      </c>
      <c r="S639" t="s">
        <v>8272</v>
      </c>
    </row>
    <row r="640" spans="1:19" x14ac:dyDescent="0.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42819.343310185184</v>
      </c>
      <c r="K640">
        <v>1485267262</v>
      </c>
      <c r="L640" s="10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9.0000000000000011E-3</v>
      </c>
      <c r="R640">
        <f t="shared" si="39"/>
        <v>3</v>
      </c>
      <c r="S640" t="s">
        <v>8272</v>
      </c>
    </row>
    <row r="641" spans="1:19" ht="28.7" x14ac:dyDescent="0.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41925.374942129631</v>
      </c>
      <c r="K641">
        <v>1408024795</v>
      </c>
      <c r="L641" s="10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9.9999999999999991E-5</v>
      </c>
      <c r="R641">
        <f t="shared" si="39"/>
        <v>1</v>
      </c>
      <c r="S641" t="s">
        <v>8272</v>
      </c>
    </row>
    <row r="642" spans="1:19" ht="43" x14ac:dyDescent="0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42698.749999999993</v>
      </c>
      <c r="K642">
        <v>1478685915</v>
      </c>
      <c r="L642" s="10">
        <f t="shared" si="37"/>
        <v>42683.21197916667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144.28571428571428</v>
      </c>
      <c r="R642">
        <f t="shared" si="39"/>
        <v>50.5</v>
      </c>
      <c r="S642" t="s">
        <v>8273</v>
      </c>
    </row>
    <row r="643" spans="1:19" ht="43" x14ac:dyDescent="0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(((I643/60)/60)/24)+DATE(1970,1,1)+(-5/24)</f>
        <v>42229.361666666664</v>
      </c>
      <c r="K643">
        <v>1436881248</v>
      </c>
      <c r="L643" s="10">
        <f t="shared" ref="L643:L706" si="41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(E643/D643)*100</f>
        <v>119.16249999999999</v>
      </c>
      <c r="R643">
        <f t="shared" ref="R643:R706" si="43">E643/N643</f>
        <v>151.31746031746033</v>
      </c>
      <c r="S643" t="s">
        <v>8273</v>
      </c>
    </row>
    <row r="644" spans="1:19" ht="43" x14ac:dyDescent="0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42235.442986111106</v>
      </c>
      <c r="K644">
        <v>1436888274</v>
      </c>
      <c r="L644" s="10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1460.4850000000001</v>
      </c>
      <c r="R644">
        <f t="shared" si="43"/>
        <v>134.3592456301748</v>
      </c>
      <c r="S644" t="s">
        <v>8273</v>
      </c>
    </row>
    <row r="645" spans="1:19" ht="28.7" x14ac:dyDescent="0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42155.43373842592</v>
      </c>
      <c r="K645">
        <v>1428333875</v>
      </c>
      <c r="L645" s="10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105.80799999999999</v>
      </c>
      <c r="R645">
        <f t="shared" si="43"/>
        <v>174.02631578947367</v>
      </c>
      <c r="S645" t="s">
        <v>8273</v>
      </c>
    </row>
    <row r="646" spans="1:19" ht="43" x14ac:dyDescent="0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41940.833333333328</v>
      </c>
      <c r="K646">
        <v>1410883139</v>
      </c>
      <c r="L646" s="10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300.11791999999997</v>
      </c>
      <c r="R646">
        <f t="shared" si="43"/>
        <v>73.486268364348675</v>
      </c>
      <c r="S646" t="s">
        <v>8273</v>
      </c>
    </row>
    <row r="647" spans="1:19" ht="28.7" x14ac:dyDescent="0.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42593.817986111106</v>
      </c>
      <c r="K647">
        <v>1468370274</v>
      </c>
      <c r="L647" s="10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278.7</v>
      </c>
      <c r="R647">
        <f t="shared" si="43"/>
        <v>23.518987341772153</v>
      </c>
      <c r="S647" t="s">
        <v>8273</v>
      </c>
    </row>
    <row r="648" spans="1:19" ht="43" x14ac:dyDescent="0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41862.644293981481</v>
      </c>
      <c r="K648">
        <v>1405196867</v>
      </c>
      <c r="L648" s="10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131.87625</v>
      </c>
      <c r="R648">
        <f t="shared" si="43"/>
        <v>39.074444444444445</v>
      </c>
      <c r="S648" t="s">
        <v>8273</v>
      </c>
    </row>
    <row r="649" spans="1:19" ht="43" x14ac:dyDescent="0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42446.517928240741</v>
      </c>
      <c r="K649">
        <v>1455647149</v>
      </c>
      <c r="L649" s="10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107.05</v>
      </c>
      <c r="R649">
        <f t="shared" si="43"/>
        <v>125.94117647058823</v>
      </c>
      <c r="S649" t="s">
        <v>8273</v>
      </c>
    </row>
    <row r="650" spans="1:19" ht="28.7" x14ac:dyDescent="0.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41926.485046296293</v>
      </c>
      <c r="K650">
        <v>1410280708</v>
      </c>
      <c r="L650" s="10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126.82285714285715</v>
      </c>
      <c r="R650">
        <f t="shared" si="43"/>
        <v>1644</v>
      </c>
      <c r="S650" t="s">
        <v>8273</v>
      </c>
    </row>
    <row r="651" spans="1:19" ht="43" x14ac:dyDescent="0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41898.703854166662</v>
      </c>
      <c r="K651">
        <v>1409090013</v>
      </c>
      <c r="L651" s="10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139.96</v>
      </c>
      <c r="R651">
        <f t="shared" si="43"/>
        <v>42.670731707317074</v>
      </c>
      <c r="S651" t="s">
        <v>8273</v>
      </c>
    </row>
    <row r="652" spans="1:19" ht="43" x14ac:dyDescent="0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41991.870185185187</v>
      </c>
      <c r="K652">
        <v>1413766384</v>
      </c>
      <c r="L652" s="10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112.4</v>
      </c>
      <c r="R652">
        <f t="shared" si="43"/>
        <v>35.125</v>
      </c>
      <c r="S652" t="s">
        <v>8273</v>
      </c>
    </row>
    <row r="653" spans="1:19" ht="43" x14ac:dyDescent="0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41985.809155092589</v>
      </c>
      <c r="K653">
        <v>1415838311</v>
      </c>
      <c r="L653" s="10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100.52799999999999</v>
      </c>
      <c r="R653">
        <f t="shared" si="43"/>
        <v>239.35238095238094</v>
      </c>
      <c r="S653" t="s">
        <v>8273</v>
      </c>
    </row>
    <row r="654" spans="1:19" ht="43" x14ac:dyDescent="0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42705.523726851847</v>
      </c>
      <c r="K654">
        <v>1478018050</v>
      </c>
      <c r="L654" s="10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100.46666666666665</v>
      </c>
      <c r="R654">
        <f t="shared" si="43"/>
        <v>107.64285714285714</v>
      </c>
      <c r="S654" t="s">
        <v>8273</v>
      </c>
    </row>
    <row r="655" spans="1:19" ht="43" x14ac:dyDescent="0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42236.410185185181</v>
      </c>
      <c r="K655">
        <v>1436885440</v>
      </c>
      <c r="L655" s="10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141.446</v>
      </c>
      <c r="R655">
        <f t="shared" si="43"/>
        <v>95.830623306233065</v>
      </c>
      <c r="S655" t="s">
        <v>8273</v>
      </c>
    </row>
    <row r="656" spans="1:19" ht="43" x14ac:dyDescent="0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42193.748993055553</v>
      </c>
      <c r="K656">
        <v>1433804313</v>
      </c>
      <c r="L656" s="10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267.29166666666669</v>
      </c>
      <c r="R656">
        <f t="shared" si="43"/>
        <v>31.663376110562684</v>
      </c>
      <c r="S656" t="s">
        <v>8273</v>
      </c>
    </row>
    <row r="657" spans="1:19" ht="43" x14ac:dyDescent="0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42075.707314814812</v>
      </c>
      <c r="K657">
        <v>1423609112</v>
      </c>
      <c r="L657" s="10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146.88749999999999</v>
      </c>
      <c r="R657">
        <f t="shared" si="43"/>
        <v>42.886861313868614</v>
      </c>
      <c r="S657" t="s">
        <v>8273</v>
      </c>
    </row>
    <row r="658" spans="1:19" ht="43" x14ac:dyDescent="0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42477.554618055547</v>
      </c>
      <c r="K658">
        <v>1455736719</v>
      </c>
      <c r="L658" s="10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213.56</v>
      </c>
      <c r="R658">
        <f t="shared" si="43"/>
        <v>122.73563218390805</v>
      </c>
      <c r="S658" t="s">
        <v>8273</v>
      </c>
    </row>
    <row r="659" spans="1:19" ht="43" x14ac:dyDescent="0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42361.637407407405</v>
      </c>
      <c r="K659">
        <v>1448309872</v>
      </c>
      <c r="L659" s="10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125.69999999999999</v>
      </c>
      <c r="R659">
        <f t="shared" si="43"/>
        <v>190.45454545454547</v>
      </c>
      <c r="S659" t="s">
        <v>8273</v>
      </c>
    </row>
    <row r="660" spans="1:19" ht="43" x14ac:dyDescent="0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42211.541666666664</v>
      </c>
      <c r="K660">
        <v>1435117889</v>
      </c>
      <c r="L660" s="10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104.46206037108834</v>
      </c>
      <c r="R660">
        <f t="shared" si="43"/>
        <v>109.33695652173913</v>
      </c>
      <c r="S660" t="s">
        <v>8273</v>
      </c>
    </row>
    <row r="661" spans="1:19" x14ac:dyDescent="0.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42239.385358796295</v>
      </c>
      <c r="K661">
        <v>1437747295</v>
      </c>
      <c r="L661" s="10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100.56666666666668</v>
      </c>
      <c r="R661">
        <f t="shared" si="43"/>
        <v>143.66666666666666</v>
      </c>
      <c r="S661" t="s">
        <v>8273</v>
      </c>
    </row>
    <row r="662" spans="1:19" ht="43" x14ac:dyDescent="0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41952.574988425928</v>
      </c>
      <c r="K662">
        <v>1412963279</v>
      </c>
      <c r="L662" s="10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3.0579999999999998</v>
      </c>
      <c r="R662">
        <f t="shared" si="43"/>
        <v>84.944444444444443</v>
      </c>
      <c r="S662" t="s">
        <v>8273</v>
      </c>
    </row>
    <row r="663" spans="1:19" ht="43" x14ac:dyDescent="0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42666.437025462961</v>
      </c>
      <c r="K663">
        <v>1474644559</v>
      </c>
      <c r="L663" s="10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0.95</v>
      </c>
      <c r="R663">
        <f t="shared" si="43"/>
        <v>10.555555555555555</v>
      </c>
      <c r="S663" t="s">
        <v>8273</v>
      </c>
    </row>
    <row r="664" spans="1:19" ht="43" x14ac:dyDescent="0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42020.229710648149</v>
      </c>
      <c r="K664">
        <v>1418812247</v>
      </c>
      <c r="L664" s="10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0.4</v>
      </c>
      <c r="R664">
        <f t="shared" si="43"/>
        <v>39</v>
      </c>
      <c r="S664" t="s">
        <v>8273</v>
      </c>
    </row>
    <row r="665" spans="1:19" ht="43" x14ac:dyDescent="0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42203.634907407402</v>
      </c>
      <c r="K665">
        <v>1434658456</v>
      </c>
      <c r="L665" s="10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0.35000000000000003</v>
      </c>
      <c r="R665">
        <f t="shared" si="43"/>
        <v>100</v>
      </c>
      <c r="S665" t="s">
        <v>8273</v>
      </c>
    </row>
    <row r="666" spans="1:19" ht="43" x14ac:dyDescent="0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42107.458043981482</v>
      </c>
      <c r="K666">
        <v>1426348775</v>
      </c>
      <c r="L666" s="10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7.5333333333333332</v>
      </c>
      <c r="R666">
        <f t="shared" si="43"/>
        <v>31.172413793103448</v>
      </c>
      <c r="S666" t="s">
        <v>8273</v>
      </c>
    </row>
    <row r="667" spans="1:19" ht="43" x14ac:dyDescent="0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42748.503020833326</v>
      </c>
      <c r="K667">
        <v>1479143061</v>
      </c>
      <c r="L667" s="10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18.64</v>
      </c>
      <c r="R667">
        <f t="shared" si="43"/>
        <v>155.33333333333334</v>
      </c>
      <c r="S667" t="s">
        <v>8273</v>
      </c>
    </row>
    <row r="668" spans="1:19" ht="43" x14ac:dyDescent="0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41868.623819444445</v>
      </c>
      <c r="K668">
        <v>1405713498</v>
      </c>
      <c r="L668" s="10">
        <f t="shared" si="41"/>
        <v>41838.623819444445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4.0000000000000001E-3</v>
      </c>
      <c r="R668">
        <f t="shared" si="43"/>
        <v>2</v>
      </c>
      <c r="S668" t="s">
        <v>8273</v>
      </c>
    </row>
    <row r="669" spans="1:19" ht="43" x14ac:dyDescent="0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42672.165081018517</v>
      </c>
      <c r="K669">
        <v>1474275463</v>
      </c>
      <c r="L669" s="10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10.02</v>
      </c>
      <c r="R669">
        <f t="shared" si="43"/>
        <v>178.92857142857142</v>
      </c>
      <c r="S669" t="s">
        <v>8273</v>
      </c>
    </row>
    <row r="670" spans="1:19" ht="43" x14ac:dyDescent="0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42135.622939814813</v>
      </c>
      <c r="K670">
        <v>1427486222</v>
      </c>
      <c r="L670" s="10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4.5600000000000005</v>
      </c>
      <c r="R670">
        <f t="shared" si="43"/>
        <v>27.36</v>
      </c>
      <c r="S670" t="s">
        <v>8273</v>
      </c>
    </row>
    <row r="671" spans="1:19" ht="57.35" x14ac:dyDescent="0.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42557.417337962957</v>
      </c>
      <c r="K671">
        <v>1465225258</v>
      </c>
      <c r="L671" s="10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21.5075</v>
      </c>
      <c r="R671">
        <f t="shared" si="43"/>
        <v>1536.25</v>
      </c>
      <c r="S671" t="s">
        <v>8273</v>
      </c>
    </row>
    <row r="672" spans="1:19" ht="43" x14ac:dyDescent="0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42540.131944444445</v>
      </c>
      <c r="K672">
        <v>1463418120</v>
      </c>
      <c r="L672" s="10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29.276666666666667</v>
      </c>
      <c r="R672">
        <f t="shared" si="43"/>
        <v>84.99677419354839</v>
      </c>
      <c r="S672" t="s">
        <v>8273</v>
      </c>
    </row>
    <row r="673" spans="1:19" ht="43" x14ac:dyDescent="0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42017.958333333336</v>
      </c>
      <c r="K673">
        <v>1418315852</v>
      </c>
      <c r="L673" s="10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39.426666666666662</v>
      </c>
      <c r="R673">
        <f t="shared" si="43"/>
        <v>788.5333333333333</v>
      </c>
      <c r="S673" t="s">
        <v>8273</v>
      </c>
    </row>
    <row r="674" spans="1:19" ht="43" x14ac:dyDescent="0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42004.999305555553</v>
      </c>
      <c r="K674">
        <v>1417410964</v>
      </c>
      <c r="L674" s="10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21.628</v>
      </c>
      <c r="R674">
        <f t="shared" si="43"/>
        <v>50.29767441860465</v>
      </c>
      <c r="S674" t="s">
        <v>8273</v>
      </c>
    </row>
    <row r="675" spans="1:19" ht="43" x14ac:dyDescent="0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41883.6321412037</v>
      </c>
      <c r="K675">
        <v>1405714217</v>
      </c>
      <c r="L675" s="10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0.20500000000000002</v>
      </c>
      <c r="R675">
        <f t="shared" si="43"/>
        <v>68.333333333333329</v>
      </c>
      <c r="S675" t="s">
        <v>8273</v>
      </c>
    </row>
    <row r="676" spans="1:19" ht="28.7" x14ac:dyDescent="0.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41862.907719907402</v>
      </c>
      <c r="K676">
        <v>1402627627</v>
      </c>
      <c r="L676" s="10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0.03</v>
      </c>
      <c r="R676">
        <f t="shared" si="43"/>
        <v>7.5</v>
      </c>
      <c r="S676" t="s">
        <v>8273</v>
      </c>
    </row>
    <row r="677" spans="1:19" ht="43" x14ac:dyDescent="0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42005.082638888889</v>
      </c>
      <c r="K677">
        <v>1417558804</v>
      </c>
      <c r="L677" s="10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14.85</v>
      </c>
      <c r="R677">
        <f t="shared" si="43"/>
        <v>34.269230769230766</v>
      </c>
      <c r="S677" t="s">
        <v>8273</v>
      </c>
    </row>
    <row r="678" spans="1:19" ht="57.35" x14ac:dyDescent="0.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42042.559965277782</v>
      </c>
      <c r="K678">
        <v>1420741581</v>
      </c>
      <c r="L678" s="10">
        <f t="shared" si="41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</v>
      </c>
      <c r="R678">
        <f t="shared" si="43"/>
        <v>61.291666666666664</v>
      </c>
      <c r="S678" t="s">
        <v>8273</v>
      </c>
    </row>
    <row r="679" spans="1:19" ht="43" x14ac:dyDescent="0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42549.195543981477</v>
      </c>
      <c r="K679">
        <v>1463218895</v>
      </c>
      <c r="L679" s="10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25.584</v>
      </c>
      <c r="R679">
        <f t="shared" si="43"/>
        <v>133.25</v>
      </c>
      <c r="S679" t="s">
        <v>8273</v>
      </c>
    </row>
    <row r="680" spans="1:19" ht="43" x14ac:dyDescent="0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42511.168263888881</v>
      </c>
      <c r="K680">
        <v>1461229338</v>
      </c>
      <c r="L680" s="10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3.8206896551724134</v>
      </c>
      <c r="R680">
        <f t="shared" si="43"/>
        <v>65.17647058823529</v>
      </c>
      <c r="S680" t="s">
        <v>8273</v>
      </c>
    </row>
    <row r="681" spans="1:19" ht="43" x14ac:dyDescent="0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42616.487372685187</v>
      </c>
      <c r="K681">
        <v>1467736909</v>
      </c>
      <c r="L681" s="10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15.485964912280703</v>
      </c>
      <c r="R681">
        <f t="shared" si="43"/>
        <v>93.90425531914893</v>
      </c>
      <c r="S681" t="s">
        <v>8273</v>
      </c>
    </row>
    <row r="682" spans="1:19" ht="43" x14ac:dyDescent="0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41899.293182870366</v>
      </c>
      <c r="K682">
        <v>1407931331</v>
      </c>
      <c r="L682" s="10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25.912000000000003</v>
      </c>
      <c r="R682">
        <f t="shared" si="43"/>
        <v>150.65116279069767</v>
      </c>
      <c r="S682" t="s">
        <v>8273</v>
      </c>
    </row>
    <row r="683" spans="1:19" ht="43" x14ac:dyDescent="0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42669.597268518519</v>
      </c>
      <c r="K683">
        <v>1474917604</v>
      </c>
      <c r="L683" s="10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0.04</v>
      </c>
      <c r="R683">
        <f t="shared" si="43"/>
        <v>1</v>
      </c>
      <c r="S683" t="s">
        <v>8273</v>
      </c>
    </row>
    <row r="684" spans="1:19" ht="43" x14ac:dyDescent="0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42808.51530092593</v>
      </c>
      <c r="K684">
        <v>1486923722</v>
      </c>
      <c r="L684" s="10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0.106</v>
      </c>
      <c r="R684">
        <f t="shared" si="43"/>
        <v>13.25</v>
      </c>
      <c r="S684" t="s">
        <v>8273</v>
      </c>
    </row>
    <row r="685" spans="1:19" ht="43" x14ac:dyDescent="0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42674.691712962966</v>
      </c>
      <c r="K685">
        <v>1474493764</v>
      </c>
      <c r="L685" s="10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0.85142857142857142</v>
      </c>
      <c r="R685">
        <f t="shared" si="43"/>
        <v>99.333333333333329</v>
      </c>
      <c r="S685" t="s">
        <v>8273</v>
      </c>
    </row>
    <row r="686" spans="1:19" ht="28.7" x14ac:dyDescent="0.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41844.916666666664</v>
      </c>
      <c r="K686">
        <v>1403176891</v>
      </c>
      <c r="L686" s="10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7.4837500000000006</v>
      </c>
      <c r="R686">
        <f t="shared" si="43"/>
        <v>177.39259259259259</v>
      </c>
      <c r="S686" t="s">
        <v>8273</v>
      </c>
    </row>
    <row r="687" spans="1:19" ht="43" x14ac:dyDescent="0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42016.658240740733</v>
      </c>
      <c r="K687">
        <v>1417207672</v>
      </c>
      <c r="L687" s="10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27.650000000000002</v>
      </c>
      <c r="R687">
        <f t="shared" si="43"/>
        <v>55.3</v>
      </c>
      <c r="S687" t="s">
        <v>8273</v>
      </c>
    </row>
    <row r="688" spans="1:19" ht="57.35" hidden="1" x14ac:dyDescent="0.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42219.464930555558</v>
      </c>
      <c r="K688">
        <v>1436026170</v>
      </c>
      <c r="L688" s="10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t="e">
        <f t="shared" si="43"/>
        <v>#DIV/0!</v>
      </c>
      <c r="S688" t="s">
        <v>8273</v>
      </c>
    </row>
    <row r="689" spans="1:19" ht="43" x14ac:dyDescent="0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42771.542280092595</v>
      </c>
      <c r="K689">
        <v>1481133653</v>
      </c>
      <c r="L689" s="10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3.55</v>
      </c>
      <c r="R689">
        <f t="shared" si="43"/>
        <v>591.66666666666663</v>
      </c>
      <c r="S689" t="s">
        <v>8273</v>
      </c>
    </row>
    <row r="690" spans="1:19" ht="43" x14ac:dyDescent="0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42291.896446759252</v>
      </c>
      <c r="K690">
        <v>1442284253</v>
      </c>
      <c r="L690" s="10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72.989999999999995</v>
      </c>
      <c r="R690">
        <f t="shared" si="43"/>
        <v>405.5</v>
      </c>
      <c r="S690" t="s">
        <v>8273</v>
      </c>
    </row>
    <row r="691" spans="1:19" ht="43" x14ac:dyDescent="0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42711.999305555553</v>
      </c>
      <c r="K691">
        <v>1478016097</v>
      </c>
      <c r="L691" s="10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57.648750000000007</v>
      </c>
      <c r="R691">
        <f t="shared" si="43"/>
        <v>343.14732142857144</v>
      </c>
      <c r="S691" t="s">
        <v>8273</v>
      </c>
    </row>
    <row r="692" spans="1:19" ht="28.7" x14ac:dyDescent="0.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42622.041666666664</v>
      </c>
      <c r="K692">
        <v>1469718841</v>
      </c>
      <c r="L692" s="10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12.34</v>
      </c>
      <c r="R692">
        <f t="shared" si="43"/>
        <v>72.588235294117652</v>
      </c>
      <c r="S692" t="s">
        <v>8273</v>
      </c>
    </row>
    <row r="693" spans="1:19" ht="43" x14ac:dyDescent="0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42185.819976851846</v>
      </c>
      <c r="K693">
        <v>1433292046</v>
      </c>
      <c r="L693" s="10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0.52</v>
      </c>
      <c r="R693">
        <f t="shared" si="43"/>
        <v>26</v>
      </c>
      <c r="S693" t="s">
        <v>8273</v>
      </c>
    </row>
    <row r="694" spans="1:19" ht="43" x14ac:dyDescent="0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42726.167395833334</v>
      </c>
      <c r="K694">
        <v>1479805263</v>
      </c>
      <c r="L694" s="10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6.5299999999999994</v>
      </c>
      <c r="R694">
        <f t="shared" si="43"/>
        <v>6.4975124378109452</v>
      </c>
      <c r="S694" t="s">
        <v>8273</v>
      </c>
    </row>
    <row r="695" spans="1:19" ht="28.7" x14ac:dyDescent="0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42124.599849537037</v>
      </c>
      <c r="K695">
        <v>1427829827</v>
      </c>
      <c r="L695" s="10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35.338000000000001</v>
      </c>
      <c r="R695">
        <f t="shared" si="43"/>
        <v>119.38513513513513</v>
      </c>
      <c r="S695" t="s">
        <v>8273</v>
      </c>
    </row>
    <row r="696" spans="1:19" ht="43" x14ac:dyDescent="0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42767.455543981479</v>
      </c>
      <c r="K696">
        <v>1483372559</v>
      </c>
      <c r="L696" s="10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0.39333333333333331</v>
      </c>
      <c r="R696">
        <f t="shared" si="43"/>
        <v>84.285714285714292</v>
      </c>
      <c r="S696" t="s">
        <v>8273</v>
      </c>
    </row>
    <row r="697" spans="1:19" ht="43" x14ac:dyDescent="0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41943.312731481477</v>
      </c>
      <c r="K697">
        <v>1412166620</v>
      </c>
      <c r="L697" s="10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</v>
      </c>
      <c r="R697">
        <f t="shared" si="43"/>
        <v>90.857142857142861</v>
      </c>
      <c r="S697" t="s">
        <v>8273</v>
      </c>
    </row>
    <row r="698" spans="1:19" ht="28.7" x14ac:dyDescent="0.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41845.718773148146</v>
      </c>
      <c r="K698">
        <v>1403734502</v>
      </c>
      <c r="L698" s="10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5.7142857142857147E-4</v>
      </c>
      <c r="R698">
        <f t="shared" si="43"/>
        <v>1</v>
      </c>
      <c r="S698" t="s">
        <v>8273</v>
      </c>
    </row>
    <row r="699" spans="1:19" ht="43" x14ac:dyDescent="0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42403.314687500002</v>
      </c>
      <c r="K699">
        <v>1453206789</v>
      </c>
      <c r="L699" s="10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46.379999999999995</v>
      </c>
      <c r="R699">
        <f t="shared" si="43"/>
        <v>20.342105263157894</v>
      </c>
      <c r="S699" t="s">
        <v>8273</v>
      </c>
    </row>
    <row r="700" spans="1:19" ht="43" x14ac:dyDescent="0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0"/>
        <v>41899.875</v>
      </c>
      <c r="K700">
        <v>1408141245</v>
      </c>
      <c r="L700" s="10">
        <f t="shared" si="41"/>
        <v>41866.72274305555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15.39</v>
      </c>
      <c r="R700">
        <f t="shared" si="43"/>
        <v>530.68965517241384</v>
      </c>
      <c r="S700" t="s">
        <v>8273</v>
      </c>
    </row>
    <row r="701" spans="1:19" ht="43" x14ac:dyDescent="0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41600.458333333328</v>
      </c>
      <c r="K701">
        <v>1381923548</v>
      </c>
      <c r="L701" s="10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82.422107692307705</v>
      </c>
      <c r="R701">
        <f t="shared" si="43"/>
        <v>120.39184269662923</v>
      </c>
      <c r="S701" t="s">
        <v>8273</v>
      </c>
    </row>
    <row r="702" spans="1:19" ht="43" x14ac:dyDescent="0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42745.480104166665</v>
      </c>
      <c r="K702">
        <v>1481473881</v>
      </c>
      <c r="L702" s="10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2.6866666666666665</v>
      </c>
      <c r="R702">
        <f t="shared" si="43"/>
        <v>13</v>
      </c>
      <c r="S702" t="s">
        <v>8273</v>
      </c>
    </row>
    <row r="703" spans="1:19" ht="43" x14ac:dyDescent="0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41843.454629629625</v>
      </c>
      <c r="K703">
        <v>1403538880</v>
      </c>
      <c r="L703" s="10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26.6</v>
      </c>
      <c r="R703">
        <f t="shared" si="43"/>
        <v>291.33333333333331</v>
      </c>
      <c r="S703" t="s">
        <v>8273</v>
      </c>
    </row>
    <row r="704" spans="1:19" ht="43" x14ac:dyDescent="0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42698.560034722213</v>
      </c>
      <c r="K704">
        <v>1477416387</v>
      </c>
      <c r="L704" s="10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30.813400000000001</v>
      </c>
      <c r="R704">
        <f t="shared" si="43"/>
        <v>124.9191891891892</v>
      </c>
      <c r="S704" t="s">
        <v>8273</v>
      </c>
    </row>
    <row r="705" spans="1:19" ht="43" x14ac:dyDescent="0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42766.772222222215</v>
      </c>
      <c r="K705">
        <v>1481150949</v>
      </c>
      <c r="L705" s="10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</v>
      </c>
      <c r="R705">
        <f t="shared" si="43"/>
        <v>119.57142857142857</v>
      </c>
      <c r="S705" t="s">
        <v>8273</v>
      </c>
    </row>
    <row r="706" spans="1:19" ht="43" x14ac:dyDescent="0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42785.984583333331</v>
      </c>
      <c r="K706">
        <v>1482381468</v>
      </c>
      <c r="L706" s="10">
        <f t="shared" si="41"/>
        <v>42725.984583333331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0.87454545454545463</v>
      </c>
      <c r="R706">
        <f t="shared" si="43"/>
        <v>120.25</v>
      </c>
      <c r="S706" t="s">
        <v>8273</v>
      </c>
    </row>
    <row r="707" spans="1:19" ht="28.7" x14ac:dyDescent="0.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(((I707/60)/60)/24)+DATE(1970,1,1)+(-5/24)</f>
        <v>42756.283310185179</v>
      </c>
      <c r="K707">
        <v>1482407278</v>
      </c>
      <c r="L707" s="10">
        <f t="shared" ref="L707:L770" si="45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(E707/D707)*100</f>
        <v>0.97699999999999987</v>
      </c>
      <c r="R707">
        <f t="shared" ref="R707:R770" si="47">E707/N707</f>
        <v>195.4</v>
      </c>
      <c r="S707" t="s">
        <v>8273</v>
      </c>
    </row>
    <row r="708" spans="1:19" ht="43" hidden="1" x14ac:dyDescent="0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42718.568749999999</v>
      </c>
      <c r="K708">
        <v>1478130783</v>
      </c>
      <c r="L708" s="10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t="e">
        <f t="shared" si="47"/>
        <v>#DIV/0!</v>
      </c>
      <c r="S708" t="s">
        <v>8273</v>
      </c>
    </row>
    <row r="709" spans="1:19" ht="43" x14ac:dyDescent="0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42736.45517361111</v>
      </c>
      <c r="K709">
        <v>1479830127</v>
      </c>
      <c r="L709" s="10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78.927352941176466</v>
      </c>
      <c r="R709">
        <f t="shared" si="47"/>
        <v>117.69868421052631</v>
      </c>
      <c r="S709" t="s">
        <v>8273</v>
      </c>
    </row>
    <row r="710" spans="1:19" ht="43" x14ac:dyDescent="0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41895.372685185182</v>
      </c>
      <c r="K710">
        <v>1405432600</v>
      </c>
      <c r="L710" s="10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22.092500000000001</v>
      </c>
      <c r="R710">
        <f t="shared" si="47"/>
        <v>23.948509485094849</v>
      </c>
      <c r="S710" t="s">
        <v>8273</v>
      </c>
    </row>
    <row r="711" spans="1:19" ht="28.7" x14ac:dyDescent="0.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41977.832858796297</v>
      </c>
      <c r="K711">
        <v>1415149159</v>
      </c>
      <c r="L711" s="10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0.40666666666666662</v>
      </c>
      <c r="R711">
        <f t="shared" si="47"/>
        <v>30.5</v>
      </c>
      <c r="S711" t="s">
        <v>8273</v>
      </c>
    </row>
    <row r="712" spans="1:19" ht="28.7" hidden="1" x14ac:dyDescent="0.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41870.822222222218</v>
      </c>
      <c r="K712">
        <v>1405640302</v>
      </c>
      <c r="L712" s="10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t="e">
        <f t="shared" si="47"/>
        <v>#DIV/0!</v>
      </c>
      <c r="S712" t="s">
        <v>8273</v>
      </c>
    </row>
    <row r="713" spans="1:19" ht="43" x14ac:dyDescent="0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42718.292453703696</v>
      </c>
      <c r="K713">
        <v>1478257268</v>
      </c>
      <c r="L713" s="10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33.790999999999997</v>
      </c>
      <c r="R713">
        <f t="shared" si="47"/>
        <v>99.973372781065095</v>
      </c>
      <c r="S713" t="s">
        <v>8273</v>
      </c>
    </row>
    <row r="714" spans="1:19" ht="43" x14ac:dyDescent="0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42414.472592592596</v>
      </c>
      <c r="K714">
        <v>1452874832</v>
      </c>
      <c r="L714" s="10">
        <f t="shared" si="45"/>
        <v>42384.472592592596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0.21649484536082475</v>
      </c>
      <c r="R714">
        <f t="shared" si="47"/>
        <v>26.25</v>
      </c>
      <c r="S714" t="s">
        <v>8273</v>
      </c>
    </row>
    <row r="715" spans="1:19" ht="43" x14ac:dyDescent="0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42526.320972222216</v>
      </c>
      <c r="K715">
        <v>1462538532</v>
      </c>
      <c r="L715" s="10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0.79600000000000004</v>
      </c>
      <c r="R715">
        <f t="shared" si="47"/>
        <v>199</v>
      </c>
      <c r="S715" t="s">
        <v>8273</v>
      </c>
    </row>
    <row r="716" spans="1:19" ht="43" x14ac:dyDescent="0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42794.579652777778</v>
      </c>
      <c r="K716">
        <v>1483124082</v>
      </c>
      <c r="L716" s="10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14.993333333333334</v>
      </c>
      <c r="R716">
        <f t="shared" si="47"/>
        <v>80.321428571428569</v>
      </c>
      <c r="S716" t="s">
        <v>8273</v>
      </c>
    </row>
    <row r="717" spans="1:19" ht="43" x14ac:dyDescent="0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42312.924074074072</v>
      </c>
      <c r="K717">
        <v>1443233440</v>
      </c>
      <c r="L717" s="10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5.0509090909090908</v>
      </c>
      <c r="R717">
        <f t="shared" si="47"/>
        <v>115.75</v>
      </c>
      <c r="S717" t="s">
        <v>8273</v>
      </c>
    </row>
    <row r="718" spans="1:19" ht="43" x14ac:dyDescent="0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41973.791666666664</v>
      </c>
      <c r="K718">
        <v>1414511307</v>
      </c>
      <c r="L718" s="10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10.214285714285715</v>
      </c>
      <c r="R718">
        <f t="shared" si="47"/>
        <v>44.6875</v>
      </c>
      <c r="S718" t="s">
        <v>8273</v>
      </c>
    </row>
    <row r="719" spans="1:19" x14ac:dyDescent="0.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41887.645856481482</v>
      </c>
      <c r="K719">
        <v>1407357002</v>
      </c>
      <c r="L719" s="10">
        <f t="shared" si="45"/>
        <v>41857.645856481482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0.30499999999999999</v>
      </c>
      <c r="R719">
        <f t="shared" si="47"/>
        <v>76.25</v>
      </c>
      <c r="S719" t="s">
        <v>8273</v>
      </c>
    </row>
    <row r="720" spans="1:19" ht="43" x14ac:dyDescent="0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42784.040972222218</v>
      </c>
      <c r="K720">
        <v>1484684247</v>
      </c>
      <c r="L720" s="10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0.75</v>
      </c>
      <c r="R720">
        <f t="shared" si="47"/>
        <v>22.5</v>
      </c>
      <c r="S720" t="s">
        <v>8273</v>
      </c>
    </row>
    <row r="721" spans="1:19" ht="43" x14ac:dyDescent="0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42422.83189814815</v>
      </c>
      <c r="K721">
        <v>1454979476</v>
      </c>
      <c r="L721" s="10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1.2933333333333332</v>
      </c>
      <c r="R721">
        <f t="shared" si="47"/>
        <v>19.399999999999999</v>
      </c>
      <c r="S721" t="s">
        <v>8273</v>
      </c>
    </row>
    <row r="722" spans="1:19" ht="43" x14ac:dyDescent="0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40937.440868055557</v>
      </c>
      <c r="K722">
        <v>1325432091</v>
      </c>
      <c r="L722" s="10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143.94736842105263</v>
      </c>
      <c r="R722">
        <f t="shared" si="47"/>
        <v>66.707317073170728</v>
      </c>
      <c r="S722" t="s">
        <v>8274</v>
      </c>
    </row>
    <row r="723" spans="1:19" ht="57.35" x14ac:dyDescent="0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41852.363506944443</v>
      </c>
      <c r="K723">
        <v>1403012607</v>
      </c>
      <c r="L723" s="10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122.10975609756099</v>
      </c>
      <c r="R723">
        <f t="shared" si="47"/>
        <v>84.142857142857139</v>
      </c>
      <c r="S723" t="s">
        <v>8274</v>
      </c>
    </row>
    <row r="724" spans="1:19" ht="43" x14ac:dyDescent="0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41007.555300925924</v>
      </c>
      <c r="K724">
        <v>1331320778</v>
      </c>
      <c r="L724" s="10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132.024</v>
      </c>
      <c r="R724">
        <f t="shared" si="47"/>
        <v>215.72549019607843</v>
      </c>
      <c r="S724" t="s">
        <v>8274</v>
      </c>
    </row>
    <row r="725" spans="1:19" ht="28.7" x14ac:dyDescent="0.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42214.957638888889</v>
      </c>
      <c r="K725">
        <v>1435606549</v>
      </c>
      <c r="L725" s="10">
        <f t="shared" si="45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109.38000000000001</v>
      </c>
      <c r="R725">
        <f t="shared" si="47"/>
        <v>54.69</v>
      </c>
      <c r="S725" t="s">
        <v>8274</v>
      </c>
    </row>
    <row r="726" spans="1:19" ht="43" x14ac:dyDescent="0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40724.430127314808</v>
      </c>
      <c r="K726">
        <v>1306855163</v>
      </c>
      <c r="L726" s="10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105.47157142857144</v>
      </c>
      <c r="R726">
        <f t="shared" si="47"/>
        <v>51.62944055944056</v>
      </c>
      <c r="S726" t="s">
        <v>8274</v>
      </c>
    </row>
    <row r="727" spans="1:19" ht="43" x14ac:dyDescent="0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42351.417962962958</v>
      </c>
      <c r="K727">
        <v>1447426912</v>
      </c>
      <c r="L727" s="10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100.35000000000001</v>
      </c>
      <c r="R727">
        <f t="shared" si="47"/>
        <v>143.35714285714286</v>
      </c>
      <c r="S727" t="s">
        <v>8274</v>
      </c>
    </row>
    <row r="728" spans="1:19" ht="43" x14ac:dyDescent="0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41375.834340277775</v>
      </c>
      <c r="K728">
        <v>1363136487</v>
      </c>
      <c r="L728" s="10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101.4</v>
      </c>
      <c r="R728">
        <f t="shared" si="47"/>
        <v>72.428571428571431</v>
      </c>
      <c r="S728" t="s">
        <v>8274</v>
      </c>
    </row>
    <row r="729" spans="1:19" ht="43" x14ac:dyDescent="0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41288.680555555555</v>
      </c>
      <c r="K729">
        <v>1354580949</v>
      </c>
      <c r="L729" s="10">
        <f t="shared" si="45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155.51428571428571</v>
      </c>
      <c r="R729">
        <f t="shared" si="47"/>
        <v>36.530201342281877</v>
      </c>
      <c r="S729" t="s">
        <v>8274</v>
      </c>
    </row>
    <row r="730" spans="1:19" ht="43" x14ac:dyDescent="0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40776.629131944443</v>
      </c>
      <c r="K730">
        <v>1310069157</v>
      </c>
      <c r="L730" s="10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105.566</v>
      </c>
      <c r="R730">
        <f t="shared" si="47"/>
        <v>60.903461538461535</v>
      </c>
      <c r="S730" t="s">
        <v>8274</v>
      </c>
    </row>
    <row r="731" spans="1:19" ht="43" x14ac:dyDescent="0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41170.97755787037</v>
      </c>
      <c r="K731">
        <v>1342844861</v>
      </c>
      <c r="L731" s="10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130.65</v>
      </c>
      <c r="R731">
        <f t="shared" si="47"/>
        <v>43.55</v>
      </c>
      <c r="S731" t="s">
        <v>8274</v>
      </c>
    </row>
    <row r="732" spans="1:19" ht="28.7" x14ac:dyDescent="0.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40884.536932870367</v>
      </c>
      <c r="K732">
        <v>1320688391</v>
      </c>
      <c r="L732" s="10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132.19</v>
      </c>
      <c r="R732">
        <f t="shared" si="47"/>
        <v>99.766037735849054</v>
      </c>
      <c r="S732" t="s">
        <v>8274</v>
      </c>
    </row>
    <row r="733" spans="1:19" ht="43" x14ac:dyDescent="0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40930.041666666664</v>
      </c>
      <c r="K733">
        <v>1322852747</v>
      </c>
      <c r="L733" s="10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126</v>
      </c>
      <c r="R733">
        <f t="shared" si="47"/>
        <v>88.732394366197184</v>
      </c>
      <c r="S733" t="s">
        <v>8274</v>
      </c>
    </row>
    <row r="734" spans="1:19" ht="43" x14ac:dyDescent="0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41546.21598379629</v>
      </c>
      <c r="K734">
        <v>1375265461</v>
      </c>
      <c r="L734" s="10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160</v>
      </c>
      <c r="R734">
        <f t="shared" si="47"/>
        <v>4.9230769230769234</v>
      </c>
      <c r="S734" t="s">
        <v>8274</v>
      </c>
    </row>
    <row r="735" spans="1:19" ht="57.35" x14ac:dyDescent="0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41628.211712962962</v>
      </c>
      <c r="K735">
        <v>1384941892</v>
      </c>
      <c r="L735" s="10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120.48</v>
      </c>
      <c r="R735">
        <f t="shared" si="47"/>
        <v>17.822485207100591</v>
      </c>
      <c r="S735" t="s">
        <v>8274</v>
      </c>
    </row>
    <row r="736" spans="1:19" ht="28.7" x14ac:dyDescent="0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42132.999999999993</v>
      </c>
      <c r="K736">
        <v>1428465420</v>
      </c>
      <c r="L736" s="10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125.52941176470588</v>
      </c>
      <c r="R736">
        <f t="shared" si="47"/>
        <v>187.19298245614036</v>
      </c>
      <c r="S736" t="s">
        <v>8274</v>
      </c>
    </row>
    <row r="737" spans="1:19" ht="43" x14ac:dyDescent="0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41976.818749999999</v>
      </c>
      <c r="K737">
        <v>1414975346</v>
      </c>
      <c r="L737" s="10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114.40638297872341</v>
      </c>
      <c r="R737">
        <f t="shared" si="47"/>
        <v>234.80786026200875</v>
      </c>
      <c r="S737" t="s">
        <v>8274</v>
      </c>
    </row>
    <row r="738" spans="1:19" ht="43" x14ac:dyDescent="0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41598.999305555553</v>
      </c>
      <c r="K738">
        <v>1383327440</v>
      </c>
      <c r="L738" s="10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315.13888888888891</v>
      </c>
      <c r="R738">
        <f t="shared" si="47"/>
        <v>105.04629629629629</v>
      </c>
      <c r="S738" t="s">
        <v>8274</v>
      </c>
    </row>
    <row r="739" spans="1:19" ht="43" x14ac:dyDescent="0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41684.625</v>
      </c>
      <c r="K739">
        <v>1390890987</v>
      </c>
      <c r="L739" s="10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122.39999999999999</v>
      </c>
      <c r="R739">
        <f t="shared" si="47"/>
        <v>56.666666666666664</v>
      </c>
      <c r="S739" t="s">
        <v>8274</v>
      </c>
    </row>
    <row r="740" spans="1:19" ht="28.7" x14ac:dyDescent="0.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41973.999305555553</v>
      </c>
      <c r="K740">
        <v>1414765794</v>
      </c>
      <c r="L740" s="10">
        <f t="shared" si="45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106.73333333333332</v>
      </c>
      <c r="R740">
        <f t="shared" si="47"/>
        <v>39.048780487804876</v>
      </c>
      <c r="S740" t="s">
        <v>8274</v>
      </c>
    </row>
    <row r="741" spans="1:19" ht="43" x14ac:dyDescent="0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41862.294317129628</v>
      </c>
      <c r="K741">
        <v>1404907429</v>
      </c>
      <c r="L741" s="10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158.33333333333331</v>
      </c>
      <c r="R741">
        <f t="shared" si="47"/>
        <v>68.345323741007192</v>
      </c>
      <c r="S741" t="s">
        <v>8274</v>
      </c>
    </row>
    <row r="742" spans="1:19" ht="43" x14ac:dyDescent="0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42175.93844907407</v>
      </c>
      <c r="K742">
        <v>1433647882</v>
      </c>
      <c r="L742" s="10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107.4</v>
      </c>
      <c r="R742">
        <f t="shared" si="47"/>
        <v>169.57894736842104</v>
      </c>
      <c r="S742" t="s">
        <v>8274</v>
      </c>
    </row>
    <row r="743" spans="1:19" ht="28.7" x14ac:dyDescent="0.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41436.439884259256</v>
      </c>
      <c r="K743">
        <v>1367940806</v>
      </c>
      <c r="L743" s="10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102.25999999999999</v>
      </c>
      <c r="R743">
        <f t="shared" si="47"/>
        <v>141.42340425531913</v>
      </c>
      <c r="S743" t="s">
        <v>8274</v>
      </c>
    </row>
    <row r="744" spans="1:19" ht="43" x14ac:dyDescent="0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41719.667962962958</v>
      </c>
      <c r="K744">
        <v>1392847312</v>
      </c>
      <c r="L744" s="10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110.71428571428572</v>
      </c>
      <c r="R744">
        <f t="shared" si="47"/>
        <v>67.391304347826093</v>
      </c>
      <c r="S744" t="s">
        <v>8274</v>
      </c>
    </row>
    <row r="745" spans="1:19" ht="43" x14ac:dyDescent="0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41015.666666666664</v>
      </c>
      <c r="K745">
        <v>1332435685</v>
      </c>
      <c r="L745" s="10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148</v>
      </c>
      <c r="R745">
        <f t="shared" si="47"/>
        <v>54.266666666666666</v>
      </c>
      <c r="S745" t="s">
        <v>8274</v>
      </c>
    </row>
    <row r="746" spans="1:19" ht="28.7" x14ac:dyDescent="0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41256.748877314814</v>
      </c>
      <c r="K746">
        <v>1352847503</v>
      </c>
      <c r="L746" s="10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102.32000000000001</v>
      </c>
      <c r="R746">
        <f t="shared" si="47"/>
        <v>82.516129032258064</v>
      </c>
      <c r="S746" t="s">
        <v>8274</v>
      </c>
    </row>
    <row r="747" spans="1:19" ht="43" x14ac:dyDescent="0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41397.363946759258</v>
      </c>
      <c r="K747">
        <v>1364996645</v>
      </c>
      <c r="L747" s="10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179.09909909909908</v>
      </c>
      <c r="R747">
        <f t="shared" si="47"/>
        <v>53.729729729729726</v>
      </c>
      <c r="S747" t="s">
        <v>8274</v>
      </c>
    </row>
    <row r="748" spans="1:19" x14ac:dyDescent="0.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41174.957638888889</v>
      </c>
      <c r="K748">
        <v>1346806909</v>
      </c>
      <c r="L748" s="10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111.08135252761969</v>
      </c>
      <c r="R748">
        <f t="shared" si="47"/>
        <v>34.206185567010309</v>
      </c>
      <c r="S748" t="s">
        <v>8274</v>
      </c>
    </row>
    <row r="749" spans="1:19" ht="43" x14ac:dyDescent="0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42019.245833333327</v>
      </c>
      <c r="K749">
        <v>1418649019</v>
      </c>
      <c r="L749" s="10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100.04285714285714</v>
      </c>
      <c r="R749">
        <f t="shared" si="47"/>
        <v>127.32727272727273</v>
      </c>
      <c r="S749" t="s">
        <v>8274</v>
      </c>
    </row>
    <row r="750" spans="1:19" ht="43" x14ac:dyDescent="0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41861.638495370367</v>
      </c>
      <c r="K750">
        <v>1405109966</v>
      </c>
      <c r="L750" s="10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100.25</v>
      </c>
      <c r="R750">
        <f t="shared" si="47"/>
        <v>45.56818181818182</v>
      </c>
      <c r="S750" t="s">
        <v>8274</v>
      </c>
    </row>
    <row r="751" spans="1:19" ht="43" x14ac:dyDescent="0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42763.732986111114</v>
      </c>
      <c r="K751">
        <v>1483050930</v>
      </c>
      <c r="L751" s="10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105.56</v>
      </c>
      <c r="R751">
        <f t="shared" si="47"/>
        <v>95.963636363636368</v>
      </c>
      <c r="S751" t="s">
        <v>8274</v>
      </c>
    </row>
    <row r="752" spans="1:19" ht="43" x14ac:dyDescent="0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41329.669814814813</v>
      </c>
      <c r="K752">
        <v>1359147872</v>
      </c>
      <c r="L752" s="10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102.58775877587757</v>
      </c>
      <c r="R752">
        <f t="shared" si="47"/>
        <v>77.271186440677965</v>
      </c>
      <c r="S752" t="s">
        <v>8274</v>
      </c>
    </row>
    <row r="753" spans="1:19" ht="43" x14ac:dyDescent="0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40759.422164351847</v>
      </c>
      <c r="K753">
        <v>1308496075</v>
      </c>
      <c r="L753" s="10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118.5</v>
      </c>
      <c r="R753">
        <f t="shared" si="47"/>
        <v>57.338709677419352</v>
      </c>
      <c r="S753" t="s">
        <v>8274</v>
      </c>
    </row>
    <row r="754" spans="1:19" ht="43" x14ac:dyDescent="0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42659.249999999993</v>
      </c>
      <c r="K754">
        <v>1474884417</v>
      </c>
      <c r="L754" s="10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111.7</v>
      </c>
      <c r="R754">
        <f t="shared" si="47"/>
        <v>53.19047619047619</v>
      </c>
      <c r="S754" t="s">
        <v>8274</v>
      </c>
    </row>
    <row r="755" spans="1:19" ht="43" x14ac:dyDescent="0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42049.381840277776</v>
      </c>
      <c r="K755">
        <v>1421330991</v>
      </c>
      <c r="L755" s="10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128</v>
      </c>
      <c r="R755">
        <f t="shared" si="47"/>
        <v>492.30769230769232</v>
      </c>
      <c r="S755" t="s">
        <v>8274</v>
      </c>
    </row>
    <row r="756" spans="1:19" ht="43" x14ac:dyDescent="0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41279.54075231481</v>
      </c>
      <c r="K756">
        <v>1354816721</v>
      </c>
      <c r="L756" s="10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103.75000000000001</v>
      </c>
      <c r="R756">
        <f t="shared" si="47"/>
        <v>42.346938775510203</v>
      </c>
      <c r="S756" t="s">
        <v>8274</v>
      </c>
    </row>
    <row r="757" spans="1:19" ht="43" x14ac:dyDescent="0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41413.820138888885</v>
      </c>
      <c r="K757">
        <v>1366381877</v>
      </c>
      <c r="L757" s="10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101.9076</v>
      </c>
      <c r="R757">
        <f t="shared" si="47"/>
        <v>37.466029411764708</v>
      </c>
      <c r="S757" t="s">
        <v>8274</v>
      </c>
    </row>
    <row r="758" spans="1:19" ht="43" x14ac:dyDescent="0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40651.516886574071</v>
      </c>
      <c r="K758">
        <v>1297880659</v>
      </c>
      <c r="L758" s="10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117.71428571428571</v>
      </c>
      <c r="R758">
        <f t="shared" si="47"/>
        <v>37.454545454545453</v>
      </c>
      <c r="S758" t="s">
        <v>8274</v>
      </c>
    </row>
    <row r="759" spans="1:19" ht="43" x14ac:dyDescent="0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41248.846226851849</v>
      </c>
      <c r="K759">
        <v>1353547114</v>
      </c>
      <c r="L759" s="10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238</v>
      </c>
      <c r="R759">
        <f t="shared" si="47"/>
        <v>33.055555555555557</v>
      </c>
      <c r="S759" t="s">
        <v>8274</v>
      </c>
    </row>
    <row r="760" spans="1:19" ht="28.7" x14ac:dyDescent="0.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40459.628101851849</v>
      </c>
      <c r="K760">
        <v>1283976268</v>
      </c>
      <c r="L760" s="10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102</v>
      </c>
      <c r="R760">
        <f t="shared" si="47"/>
        <v>134.21052631578948</v>
      </c>
      <c r="S760" t="s">
        <v>8274</v>
      </c>
    </row>
    <row r="761" spans="1:19" ht="43" x14ac:dyDescent="0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41829.121979166666</v>
      </c>
      <c r="K761">
        <v>1401436539</v>
      </c>
      <c r="L761" s="10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101.92000000000002</v>
      </c>
      <c r="R761">
        <f t="shared" si="47"/>
        <v>51.474747474747474</v>
      </c>
      <c r="S761" t="s">
        <v>8274</v>
      </c>
    </row>
    <row r="762" spans="1:19" ht="43" hidden="1" x14ac:dyDescent="0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42700.597372685181</v>
      </c>
      <c r="K762">
        <v>1477592413</v>
      </c>
      <c r="L762" s="10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t="e">
        <f t="shared" si="47"/>
        <v>#DIV/0!</v>
      </c>
      <c r="S762" t="s">
        <v>8275</v>
      </c>
    </row>
    <row r="763" spans="1:19" ht="43" x14ac:dyDescent="0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41672.543124999997</v>
      </c>
      <c r="K763">
        <v>1388772126</v>
      </c>
      <c r="L763" s="10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</v>
      </c>
      <c r="R763">
        <f t="shared" si="47"/>
        <v>39.166666666666664</v>
      </c>
      <c r="S763" t="s">
        <v>8275</v>
      </c>
    </row>
    <row r="764" spans="1:19" ht="43" hidden="1" x14ac:dyDescent="0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42708.041666666664</v>
      </c>
      <c r="K764">
        <v>1479328570</v>
      </c>
      <c r="L764" s="10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t="e">
        <f t="shared" si="47"/>
        <v>#DIV/0!</v>
      </c>
      <c r="S764" t="s">
        <v>8275</v>
      </c>
    </row>
    <row r="765" spans="1:19" ht="43" x14ac:dyDescent="0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41501.238518518512</v>
      </c>
      <c r="K765">
        <v>1373971408</v>
      </c>
      <c r="L765" s="10">
        <f t="shared" si="45"/>
        <v>41471.238518518512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0.11655011655011654</v>
      </c>
      <c r="R765">
        <f t="shared" si="47"/>
        <v>5</v>
      </c>
      <c r="S765" t="s">
        <v>8275</v>
      </c>
    </row>
    <row r="766" spans="1:19" ht="43" hidden="1" x14ac:dyDescent="0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42256.964826388888</v>
      </c>
      <c r="K766">
        <v>1439266161</v>
      </c>
      <c r="L766" s="10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t="e">
        <f t="shared" si="47"/>
        <v>#DIV/0!</v>
      </c>
      <c r="S766" t="s">
        <v>8275</v>
      </c>
    </row>
    <row r="767" spans="1:19" ht="43" x14ac:dyDescent="0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41931.334305555552</v>
      </c>
      <c r="K767">
        <v>1411131684</v>
      </c>
      <c r="L767" s="10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36.014285714285712</v>
      </c>
      <c r="R767">
        <f t="shared" si="47"/>
        <v>57.295454545454547</v>
      </c>
      <c r="S767" t="s">
        <v>8275</v>
      </c>
    </row>
    <row r="768" spans="1:19" ht="43" hidden="1" x14ac:dyDescent="0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42051.57503472222</v>
      </c>
      <c r="K768">
        <v>1421520483</v>
      </c>
      <c r="L768" s="10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t="e">
        <f t="shared" si="47"/>
        <v>#DIV/0!</v>
      </c>
      <c r="S768" t="s">
        <v>8275</v>
      </c>
    </row>
    <row r="769" spans="1:19" ht="57.35" x14ac:dyDescent="0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42144.935300925928</v>
      </c>
      <c r="K769">
        <v>1429586810</v>
      </c>
      <c r="L769" s="10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</v>
      </c>
      <c r="R769">
        <f t="shared" si="47"/>
        <v>59</v>
      </c>
      <c r="S769" t="s">
        <v>8275</v>
      </c>
    </row>
    <row r="770" spans="1:19" ht="43" hidden="1" x14ac:dyDescent="0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41623.998726851853</v>
      </c>
      <c r="K770">
        <v>1384577890</v>
      </c>
      <c r="L770" s="10">
        <f t="shared" si="45"/>
        <v>41593.998726851853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t="e">
        <f t="shared" si="47"/>
        <v>#DIV/0!</v>
      </c>
      <c r="S770" t="s">
        <v>8275</v>
      </c>
    </row>
    <row r="771" spans="1:19" ht="43" x14ac:dyDescent="0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(((I771/60)/60)/24)+DATE(1970,1,1)+(-5/24)</f>
        <v>41634.788124999999</v>
      </c>
      <c r="K771">
        <v>1385510094</v>
      </c>
      <c r="L771" s="10">
        <f t="shared" ref="L771:L834" si="49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(E771/D771)*100</f>
        <v>41.4</v>
      </c>
      <c r="R771">
        <f t="shared" ref="R771:R834" si="51">E771/N771</f>
        <v>31.846153846153847</v>
      </c>
      <c r="S771" t="s">
        <v>8275</v>
      </c>
    </row>
    <row r="772" spans="1:19" ht="43" hidden="1" x14ac:dyDescent="0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41329.791307870371</v>
      </c>
      <c r="K772">
        <v>1358294369</v>
      </c>
      <c r="L772" s="10">
        <f t="shared" si="49"/>
        <v>41289.791307870371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t="e">
        <f t="shared" si="51"/>
        <v>#DIV/0!</v>
      </c>
      <c r="S772" t="s">
        <v>8275</v>
      </c>
    </row>
    <row r="773" spans="1:19" ht="43" x14ac:dyDescent="0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42399.615763888891</v>
      </c>
      <c r="K773">
        <v>1449863202</v>
      </c>
      <c r="L773" s="10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2.6315789473684209E-2</v>
      </c>
      <c r="R773">
        <f t="shared" si="51"/>
        <v>10</v>
      </c>
      <c r="S773" t="s">
        <v>8275</v>
      </c>
    </row>
    <row r="774" spans="1:19" ht="57.35" x14ac:dyDescent="0.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40117.957638888889</v>
      </c>
      <c r="K774">
        <v>1252718519</v>
      </c>
      <c r="L774" s="10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3.3333333333333335</v>
      </c>
      <c r="R774">
        <f t="shared" si="51"/>
        <v>50</v>
      </c>
      <c r="S774" t="s">
        <v>8275</v>
      </c>
    </row>
    <row r="775" spans="1:19" ht="43" x14ac:dyDescent="0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42134.750694444439</v>
      </c>
      <c r="K775">
        <v>1428341985</v>
      </c>
      <c r="L775" s="10">
        <f t="shared" si="49"/>
        <v>42100.527604166658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0.85129023676509719</v>
      </c>
      <c r="R775">
        <f t="shared" si="51"/>
        <v>16</v>
      </c>
      <c r="S775" t="s">
        <v>8275</v>
      </c>
    </row>
    <row r="776" spans="1:19" ht="43" x14ac:dyDescent="0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41693.571967592587</v>
      </c>
      <c r="K776">
        <v>1390589018</v>
      </c>
      <c r="L776" s="10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70.199999999999989</v>
      </c>
      <c r="R776">
        <f t="shared" si="51"/>
        <v>39</v>
      </c>
      <c r="S776" t="s">
        <v>8275</v>
      </c>
    </row>
    <row r="777" spans="1:19" ht="43" x14ac:dyDescent="0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40892.851793981477</v>
      </c>
      <c r="K777">
        <v>1321406795</v>
      </c>
      <c r="L777" s="10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1.7000000000000002</v>
      </c>
      <c r="R777">
        <f t="shared" si="51"/>
        <v>34</v>
      </c>
      <c r="S777" t="s">
        <v>8275</v>
      </c>
    </row>
    <row r="778" spans="1:19" ht="43" x14ac:dyDescent="0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42287.999999999993</v>
      </c>
      <c r="K778">
        <v>1441297645</v>
      </c>
      <c r="L778" s="10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51.4</v>
      </c>
      <c r="R778">
        <f t="shared" si="51"/>
        <v>63.122807017543863</v>
      </c>
      <c r="S778" t="s">
        <v>8275</v>
      </c>
    </row>
    <row r="779" spans="1:19" ht="43" x14ac:dyDescent="0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41486.772881944438</v>
      </c>
      <c r="K779">
        <v>1372721577</v>
      </c>
      <c r="L779" s="10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0.70000000000000007</v>
      </c>
      <c r="R779">
        <f t="shared" si="51"/>
        <v>7</v>
      </c>
      <c r="S779" t="s">
        <v>8275</v>
      </c>
    </row>
    <row r="780" spans="1:19" ht="43" x14ac:dyDescent="0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41759.493981481479</v>
      </c>
      <c r="K780">
        <v>1396284680</v>
      </c>
      <c r="L780" s="10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0.4</v>
      </c>
      <c r="R780">
        <f t="shared" si="51"/>
        <v>2</v>
      </c>
      <c r="S780" t="s">
        <v>8275</v>
      </c>
    </row>
    <row r="781" spans="1:19" ht="43" x14ac:dyDescent="0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40465.958333333328</v>
      </c>
      <c r="K781">
        <v>1284567905</v>
      </c>
      <c r="L781" s="10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2.666666666666667</v>
      </c>
      <c r="R781">
        <f t="shared" si="51"/>
        <v>66.666666666666671</v>
      </c>
      <c r="S781" t="s">
        <v>8275</v>
      </c>
    </row>
    <row r="782" spans="1:19" ht="28.7" x14ac:dyDescent="0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40666.465567129628</v>
      </c>
      <c r="K782">
        <v>1301847025</v>
      </c>
      <c r="L782" s="10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104</v>
      </c>
      <c r="R782">
        <f t="shared" si="51"/>
        <v>38.518518518518519</v>
      </c>
      <c r="S782" t="s">
        <v>8276</v>
      </c>
    </row>
    <row r="783" spans="1:19" ht="43" x14ac:dyDescent="0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41432.792523148149</v>
      </c>
      <c r="K783">
        <v>1368057674</v>
      </c>
      <c r="L783" s="10">
        <f t="shared" si="49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133.15375</v>
      </c>
      <c r="R783">
        <f t="shared" si="51"/>
        <v>42.609200000000001</v>
      </c>
      <c r="S783" t="s">
        <v>8276</v>
      </c>
    </row>
    <row r="784" spans="1:19" ht="43" x14ac:dyDescent="0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41146.549791666665</v>
      </c>
      <c r="K784">
        <v>1343326302</v>
      </c>
      <c r="L784" s="10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100</v>
      </c>
      <c r="R784">
        <f t="shared" si="51"/>
        <v>50</v>
      </c>
      <c r="S784" t="s">
        <v>8276</v>
      </c>
    </row>
    <row r="785" spans="1:19" ht="43" x14ac:dyDescent="0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41026.708333333328</v>
      </c>
      <c r="K785">
        <v>1332182049</v>
      </c>
      <c r="L785" s="10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148.13333333333333</v>
      </c>
      <c r="R785">
        <f t="shared" si="51"/>
        <v>63.485714285714288</v>
      </c>
      <c r="S785" t="s">
        <v>8276</v>
      </c>
    </row>
    <row r="786" spans="1:19" ht="43" x14ac:dyDescent="0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41714.899525462963</v>
      </c>
      <c r="K786">
        <v>1391571319</v>
      </c>
      <c r="L786" s="10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102.49999999999999</v>
      </c>
      <c r="R786">
        <f t="shared" si="51"/>
        <v>102.5</v>
      </c>
      <c r="S786" t="s">
        <v>8276</v>
      </c>
    </row>
    <row r="787" spans="1:19" ht="43" x14ac:dyDescent="0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41333.385590277772</v>
      </c>
      <c r="K787">
        <v>1359468915</v>
      </c>
      <c r="L787" s="10">
        <f t="shared" si="49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180.62799999999999</v>
      </c>
      <c r="R787">
        <f t="shared" si="51"/>
        <v>31.142758620689655</v>
      </c>
      <c r="S787" t="s">
        <v>8276</v>
      </c>
    </row>
    <row r="788" spans="1:19" ht="43" x14ac:dyDescent="0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41040.44930555555</v>
      </c>
      <c r="K788">
        <v>1331774434</v>
      </c>
      <c r="L788" s="10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142.79999999999998</v>
      </c>
      <c r="R788">
        <f t="shared" si="51"/>
        <v>162.27272727272728</v>
      </c>
      <c r="S788" t="s">
        <v>8276</v>
      </c>
    </row>
    <row r="789" spans="1:19" ht="43" x14ac:dyDescent="0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41579.419282407405</v>
      </c>
      <c r="K789">
        <v>1380726226</v>
      </c>
      <c r="L789" s="10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114.16666666666666</v>
      </c>
      <c r="R789">
        <f t="shared" si="51"/>
        <v>80.588235294117652</v>
      </c>
      <c r="S789" t="s">
        <v>8276</v>
      </c>
    </row>
    <row r="790" spans="1:19" ht="43" x14ac:dyDescent="0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41096.957638888889</v>
      </c>
      <c r="K790">
        <v>1338336588</v>
      </c>
      <c r="L790" s="10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203.505</v>
      </c>
      <c r="R790">
        <f t="shared" si="51"/>
        <v>59.85441176470588</v>
      </c>
      <c r="S790" t="s">
        <v>8276</v>
      </c>
    </row>
    <row r="791" spans="1:19" ht="43" x14ac:dyDescent="0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41295.124305555553</v>
      </c>
      <c r="K791">
        <v>1357187280</v>
      </c>
      <c r="L791" s="10">
        <f t="shared" si="49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109.41176470588236</v>
      </c>
      <c r="R791">
        <f t="shared" si="51"/>
        <v>132.85714285714286</v>
      </c>
      <c r="S791" t="s">
        <v>8276</v>
      </c>
    </row>
    <row r="792" spans="1:19" ht="43" x14ac:dyDescent="0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41305.839571759258</v>
      </c>
      <c r="K792">
        <v>1357088939</v>
      </c>
      <c r="L792" s="10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144.37459999999999</v>
      </c>
      <c r="R792">
        <f t="shared" si="51"/>
        <v>92.547820512820508</v>
      </c>
      <c r="S792" t="s">
        <v>8276</v>
      </c>
    </row>
    <row r="793" spans="1:19" ht="43" x14ac:dyDescent="0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41591.040972222218</v>
      </c>
      <c r="K793">
        <v>1381430646</v>
      </c>
      <c r="L793" s="10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103.86666666666666</v>
      </c>
      <c r="R793">
        <f t="shared" si="51"/>
        <v>60.859375</v>
      </c>
      <c r="S793" t="s">
        <v>8276</v>
      </c>
    </row>
    <row r="794" spans="1:19" ht="28.7" x14ac:dyDescent="0.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41585.706979166665</v>
      </c>
      <c r="K794">
        <v>1381265883</v>
      </c>
      <c r="L794" s="10">
        <f t="shared" si="49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100.44440000000002</v>
      </c>
      <c r="R794">
        <f t="shared" si="51"/>
        <v>41.851833333333339</v>
      </c>
      <c r="S794" t="s">
        <v>8276</v>
      </c>
    </row>
    <row r="795" spans="1:19" ht="43" x14ac:dyDescent="0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41457.999305555553</v>
      </c>
      <c r="K795">
        <v>1371491244</v>
      </c>
      <c r="L795" s="10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102.77927272727271</v>
      </c>
      <c r="R795">
        <f t="shared" si="51"/>
        <v>88.325937499999995</v>
      </c>
      <c r="S795" t="s">
        <v>8276</v>
      </c>
    </row>
    <row r="796" spans="1:19" ht="43" x14ac:dyDescent="0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40791.504166666666</v>
      </c>
      <c r="K796">
        <v>1310438737</v>
      </c>
      <c r="L796" s="10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105.31250000000001</v>
      </c>
      <c r="R796">
        <f t="shared" si="51"/>
        <v>158.96226415094338</v>
      </c>
      <c r="S796" t="s">
        <v>8276</v>
      </c>
    </row>
    <row r="797" spans="1:19" ht="43" x14ac:dyDescent="0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41005.999305555553</v>
      </c>
      <c r="K797">
        <v>1330094566</v>
      </c>
      <c r="L797" s="10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111.78571428571429</v>
      </c>
      <c r="R797">
        <f t="shared" si="51"/>
        <v>85.054347826086953</v>
      </c>
      <c r="S797" t="s">
        <v>8276</v>
      </c>
    </row>
    <row r="798" spans="1:19" ht="57.35" x14ac:dyDescent="0.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41532.673611111109</v>
      </c>
      <c r="K798">
        <v>1376687485</v>
      </c>
      <c r="L798" s="10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101.35000000000001</v>
      </c>
      <c r="R798">
        <f t="shared" si="51"/>
        <v>112.61111111111111</v>
      </c>
      <c r="S798" t="s">
        <v>8276</v>
      </c>
    </row>
    <row r="799" spans="1:19" ht="43" x14ac:dyDescent="0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41027.958333333328</v>
      </c>
      <c r="K799">
        <v>1332978688</v>
      </c>
      <c r="L799" s="10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107.53333333333333</v>
      </c>
      <c r="R799">
        <f t="shared" si="51"/>
        <v>45.436619718309856</v>
      </c>
      <c r="S799" t="s">
        <v>8276</v>
      </c>
    </row>
    <row r="800" spans="1:19" ht="43" x14ac:dyDescent="0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41912.381793981483</v>
      </c>
      <c r="K800">
        <v>1409494187</v>
      </c>
      <c r="L800" s="10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114.88571428571429</v>
      </c>
      <c r="R800">
        <f t="shared" si="51"/>
        <v>46.218390804597703</v>
      </c>
      <c r="S800" t="s">
        <v>8276</v>
      </c>
    </row>
    <row r="801" spans="1:19" ht="43" x14ac:dyDescent="0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41026.458865740737</v>
      </c>
      <c r="K801">
        <v>1332950446</v>
      </c>
      <c r="L801" s="10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100.02</v>
      </c>
      <c r="R801">
        <f t="shared" si="51"/>
        <v>178.60714285714286</v>
      </c>
      <c r="S801" t="s">
        <v>8276</v>
      </c>
    </row>
    <row r="802" spans="1:19" ht="43" x14ac:dyDescent="0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41893.225162037037</v>
      </c>
      <c r="K802">
        <v>1407839054</v>
      </c>
      <c r="L802" s="10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152.13333333333335</v>
      </c>
      <c r="R802">
        <f t="shared" si="51"/>
        <v>40.75</v>
      </c>
      <c r="S802" t="s">
        <v>8276</v>
      </c>
    </row>
    <row r="803" spans="1:19" ht="43" x14ac:dyDescent="0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40725.587037037032</v>
      </c>
      <c r="K803">
        <v>1306955120</v>
      </c>
      <c r="L803" s="10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111.52149999999999</v>
      </c>
      <c r="R803">
        <f t="shared" si="51"/>
        <v>43.733921568627444</v>
      </c>
      <c r="S803" t="s">
        <v>8276</v>
      </c>
    </row>
    <row r="804" spans="1:19" ht="43" x14ac:dyDescent="0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41168.961805555555</v>
      </c>
      <c r="K804">
        <v>1343867524</v>
      </c>
      <c r="L804" s="10">
        <f t="shared" si="49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101.33333333333334</v>
      </c>
      <c r="R804">
        <f t="shared" si="51"/>
        <v>81.066666666666663</v>
      </c>
      <c r="S804" t="s">
        <v>8276</v>
      </c>
    </row>
    <row r="805" spans="1:19" ht="43" x14ac:dyDescent="0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40691.833333333328</v>
      </c>
      <c r="K805">
        <v>1304376478</v>
      </c>
      <c r="L805" s="10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123.2608695652174</v>
      </c>
      <c r="R805">
        <f t="shared" si="51"/>
        <v>74.60526315789474</v>
      </c>
      <c r="S805" t="s">
        <v>8276</v>
      </c>
    </row>
    <row r="806" spans="1:19" ht="43" x14ac:dyDescent="0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40746.957638888889</v>
      </c>
      <c r="K806">
        <v>1309919526</v>
      </c>
      <c r="L806" s="10">
        <f t="shared" si="49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100</v>
      </c>
      <c r="R806">
        <f t="shared" si="51"/>
        <v>305.55555555555554</v>
      </c>
      <c r="S806" t="s">
        <v>8276</v>
      </c>
    </row>
    <row r="807" spans="1:19" ht="43" x14ac:dyDescent="0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40740.75</v>
      </c>
      <c r="K807">
        <v>1306525512</v>
      </c>
      <c r="L807" s="10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105</v>
      </c>
      <c r="R807">
        <f t="shared" si="51"/>
        <v>58.333333333333336</v>
      </c>
      <c r="S807" t="s">
        <v>8276</v>
      </c>
    </row>
    <row r="808" spans="1:19" x14ac:dyDescent="0.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40793.483090277776</v>
      </c>
      <c r="K808">
        <v>1312821339</v>
      </c>
      <c r="L808" s="10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104.4375</v>
      </c>
      <c r="R808">
        <f t="shared" si="51"/>
        <v>117.67605633802818</v>
      </c>
      <c r="S808" t="s">
        <v>8276</v>
      </c>
    </row>
    <row r="809" spans="1:19" ht="28.7" x14ac:dyDescent="0.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42794.874999999993</v>
      </c>
      <c r="K809">
        <v>1485270311</v>
      </c>
      <c r="L809" s="10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105.125</v>
      </c>
      <c r="R809">
        <f t="shared" si="51"/>
        <v>73.771929824561397</v>
      </c>
      <c r="S809" t="s">
        <v>8276</v>
      </c>
    </row>
    <row r="810" spans="1:19" ht="43" x14ac:dyDescent="0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41994.999305555553</v>
      </c>
      <c r="K810">
        <v>1416363886</v>
      </c>
      <c r="L810" s="10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100</v>
      </c>
      <c r="R810">
        <f t="shared" si="51"/>
        <v>104.65116279069767</v>
      </c>
      <c r="S810" t="s">
        <v>8276</v>
      </c>
    </row>
    <row r="811" spans="1:19" ht="43" x14ac:dyDescent="0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41658.625347222223</v>
      </c>
      <c r="K811">
        <v>1387569630</v>
      </c>
      <c r="L811" s="10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103.77499999999999</v>
      </c>
      <c r="R811">
        <f t="shared" si="51"/>
        <v>79.82692307692308</v>
      </c>
      <c r="S811" t="s">
        <v>8276</v>
      </c>
    </row>
    <row r="812" spans="1:19" ht="43" x14ac:dyDescent="0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41152.847939814812</v>
      </c>
      <c r="K812">
        <v>1343870462</v>
      </c>
      <c r="L812" s="10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105</v>
      </c>
      <c r="R812">
        <f t="shared" si="51"/>
        <v>58.333333333333336</v>
      </c>
      <c r="S812" t="s">
        <v>8276</v>
      </c>
    </row>
    <row r="813" spans="1:19" ht="28.7" x14ac:dyDescent="0.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41465.494444444441</v>
      </c>
      <c r="K813">
        <v>1371569202</v>
      </c>
      <c r="L813" s="10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104</v>
      </c>
      <c r="R813">
        <f t="shared" si="51"/>
        <v>86.666666666666671</v>
      </c>
      <c r="S813" t="s">
        <v>8276</v>
      </c>
    </row>
    <row r="814" spans="1:19" ht="43" x14ac:dyDescent="0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41334.373611111107</v>
      </c>
      <c r="K814">
        <v>1357604752</v>
      </c>
      <c r="L814" s="10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151.83333333333334</v>
      </c>
      <c r="R814">
        <f t="shared" si="51"/>
        <v>27.606060606060606</v>
      </c>
      <c r="S814" t="s">
        <v>8276</v>
      </c>
    </row>
    <row r="815" spans="1:19" ht="28.7" x14ac:dyDescent="0.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41110.751909722218</v>
      </c>
      <c r="K815">
        <v>1340233365</v>
      </c>
      <c r="L815" s="10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159.99600000000001</v>
      </c>
      <c r="R815">
        <f t="shared" si="51"/>
        <v>24.999375000000001</v>
      </c>
      <c r="S815" t="s">
        <v>8276</v>
      </c>
    </row>
    <row r="816" spans="1:19" ht="43" x14ac:dyDescent="0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40694.544444444444</v>
      </c>
      <c r="K816">
        <v>1305568201</v>
      </c>
      <c r="L816" s="10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127.3</v>
      </c>
      <c r="R816">
        <f t="shared" si="51"/>
        <v>45.464285714285715</v>
      </c>
      <c r="S816" t="s">
        <v>8276</v>
      </c>
    </row>
    <row r="817" spans="1:19" ht="28.7" x14ac:dyDescent="0.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41944.70952546296</v>
      </c>
      <c r="K817">
        <v>1412287303</v>
      </c>
      <c r="L817" s="10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107</v>
      </c>
      <c r="R817">
        <f t="shared" si="51"/>
        <v>99.534883720930239</v>
      </c>
      <c r="S817" t="s">
        <v>8276</v>
      </c>
    </row>
    <row r="818" spans="1:19" ht="28.7" x14ac:dyDescent="0.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41373.0625</v>
      </c>
      <c r="K818">
        <v>1362776043</v>
      </c>
      <c r="L818" s="10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115.12214285714286</v>
      </c>
      <c r="R818">
        <f t="shared" si="51"/>
        <v>39.31</v>
      </c>
      <c r="S818" t="s">
        <v>8276</v>
      </c>
    </row>
    <row r="819" spans="1:19" ht="43" x14ac:dyDescent="0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40978.999305555553</v>
      </c>
      <c r="K819">
        <v>1326810211</v>
      </c>
      <c r="L819" s="10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137.11066666666665</v>
      </c>
      <c r="R819">
        <f t="shared" si="51"/>
        <v>89.419999999999987</v>
      </c>
      <c r="S819" t="s">
        <v>8276</v>
      </c>
    </row>
    <row r="820" spans="1:19" ht="43" x14ac:dyDescent="0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41128.500694444439</v>
      </c>
      <c r="K820">
        <v>1343682681</v>
      </c>
      <c r="L820" s="10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155.71428571428572</v>
      </c>
      <c r="R820">
        <f t="shared" si="51"/>
        <v>28.684210526315791</v>
      </c>
      <c r="S820" t="s">
        <v>8276</v>
      </c>
    </row>
    <row r="821" spans="1:19" ht="28.7" x14ac:dyDescent="0.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41628.988888888889</v>
      </c>
      <c r="K821">
        <v>1386806254</v>
      </c>
      <c r="L821" s="10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108.74999999999999</v>
      </c>
      <c r="R821">
        <f t="shared" si="51"/>
        <v>31.071428571428573</v>
      </c>
      <c r="S821" t="s">
        <v>8276</v>
      </c>
    </row>
    <row r="822" spans="1:19" ht="43" x14ac:dyDescent="0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</v>
      </c>
      <c r="K822">
        <v>1399666342</v>
      </c>
      <c r="L822" s="10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134.05000000000001</v>
      </c>
      <c r="R822">
        <f t="shared" si="51"/>
        <v>70.55263157894737</v>
      </c>
      <c r="S822" t="s">
        <v>8276</v>
      </c>
    </row>
    <row r="823" spans="1:19" ht="43" x14ac:dyDescent="0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42127.959027777775</v>
      </c>
      <c r="K823">
        <v>1427753265</v>
      </c>
      <c r="L823" s="10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100</v>
      </c>
      <c r="R823">
        <f t="shared" si="51"/>
        <v>224.12820512820514</v>
      </c>
      <c r="S823" t="s">
        <v>8276</v>
      </c>
    </row>
    <row r="824" spans="1:19" ht="28.7" x14ac:dyDescent="0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41187.739004629628</v>
      </c>
      <c r="K824">
        <v>1346885050</v>
      </c>
      <c r="L824" s="10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119.16666666666667</v>
      </c>
      <c r="R824">
        <f t="shared" si="51"/>
        <v>51.811594202898547</v>
      </c>
      <c r="S824" t="s">
        <v>8276</v>
      </c>
    </row>
    <row r="825" spans="1:19" ht="43" x14ac:dyDescent="0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42085.722824074073</v>
      </c>
      <c r="K825">
        <v>1424474452</v>
      </c>
      <c r="L825" s="10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179.5</v>
      </c>
      <c r="R825">
        <f t="shared" si="51"/>
        <v>43.515151515151516</v>
      </c>
      <c r="S825" t="s">
        <v>8276</v>
      </c>
    </row>
    <row r="826" spans="1:19" ht="43" x14ac:dyDescent="0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40286.082638888889</v>
      </c>
      <c r="K826">
        <v>1268459318</v>
      </c>
      <c r="L826" s="10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134.38124999999999</v>
      </c>
      <c r="R826">
        <f t="shared" si="51"/>
        <v>39.816666666666663</v>
      </c>
      <c r="S826" t="s">
        <v>8276</v>
      </c>
    </row>
    <row r="827" spans="1:19" ht="28.7" x14ac:dyDescent="0.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41211.098194444443</v>
      </c>
      <c r="K827">
        <v>1349335284</v>
      </c>
      <c r="L827" s="10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100.43200000000002</v>
      </c>
      <c r="R827">
        <f t="shared" si="51"/>
        <v>126.8080808080808</v>
      </c>
      <c r="S827" t="s">
        <v>8276</v>
      </c>
    </row>
    <row r="828" spans="1:19" ht="43" x14ac:dyDescent="0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40993.788541666661</v>
      </c>
      <c r="K828">
        <v>1330908930</v>
      </c>
      <c r="L828" s="10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101.45454545454547</v>
      </c>
      <c r="R828">
        <f t="shared" si="51"/>
        <v>113.87755102040816</v>
      </c>
      <c r="S828" t="s">
        <v>8276</v>
      </c>
    </row>
    <row r="829" spans="1:19" ht="43" x14ac:dyDescent="0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40953.617361111108</v>
      </c>
      <c r="K829">
        <v>1326972107</v>
      </c>
      <c r="L829" s="10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103.33333333333334</v>
      </c>
      <c r="R829">
        <f t="shared" si="51"/>
        <v>28.181818181818183</v>
      </c>
      <c r="S829" t="s">
        <v>8276</v>
      </c>
    </row>
    <row r="830" spans="1:19" ht="43" x14ac:dyDescent="0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41085.474999999999</v>
      </c>
      <c r="K830">
        <v>1339549982</v>
      </c>
      <c r="L830" s="10">
        <f t="shared" si="49"/>
        <v>41072.84238425926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107</v>
      </c>
      <c r="R830">
        <f t="shared" si="51"/>
        <v>36.60526315789474</v>
      </c>
      <c r="S830" t="s">
        <v>8276</v>
      </c>
    </row>
    <row r="831" spans="1:19" ht="43" x14ac:dyDescent="0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42564.593055555553</v>
      </c>
      <c r="K831">
        <v>1463253240</v>
      </c>
      <c r="L831" s="10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104</v>
      </c>
      <c r="R831">
        <f t="shared" si="51"/>
        <v>32.5</v>
      </c>
      <c r="S831" t="s">
        <v>8276</v>
      </c>
    </row>
    <row r="832" spans="1:19" ht="43" x14ac:dyDescent="0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41355.27575231481</v>
      </c>
      <c r="K832">
        <v>1361363825</v>
      </c>
      <c r="L832" s="10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107.83333333333334</v>
      </c>
      <c r="R832">
        <f t="shared" si="51"/>
        <v>60.65625</v>
      </c>
      <c r="S832" t="s">
        <v>8276</v>
      </c>
    </row>
    <row r="833" spans="1:19" ht="28.7" x14ac:dyDescent="0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41026.438587962963</v>
      </c>
      <c r="K833">
        <v>1332948694</v>
      </c>
      <c r="L833" s="10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233.33333333333334</v>
      </c>
      <c r="R833">
        <f t="shared" si="51"/>
        <v>175</v>
      </c>
      <c r="S833" t="s">
        <v>8276</v>
      </c>
    </row>
    <row r="834" spans="1:19" ht="43" x14ac:dyDescent="0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40929.134027777778</v>
      </c>
      <c r="K834">
        <v>1321978335</v>
      </c>
      <c r="L834" s="10">
        <f t="shared" si="49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100.60706666666665</v>
      </c>
      <c r="R834">
        <f t="shared" si="51"/>
        <v>97.993896103896105</v>
      </c>
      <c r="S834" t="s">
        <v>8276</v>
      </c>
    </row>
    <row r="835" spans="1:19" x14ac:dyDescent="0.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(((I835/60)/60)/24)+DATE(1970,1,1)+(-5/24)</f>
        <v>41748.669849537036</v>
      </c>
      <c r="K835">
        <v>1395349475</v>
      </c>
      <c r="L835" s="10">
        <f t="shared" ref="L835:L898" si="53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(E835/D835)*100</f>
        <v>101.66666666666666</v>
      </c>
      <c r="R835">
        <f t="shared" ref="R835:R898" si="55">E835/N835</f>
        <v>148.78048780487805</v>
      </c>
      <c r="S835" t="s">
        <v>8276</v>
      </c>
    </row>
    <row r="836" spans="1:19" ht="43" x14ac:dyDescent="0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41455.957638888889</v>
      </c>
      <c r="K836">
        <v>1369770292</v>
      </c>
      <c r="L836" s="10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131.0181818181818</v>
      </c>
      <c r="R836">
        <f t="shared" si="55"/>
        <v>96.08</v>
      </c>
      <c r="S836" t="s">
        <v>8276</v>
      </c>
    </row>
    <row r="837" spans="1:19" ht="43" x14ac:dyDescent="0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41047.916666666664</v>
      </c>
      <c r="K837">
        <v>1333709958</v>
      </c>
      <c r="L837" s="10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117.25000000000001</v>
      </c>
      <c r="R837">
        <f t="shared" si="55"/>
        <v>58.625</v>
      </c>
      <c r="S837" t="s">
        <v>8276</v>
      </c>
    </row>
    <row r="838" spans="1:19" x14ac:dyDescent="0.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41553.848587962959</v>
      </c>
      <c r="K838">
        <v>1378516918</v>
      </c>
      <c r="L838" s="10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100.93039999999999</v>
      </c>
      <c r="R838">
        <f t="shared" si="55"/>
        <v>109.70695652173914</v>
      </c>
      <c r="S838" t="s">
        <v>8276</v>
      </c>
    </row>
    <row r="839" spans="1:19" ht="28.7" x14ac:dyDescent="0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41760.79006944444</v>
      </c>
      <c r="K839">
        <v>1396396662</v>
      </c>
      <c r="L839" s="10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121.8</v>
      </c>
      <c r="R839">
        <f t="shared" si="55"/>
        <v>49.112903225806448</v>
      </c>
      <c r="S839" t="s">
        <v>8276</v>
      </c>
    </row>
    <row r="840" spans="1:19" ht="43" x14ac:dyDescent="0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40925.689641203702</v>
      </c>
      <c r="K840">
        <v>1324243985</v>
      </c>
      <c r="L840" s="10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145.4</v>
      </c>
      <c r="R840">
        <f t="shared" si="55"/>
        <v>47.672131147540981</v>
      </c>
      <c r="S840" t="s">
        <v>8276</v>
      </c>
    </row>
    <row r="841" spans="1:19" ht="43" x14ac:dyDescent="0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41174.555046296293</v>
      </c>
      <c r="K841">
        <v>1345745956</v>
      </c>
      <c r="L841" s="10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116.61660000000001</v>
      </c>
      <c r="R841">
        <f t="shared" si="55"/>
        <v>60.737812499999997</v>
      </c>
      <c r="S841" t="s">
        <v>8276</v>
      </c>
    </row>
    <row r="842" spans="1:19" ht="43" x14ac:dyDescent="0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42637.018368055556</v>
      </c>
      <c r="K842">
        <v>1472102787</v>
      </c>
      <c r="L842" s="10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120.4166</v>
      </c>
      <c r="R842">
        <f t="shared" si="55"/>
        <v>63.37715789473684</v>
      </c>
      <c r="S842" t="s">
        <v>8277</v>
      </c>
    </row>
    <row r="843" spans="1:19" ht="43" x14ac:dyDescent="0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41953.672025462954</v>
      </c>
      <c r="K843">
        <v>1413058063</v>
      </c>
      <c r="L843" s="10">
        <f t="shared" si="53"/>
        <v>41923.63035879629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101.32000000000001</v>
      </c>
      <c r="R843">
        <f t="shared" si="55"/>
        <v>53.893617021276597</v>
      </c>
      <c r="S843" t="s">
        <v>8277</v>
      </c>
    </row>
    <row r="844" spans="1:19" ht="43" x14ac:dyDescent="0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41560.957638888889</v>
      </c>
      <c r="K844">
        <v>1378735983</v>
      </c>
      <c r="L844" s="10">
        <f t="shared" si="53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104.32</v>
      </c>
      <c r="R844">
        <f t="shared" si="55"/>
        <v>66.871794871794876</v>
      </c>
      <c r="S844" t="s">
        <v>8277</v>
      </c>
    </row>
    <row r="845" spans="1:19" ht="43" x14ac:dyDescent="0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42712.124999999993</v>
      </c>
      <c r="K845">
        <v>1479708680</v>
      </c>
      <c r="L845" s="10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267.13333333333333</v>
      </c>
      <c r="R845">
        <f t="shared" si="55"/>
        <v>63.102362204724407</v>
      </c>
      <c r="S845" t="s">
        <v>8277</v>
      </c>
    </row>
    <row r="846" spans="1:19" ht="43" x14ac:dyDescent="0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41943.999305555553</v>
      </c>
      <c r="K846">
        <v>1411489552</v>
      </c>
      <c r="L846" s="10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194.13333333333333</v>
      </c>
      <c r="R846">
        <f t="shared" si="55"/>
        <v>36.628930817610062</v>
      </c>
      <c r="S846" t="s">
        <v>8277</v>
      </c>
    </row>
    <row r="847" spans="1:19" ht="43" x14ac:dyDescent="0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42617.957638888889</v>
      </c>
      <c r="K847">
        <v>1469595396</v>
      </c>
      <c r="L847" s="10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120.3802</v>
      </c>
      <c r="R847">
        <f t="shared" si="55"/>
        <v>34.005706214689269</v>
      </c>
      <c r="S847" t="s">
        <v>8277</v>
      </c>
    </row>
    <row r="848" spans="1:19" ht="43" x14ac:dyDescent="0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41708.375</v>
      </c>
      <c r="K848">
        <v>1393233855</v>
      </c>
      <c r="L848" s="10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122.00090909090908</v>
      </c>
      <c r="R848">
        <f t="shared" si="55"/>
        <v>28.553404255319148</v>
      </c>
      <c r="S848" t="s">
        <v>8277</v>
      </c>
    </row>
    <row r="849" spans="1:19" ht="28.7" x14ac:dyDescent="0.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42195.590000000004</v>
      </c>
      <c r="K849">
        <v>1433963376</v>
      </c>
      <c r="L849" s="10">
        <f t="shared" si="53"/>
        <v>42165.590000000004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100</v>
      </c>
      <c r="R849">
        <f t="shared" si="55"/>
        <v>10</v>
      </c>
      <c r="S849" t="s">
        <v>8277</v>
      </c>
    </row>
    <row r="850" spans="1:19" ht="43" x14ac:dyDescent="0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42108.583715277775</v>
      </c>
      <c r="K850">
        <v>1426446033</v>
      </c>
      <c r="L850" s="10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100</v>
      </c>
      <c r="R850">
        <f t="shared" si="55"/>
        <v>18.75</v>
      </c>
      <c r="S850" t="s">
        <v>8277</v>
      </c>
    </row>
    <row r="851" spans="1:19" ht="57.35" x14ac:dyDescent="0.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42078.898888888885</v>
      </c>
      <c r="K851">
        <v>1424057664</v>
      </c>
      <c r="L851" s="10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119.9</v>
      </c>
      <c r="R851">
        <f t="shared" si="55"/>
        <v>41.704347826086959</v>
      </c>
      <c r="S851" t="s">
        <v>8277</v>
      </c>
    </row>
    <row r="852" spans="1:19" ht="43" x14ac:dyDescent="0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42484.999305555553</v>
      </c>
      <c r="K852">
        <v>1458762717</v>
      </c>
      <c r="L852" s="10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155.17499999999998</v>
      </c>
      <c r="R852">
        <f t="shared" si="55"/>
        <v>46.669172932330824</v>
      </c>
      <c r="S852" t="s">
        <v>8277</v>
      </c>
    </row>
    <row r="853" spans="1:19" ht="43" x14ac:dyDescent="0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42582.614583333336</v>
      </c>
      <c r="K853">
        <v>1464815253</v>
      </c>
      <c r="L853" s="10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130.44999999999999</v>
      </c>
      <c r="R853">
        <f t="shared" si="55"/>
        <v>37.271428571428572</v>
      </c>
      <c r="S853" t="s">
        <v>8277</v>
      </c>
    </row>
    <row r="854" spans="1:19" ht="28.7" x14ac:dyDescent="0.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42667.666666666664</v>
      </c>
      <c r="K854">
        <v>1476386395</v>
      </c>
      <c r="L854" s="10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104.97142857142859</v>
      </c>
      <c r="R854">
        <f t="shared" si="55"/>
        <v>59.258064516129032</v>
      </c>
      <c r="S854" t="s">
        <v>8277</v>
      </c>
    </row>
    <row r="855" spans="1:19" ht="43" x14ac:dyDescent="0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42051.62394675926</v>
      </c>
      <c r="K855">
        <v>1421524709</v>
      </c>
      <c r="L855" s="10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100</v>
      </c>
      <c r="R855">
        <f t="shared" si="55"/>
        <v>30</v>
      </c>
      <c r="S855" t="s">
        <v>8277</v>
      </c>
    </row>
    <row r="856" spans="1:19" ht="43" x14ac:dyDescent="0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42732.004004629627</v>
      </c>
      <c r="K856">
        <v>1480309546</v>
      </c>
      <c r="L856" s="10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118.2205035971223</v>
      </c>
      <c r="R856">
        <f t="shared" si="55"/>
        <v>65.8623246492986</v>
      </c>
      <c r="S856" t="s">
        <v>8277</v>
      </c>
    </row>
    <row r="857" spans="1:19" ht="28.7" x14ac:dyDescent="0.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42574.916863425926</v>
      </c>
      <c r="K857">
        <v>1466737217</v>
      </c>
      <c r="L857" s="10">
        <f t="shared" si="53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103.44827586206897</v>
      </c>
      <c r="R857">
        <f t="shared" si="55"/>
        <v>31.914893617021278</v>
      </c>
      <c r="S857" t="s">
        <v>8277</v>
      </c>
    </row>
    <row r="858" spans="1:19" ht="43" x14ac:dyDescent="0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42668.583333333336</v>
      </c>
      <c r="K858">
        <v>1472282956</v>
      </c>
      <c r="L858" s="10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218.00000000000003</v>
      </c>
      <c r="R858">
        <f t="shared" si="55"/>
        <v>19.464285714285715</v>
      </c>
      <c r="S858" t="s">
        <v>8277</v>
      </c>
    </row>
    <row r="859" spans="1:19" ht="28.7" x14ac:dyDescent="0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42333.414710648147</v>
      </c>
      <c r="K859">
        <v>1444831031</v>
      </c>
      <c r="L859" s="10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100</v>
      </c>
      <c r="R859">
        <f t="shared" si="55"/>
        <v>50</v>
      </c>
      <c r="S859" t="s">
        <v>8277</v>
      </c>
    </row>
    <row r="860" spans="1:19" ht="43" x14ac:dyDescent="0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42109.749305555553</v>
      </c>
      <c r="K860">
        <v>1426528418</v>
      </c>
      <c r="L860" s="10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144.00583333333333</v>
      </c>
      <c r="R860">
        <f t="shared" si="55"/>
        <v>22.737763157894737</v>
      </c>
      <c r="S860" t="s">
        <v>8277</v>
      </c>
    </row>
    <row r="861" spans="1:19" ht="43" x14ac:dyDescent="0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42158.791666666664</v>
      </c>
      <c r="K861">
        <v>1430768468</v>
      </c>
      <c r="L861" s="10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104.67500000000001</v>
      </c>
      <c r="R861">
        <f t="shared" si="55"/>
        <v>42.724489795918366</v>
      </c>
      <c r="S861" t="s">
        <v>8277</v>
      </c>
    </row>
    <row r="862" spans="1:19" ht="43" x14ac:dyDescent="0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41600.316122685181</v>
      </c>
      <c r="K862">
        <v>1382528113</v>
      </c>
      <c r="L862" s="10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18.142857142857142</v>
      </c>
      <c r="R862">
        <f t="shared" si="55"/>
        <v>52.916666666666664</v>
      </c>
      <c r="S862" t="s">
        <v>8278</v>
      </c>
    </row>
    <row r="863" spans="1:19" ht="43" x14ac:dyDescent="0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42629.756990740738</v>
      </c>
      <c r="K863">
        <v>1471475404</v>
      </c>
      <c r="L863" s="10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2.2444444444444445</v>
      </c>
      <c r="R863">
        <f t="shared" si="55"/>
        <v>50.5</v>
      </c>
      <c r="S863" t="s">
        <v>8278</v>
      </c>
    </row>
    <row r="864" spans="1:19" ht="43" x14ac:dyDescent="0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41589.388287037036</v>
      </c>
      <c r="K864">
        <v>1381583948</v>
      </c>
      <c r="L864" s="10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0.33999999999999997</v>
      </c>
      <c r="R864">
        <f t="shared" si="55"/>
        <v>42.5</v>
      </c>
      <c r="S864" t="s">
        <v>8278</v>
      </c>
    </row>
    <row r="865" spans="1:19" ht="43" x14ac:dyDescent="0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40950.909328703703</v>
      </c>
      <c r="K865">
        <v>1326422966</v>
      </c>
      <c r="L865" s="10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4.5</v>
      </c>
      <c r="R865">
        <f t="shared" si="55"/>
        <v>18</v>
      </c>
      <c r="S865" t="s">
        <v>8278</v>
      </c>
    </row>
    <row r="866" spans="1:19" ht="43" x14ac:dyDescent="0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41563.207638888889</v>
      </c>
      <c r="K866">
        <v>1379990038</v>
      </c>
      <c r="L866" s="10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41.53846153846154</v>
      </c>
      <c r="R866">
        <f t="shared" si="55"/>
        <v>34.177215189873415</v>
      </c>
      <c r="S866" t="s">
        <v>8278</v>
      </c>
    </row>
    <row r="867" spans="1:19" ht="43" x14ac:dyDescent="0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41290.564780092594</v>
      </c>
      <c r="K867">
        <v>1353177197</v>
      </c>
      <c r="L867" s="10">
        <f t="shared" si="53"/>
        <v>41230.564780092594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</v>
      </c>
      <c r="R867">
        <f t="shared" si="55"/>
        <v>22.5</v>
      </c>
      <c r="S867" t="s">
        <v>8278</v>
      </c>
    </row>
    <row r="868" spans="1:19" ht="43" x14ac:dyDescent="0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42063.423611111109</v>
      </c>
      <c r="K868">
        <v>1421853518</v>
      </c>
      <c r="L868" s="10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18.285714285714285</v>
      </c>
      <c r="R868">
        <f t="shared" si="55"/>
        <v>58.18181818181818</v>
      </c>
      <c r="S868" t="s">
        <v>8278</v>
      </c>
    </row>
    <row r="869" spans="1:19" ht="43" x14ac:dyDescent="0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40147.999305555553</v>
      </c>
      <c r="K869">
        <v>1254450706</v>
      </c>
      <c r="L869" s="10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24.02</v>
      </c>
      <c r="R869">
        <f t="shared" si="55"/>
        <v>109.18181818181819</v>
      </c>
      <c r="S869" t="s">
        <v>8278</v>
      </c>
    </row>
    <row r="870" spans="1:19" ht="57.35" x14ac:dyDescent="0.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41645.819421296292</v>
      </c>
      <c r="K870">
        <v>1386463198</v>
      </c>
      <c r="L870" s="10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0.1111111111111111</v>
      </c>
      <c r="R870">
        <f t="shared" si="55"/>
        <v>50</v>
      </c>
      <c r="S870" t="s">
        <v>8278</v>
      </c>
    </row>
    <row r="871" spans="1:19" ht="57.35" x14ac:dyDescent="0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41372.595567129625</v>
      </c>
      <c r="K871">
        <v>1362860257</v>
      </c>
      <c r="L871" s="10">
        <f t="shared" si="53"/>
        <v>41342.637233796297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11.818181818181818</v>
      </c>
      <c r="R871">
        <f t="shared" si="55"/>
        <v>346.66666666666669</v>
      </c>
      <c r="S871" t="s">
        <v>8278</v>
      </c>
    </row>
    <row r="872" spans="1:19" ht="43" x14ac:dyDescent="0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41517.813923611109</v>
      </c>
      <c r="K872">
        <v>1375403523</v>
      </c>
      <c r="L872" s="10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0.31</v>
      </c>
      <c r="R872">
        <f t="shared" si="55"/>
        <v>12.4</v>
      </c>
      <c r="S872" t="s">
        <v>8278</v>
      </c>
    </row>
    <row r="873" spans="1:19" ht="43" x14ac:dyDescent="0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41607.39461805555</v>
      </c>
      <c r="K873">
        <v>1383139695</v>
      </c>
      <c r="L873" s="10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5.416666666666667</v>
      </c>
      <c r="R873">
        <f t="shared" si="55"/>
        <v>27.083333333333332</v>
      </c>
      <c r="S873" t="s">
        <v>8278</v>
      </c>
    </row>
    <row r="874" spans="1:19" ht="43" x14ac:dyDescent="0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40612.617210648146</v>
      </c>
      <c r="K874">
        <v>1295898527</v>
      </c>
      <c r="L874" s="10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0.8125</v>
      </c>
      <c r="R874">
        <f t="shared" si="55"/>
        <v>32.5</v>
      </c>
      <c r="S874" t="s">
        <v>8278</v>
      </c>
    </row>
    <row r="875" spans="1:19" ht="28.7" x14ac:dyDescent="0.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41224.000462962962</v>
      </c>
      <c r="K875">
        <v>1349150440</v>
      </c>
      <c r="L875" s="10">
        <f t="shared" si="53"/>
        <v>41183.958796296298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1.2857142857142856</v>
      </c>
      <c r="R875">
        <f t="shared" si="55"/>
        <v>9</v>
      </c>
      <c r="S875" t="s">
        <v>8278</v>
      </c>
    </row>
    <row r="876" spans="1:19" ht="43" x14ac:dyDescent="0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41398.375393518516</v>
      </c>
      <c r="K876">
        <v>1365084034</v>
      </c>
      <c r="L876" s="10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24.333333333333336</v>
      </c>
      <c r="R876">
        <f t="shared" si="55"/>
        <v>34.761904761904759</v>
      </c>
      <c r="S876" t="s">
        <v>8278</v>
      </c>
    </row>
    <row r="877" spans="1:19" ht="57.35" hidden="1" x14ac:dyDescent="0.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42268.515405092585</v>
      </c>
      <c r="K877">
        <v>1441128131</v>
      </c>
      <c r="L877" s="10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t="e">
        <f t="shared" si="55"/>
        <v>#DIV/0!</v>
      </c>
      <c r="S877" t="s">
        <v>8278</v>
      </c>
    </row>
    <row r="878" spans="1:19" ht="28.7" x14ac:dyDescent="0.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41309.288506944438</v>
      </c>
      <c r="K878">
        <v>1357127727</v>
      </c>
      <c r="L878" s="10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40.799492385786799</v>
      </c>
      <c r="R878">
        <f t="shared" si="55"/>
        <v>28.577777777777779</v>
      </c>
      <c r="S878" t="s">
        <v>8278</v>
      </c>
    </row>
    <row r="879" spans="1:19" ht="43" x14ac:dyDescent="0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41627.580555555556</v>
      </c>
      <c r="K879">
        <v>1384887360</v>
      </c>
      <c r="L879" s="10">
        <f t="shared" si="53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67.55</v>
      </c>
      <c r="R879">
        <f t="shared" si="55"/>
        <v>46.586206896551722</v>
      </c>
      <c r="S879" t="s">
        <v>8278</v>
      </c>
    </row>
    <row r="880" spans="1:19" ht="43" x14ac:dyDescent="0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40535.024583333332</v>
      </c>
      <c r="K880">
        <v>1290490524</v>
      </c>
      <c r="L880" s="10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1.3</v>
      </c>
      <c r="R880">
        <f t="shared" si="55"/>
        <v>32.5</v>
      </c>
      <c r="S880" t="s">
        <v>8278</v>
      </c>
    </row>
    <row r="881" spans="1:19" ht="43" x14ac:dyDescent="0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41058.621585648143</v>
      </c>
      <c r="K881">
        <v>1336506905</v>
      </c>
      <c r="L881" s="10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30.666666666666664</v>
      </c>
      <c r="R881">
        <f t="shared" si="55"/>
        <v>21.466666666666665</v>
      </c>
      <c r="S881" t="s">
        <v>8278</v>
      </c>
    </row>
    <row r="882" spans="1:19" ht="43" x14ac:dyDescent="0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41212.112708333334</v>
      </c>
      <c r="K882">
        <v>1348731738</v>
      </c>
      <c r="L882" s="10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</v>
      </c>
      <c r="R882">
        <f t="shared" si="55"/>
        <v>14.125</v>
      </c>
      <c r="S882" t="s">
        <v>8279</v>
      </c>
    </row>
    <row r="883" spans="1:19" ht="43" x14ac:dyDescent="0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40922.042662037034</v>
      </c>
      <c r="K883">
        <v>1322632886</v>
      </c>
      <c r="L883" s="10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0.8</v>
      </c>
      <c r="R883">
        <f t="shared" si="55"/>
        <v>30</v>
      </c>
      <c r="S883" t="s">
        <v>8279</v>
      </c>
    </row>
    <row r="884" spans="1:19" ht="43" x14ac:dyDescent="0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40792.652199074073</v>
      </c>
      <c r="K884">
        <v>1312490350</v>
      </c>
      <c r="L884" s="10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20.133333333333333</v>
      </c>
      <c r="R884">
        <f t="shared" si="55"/>
        <v>21.571428571428573</v>
      </c>
      <c r="S884" t="s">
        <v>8279</v>
      </c>
    </row>
    <row r="885" spans="1:19" ht="43" x14ac:dyDescent="0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42431.727256944439</v>
      </c>
      <c r="K885">
        <v>1451773635</v>
      </c>
      <c r="L885" s="10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40.020000000000003</v>
      </c>
      <c r="R885">
        <f t="shared" si="55"/>
        <v>83.375</v>
      </c>
      <c r="S885" t="s">
        <v>8279</v>
      </c>
    </row>
    <row r="886" spans="1:19" ht="43" x14ac:dyDescent="0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41040.896527777775</v>
      </c>
      <c r="K886">
        <v>1331666146</v>
      </c>
      <c r="L886" s="10">
        <f t="shared" si="53"/>
        <v>40981.594282407401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1</v>
      </c>
      <c r="R886">
        <f t="shared" si="55"/>
        <v>10</v>
      </c>
      <c r="S886" t="s">
        <v>8279</v>
      </c>
    </row>
    <row r="887" spans="1:19" ht="43" x14ac:dyDescent="0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42734.732766203706</v>
      </c>
      <c r="K887">
        <v>1481322911</v>
      </c>
      <c r="L887" s="10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75</v>
      </c>
      <c r="R887">
        <f t="shared" si="55"/>
        <v>35.714285714285715</v>
      </c>
      <c r="S887" t="s">
        <v>8279</v>
      </c>
    </row>
    <row r="888" spans="1:19" ht="43" x14ac:dyDescent="0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42628.662187499998</v>
      </c>
      <c r="K888">
        <v>1471812813</v>
      </c>
      <c r="L888" s="10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41</v>
      </c>
      <c r="R888">
        <f t="shared" si="55"/>
        <v>29.285714285714285</v>
      </c>
      <c r="S888" t="s">
        <v>8279</v>
      </c>
    </row>
    <row r="889" spans="1:19" ht="43" hidden="1" x14ac:dyDescent="0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41056.75063657407</v>
      </c>
      <c r="K889">
        <v>1335567655</v>
      </c>
      <c r="L889" s="10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t="e">
        <f t="shared" si="55"/>
        <v>#DIV/0!</v>
      </c>
      <c r="S889" t="s">
        <v>8279</v>
      </c>
    </row>
    <row r="890" spans="1:19" ht="43" x14ac:dyDescent="0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40787.041666666664</v>
      </c>
      <c r="K890">
        <v>1311789885</v>
      </c>
      <c r="L890" s="10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7.1999999999999993</v>
      </c>
      <c r="R890">
        <f t="shared" si="55"/>
        <v>18</v>
      </c>
      <c r="S890" t="s">
        <v>8279</v>
      </c>
    </row>
    <row r="891" spans="1:19" ht="43" x14ac:dyDescent="0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41917.575729166667</v>
      </c>
      <c r="K891">
        <v>1409942943</v>
      </c>
      <c r="L891" s="10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9.4412800000000008</v>
      </c>
      <c r="R891">
        <f t="shared" si="55"/>
        <v>73.760000000000005</v>
      </c>
      <c r="S891" t="s">
        <v>8279</v>
      </c>
    </row>
    <row r="892" spans="1:19" ht="43" x14ac:dyDescent="0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41599.532164351847</v>
      </c>
      <c r="K892">
        <v>1382460379</v>
      </c>
      <c r="L892" s="10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4.1666666666666661</v>
      </c>
      <c r="R892">
        <f t="shared" si="55"/>
        <v>31.25</v>
      </c>
      <c r="S892" t="s">
        <v>8279</v>
      </c>
    </row>
    <row r="893" spans="1:19" ht="43" x14ac:dyDescent="0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41871.823263888888</v>
      </c>
      <c r="K893">
        <v>1405989930</v>
      </c>
      <c r="L893" s="10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</v>
      </c>
      <c r="R893">
        <f t="shared" si="55"/>
        <v>28.888888888888889</v>
      </c>
      <c r="S893" t="s">
        <v>8279</v>
      </c>
    </row>
    <row r="894" spans="1:19" ht="43" x14ac:dyDescent="0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40390.958333333328</v>
      </c>
      <c r="K894">
        <v>1273121283</v>
      </c>
      <c r="L894" s="10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40.75</v>
      </c>
      <c r="R894">
        <f t="shared" si="55"/>
        <v>143.8235294117647</v>
      </c>
      <c r="S894" t="s">
        <v>8279</v>
      </c>
    </row>
    <row r="895" spans="1:19" ht="43" x14ac:dyDescent="0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42095.647719907407</v>
      </c>
      <c r="K895">
        <v>1425331963</v>
      </c>
      <c r="L895" s="10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10</v>
      </c>
      <c r="R895">
        <f t="shared" si="55"/>
        <v>40</v>
      </c>
      <c r="S895" t="s">
        <v>8279</v>
      </c>
    </row>
    <row r="896" spans="1:19" ht="43" x14ac:dyDescent="0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42526.773263888892</v>
      </c>
      <c r="K896">
        <v>1462577610</v>
      </c>
      <c r="L896" s="10">
        <f t="shared" si="53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39.17</v>
      </c>
      <c r="R896">
        <f t="shared" si="55"/>
        <v>147.81132075471697</v>
      </c>
      <c r="S896" t="s">
        <v>8279</v>
      </c>
    </row>
    <row r="897" spans="1:19" ht="43" x14ac:dyDescent="0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40475.919317129628</v>
      </c>
      <c r="K897">
        <v>1284087829</v>
      </c>
      <c r="L897" s="10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</v>
      </c>
      <c r="R897">
        <f t="shared" si="55"/>
        <v>27.857142857142858</v>
      </c>
      <c r="S897" t="s">
        <v>8279</v>
      </c>
    </row>
    <row r="898" spans="1:19" ht="43" x14ac:dyDescent="0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42243.958333333336</v>
      </c>
      <c r="K898">
        <v>1438549026</v>
      </c>
      <c r="L898" s="10">
        <f t="shared" si="53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40</v>
      </c>
      <c r="R898">
        <f t="shared" si="55"/>
        <v>44.444444444444443</v>
      </c>
      <c r="S898" t="s">
        <v>8279</v>
      </c>
    </row>
    <row r="899" spans="1:19" ht="43" hidden="1" x14ac:dyDescent="0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(((I899/60)/60)/24)+DATE(1970,1,1)+(-5/24)</f>
        <v>41241.52208333333</v>
      </c>
      <c r="K899">
        <v>1351528308</v>
      </c>
      <c r="L899" s="10">
        <f t="shared" ref="L899:L962" si="57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(E899/D899)*100</f>
        <v>0</v>
      </c>
      <c r="R899" t="e">
        <f t="shared" ref="R899:R962" si="59">E899/N899</f>
        <v>#DIV/0!</v>
      </c>
      <c r="S899" t="s">
        <v>8279</v>
      </c>
    </row>
    <row r="900" spans="1:19" ht="43" x14ac:dyDescent="0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40923.549884259257</v>
      </c>
      <c r="K900">
        <v>1322763110</v>
      </c>
      <c r="L900" s="10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2.8000000000000003</v>
      </c>
      <c r="R900">
        <f t="shared" si="59"/>
        <v>35</v>
      </c>
      <c r="S900" t="s">
        <v>8279</v>
      </c>
    </row>
    <row r="901" spans="1:19" ht="43" x14ac:dyDescent="0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40690.890763888885</v>
      </c>
      <c r="K901">
        <v>1302661362</v>
      </c>
      <c r="L901" s="10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37.333333333333336</v>
      </c>
      <c r="R901">
        <f t="shared" si="59"/>
        <v>35</v>
      </c>
      <c r="S901" t="s">
        <v>8279</v>
      </c>
    </row>
    <row r="902" spans="1:19" ht="28.7" x14ac:dyDescent="0.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42459.599560185183</v>
      </c>
      <c r="K902">
        <v>1456777402</v>
      </c>
      <c r="L902" s="10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0.42</v>
      </c>
      <c r="R902">
        <f t="shared" si="59"/>
        <v>10.5</v>
      </c>
      <c r="S902" t="s">
        <v>8278</v>
      </c>
    </row>
    <row r="903" spans="1:19" ht="57.35" hidden="1" x14ac:dyDescent="0.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40337.59097222222</v>
      </c>
      <c r="K903">
        <v>1272050914</v>
      </c>
      <c r="L903" s="10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t="e">
        <f t="shared" si="59"/>
        <v>#DIV/0!</v>
      </c>
      <c r="S903" t="s">
        <v>8278</v>
      </c>
    </row>
    <row r="904" spans="1:19" ht="57.35" x14ac:dyDescent="0.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41881.4375</v>
      </c>
      <c r="K904">
        <v>1404947422</v>
      </c>
      <c r="L904" s="10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0.3</v>
      </c>
      <c r="R904">
        <f t="shared" si="59"/>
        <v>30</v>
      </c>
      <c r="S904" t="s">
        <v>8278</v>
      </c>
    </row>
    <row r="905" spans="1:19" ht="43" x14ac:dyDescent="0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41174.892361111109</v>
      </c>
      <c r="K905">
        <v>1346180780</v>
      </c>
      <c r="L905" s="10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</v>
      </c>
      <c r="R905">
        <f t="shared" si="59"/>
        <v>40</v>
      </c>
      <c r="S905" t="s">
        <v>8278</v>
      </c>
    </row>
    <row r="906" spans="1:19" ht="43" x14ac:dyDescent="0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42371.87195601852</v>
      </c>
      <c r="K906">
        <v>1449194137</v>
      </c>
      <c r="L906" s="10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0.30199999999999999</v>
      </c>
      <c r="R906">
        <f t="shared" si="59"/>
        <v>50.333333333333336</v>
      </c>
      <c r="S906" t="s">
        <v>8278</v>
      </c>
    </row>
    <row r="907" spans="1:19" ht="43" x14ac:dyDescent="0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40567.031550925924</v>
      </c>
      <c r="K907">
        <v>1290663926</v>
      </c>
      <c r="L907" s="10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</v>
      </c>
      <c r="R907">
        <f t="shared" si="59"/>
        <v>32.666666666666664</v>
      </c>
      <c r="S907" t="s">
        <v>8278</v>
      </c>
    </row>
    <row r="908" spans="1:19" ht="28.7" hidden="1" x14ac:dyDescent="0.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41710.939699074072</v>
      </c>
      <c r="K908">
        <v>1392093190</v>
      </c>
      <c r="L908" s="10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t="e">
        <f t="shared" si="59"/>
        <v>#DIV/0!</v>
      </c>
      <c r="S908" t="s">
        <v>8278</v>
      </c>
    </row>
    <row r="909" spans="1:19" ht="28.7" hidden="1" x14ac:dyDescent="0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40796.9840625</v>
      </c>
      <c r="K909">
        <v>1313123823</v>
      </c>
      <c r="L909" s="10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t="e">
        <f t="shared" si="59"/>
        <v>#DIV/0!</v>
      </c>
      <c r="S909" t="s">
        <v>8278</v>
      </c>
    </row>
    <row r="910" spans="1:19" ht="43" hidden="1" x14ac:dyDescent="0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40385.999305555553</v>
      </c>
      <c r="K910">
        <v>1276283655</v>
      </c>
      <c r="L910" s="10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t="e">
        <f t="shared" si="59"/>
        <v>#DIV/0!</v>
      </c>
      <c r="S910" t="s">
        <v>8278</v>
      </c>
    </row>
    <row r="911" spans="1:19" ht="57.35" x14ac:dyDescent="0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41112.958333333328</v>
      </c>
      <c r="K911">
        <v>1340296440</v>
      </c>
      <c r="L911" s="10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</v>
      </c>
      <c r="R911">
        <f t="shared" si="59"/>
        <v>65</v>
      </c>
      <c r="S911" t="s">
        <v>8278</v>
      </c>
    </row>
    <row r="912" spans="1:19" ht="43" x14ac:dyDescent="0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42797.337025462963</v>
      </c>
      <c r="K912">
        <v>1483362319</v>
      </c>
      <c r="L912" s="10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22.363636363636363</v>
      </c>
      <c r="R912">
        <f t="shared" si="59"/>
        <v>24.6</v>
      </c>
      <c r="S912" t="s">
        <v>8278</v>
      </c>
    </row>
    <row r="913" spans="1:19" ht="43" hidden="1" x14ac:dyDescent="0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41662.796817129631</v>
      </c>
      <c r="K913">
        <v>1388707645</v>
      </c>
      <c r="L913" s="10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t="e">
        <f t="shared" si="59"/>
        <v>#DIV/0!</v>
      </c>
      <c r="S913" t="s">
        <v>8278</v>
      </c>
    </row>
    <row r="914" spans="1:19" ht="43" x14ac:dyDescent="0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41253.942673611105</v>
      </c>
      <c r="K914">
        <v>1350009447</v>
      </c>
      <c r="L914" s="10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0.85714285714285721</v>
      </c>
      <c r="R914">
        <f t="shared" si="59"/>
        <v>15</v>
      </c>
      <c r="S914" t="s">
        <v>8278</v>
      </c>
    </row>
    <row r="915" spans="1:19" ht="43" x14ac:dyDescent="0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41033.930775462963</v>
      </c>
      <c r="K915">
        <v>1333596019</v>
      </c>
      <c r="L915" s="10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6.6066666666666665</v>
      </c>
      <c r="R915">
        <f t="shared" si="59"/>
        <v>82.583333333333329</v>
      </c>
      <c r="S915" t="s">
        <v>8278</v>
      </c>
    </row>
    <row r="916" spans="1:19" ht="43" hidden="1" x14ac:dyDescent="0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41146.554942129631</v>
      </c>
      <c r="K916">
        <v>1343326747</v>
      </c>
      <c r="L916" s="10">
        <f t="shared" si="57"/>
        <v>41116.554942129631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t="e">
        <f t="shared" si="59"/>
        <v>#DIV/0!</v>
      </c>
      <c r="S916" t="s">
        <v>8278</v>
      </c>
    </row>
    <row r="917" spans="1:19" ht="43" x14ac:dyDescent="0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40968.999305555553</v>
      </c>
      <c r="K917">
        <v>1327853914</v>
      </c>
      <c r="L917" s="10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5.7692307692307692</v>
      </c>
      <c r="R917">
        <f t="shared" si="59"/>
        <v>41.666666666666664</v>
      </c>
      <c r="S917" t="s">
        <v>8278</v>
      </c>
    </row>
    <row r="918" spans="1:19" ht="43" hidden="1" x14ac:dyDescent="0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</v>
      </c>
      <c r="K918">
        <v>1284409734</v>
      </c>
      <c r="L918" s="10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t="e">
        <f t="shared" si="59"/>
        <v>#DIV/0!</v>
      </c>
      <c r="S918" t="s">
        <v>8278</v>
      </c>
    </row>
    <row r="919" spans="1:19" ht="43" x14ac:dyDescent="0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41833.895833333328</v>
      </c>
      <c r="K919">
        <v>1402612730</v>
      </c>
      <c r="L919" s="10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0.6</v>
      </c>
      <c r="R919">
        <f t="shared" si="59"/>
        <v>30</v>
      </c>
      <c r="S919" t="s">
        <v>8278</v>
      </c>
    </row>
    <row r="920" spans="1:19" ht="43" x14ac:dyDescent="0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41974.749548611107</v>
      </c>
      <c r="K920">
        <v>1414879161</v>
      </c>
      <c r="L920" s="10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</v>
      </c>
      <c r="R920">
        <f t="shared" si="59"/>
        <v>19.600000000000001</v>
      </c>
      <c r="S920" t="s">
        <v>8278</v>
      </c>
    </row>
    <row r="921" spans="1:19" x14ac:dyDescent="0.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41262.433391203704</v>
      </c>
      <c r="K921">
        <v>1352906645</v>
      </c>
      <c r="L921" s="10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0.5</v>
      </c>
      <c r="R921">
        <f t="shared" si="59"/>
        <v>100</v>
      </c>
      <c r="S921" t="s">
        <v>8278</v>
      </c>
    </row>
    <row r="922" spans="1:19" ht="43" hidden="1" x14ac:dyDescent="0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41592.504884259259</v>
      </c>
      <c r="K922">
        <v>1381853222</v>
      </c>
      <c r="L922" s="10">
        <f t="shared" si="57"/>
        <v>41562.463217592594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t="e">
        <f t="shared" si="59"/>
        <v>#DIV/0!</v>
      </c>
      <c r="S922" t="s">
        <v>8278</v>
      </c>
    </row>
    <row r="923" spans="1:19" ht="43" x14ac:dyDescent="0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40889.004351851851</v>
      </c>
      <c r="K923">
        <v>1320033976</v>
      </c>
      <c r="L923" s="10">
        <f t="shared" si="57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30.9</v>
      </c>
      <c r="R923">
        <f t="shared" si="59"/>
        <v>231.75</v>
      </c>
      <c r="S923" t="s">
        <v>8278</v>
      </c>
    </row>
    <row r="924" spans="1:19" ht="43" x14ac:dyDescent="0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41913.32167824074</v>
      </c>
      <c r="K924">
        <v>1409143393</v>
      </c>
      <c r="L924" s="10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21.037037037037038</v>
      </c>
      <c r="R924">
        <f t="shared" si="59"/>
        <v>189.33333333333334</v>
      </c>
      <c r="S924" t="s">
        <v>8278</v>
      </c>
    </row>
    <row r="925" spans="1:19" ht="43" x14ac:dyDescent="0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41964.793090277781</v>
      </c>
      <c r="K925">
        <v>1414018923</v>
      </c>
      <c r="L925" s="10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2.1999999999999997</v>
      </c>
      <c r="R925">
        <f t="shared" si="59"/>
        <v>55</v>
      </c>
      <c r="S925" t="s">
        <v>8278</v>
      </c>
    </row>
    <row r="926" spans="1:19" ht="43" x14ac:dyDescent="0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41318.734594907408</v>
      </c>
      <c r="K926">
        <v>1358203069</v>
      </c>
      <c r="L926" s="10">
        <f t="shared" si="57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10.9</v>
      </c>
      <c r="R926">
        <f t="shared" si="59"/>
        <v>21.8</v>
      </c>
      <c r="S926" t="s">
        <v>8278</v>
      </c>
    </row>
    <row r="927" spans="1:19" ht="43" x14ac:dyDescent="0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41605.71424768518</v>
      </c>
      <c r="K927">
        <v>1382994511</v>
      </c>
      <c r="L927" s="10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2.666666666666667</v>
      </c>
      <c r="R927">
        <f t="shared" si="59"/>
        <v>32</v>
      </c>
      <c r="S927" t="s">
        <v>8278</v>
      </c>
    </row>
    <row r="928" spans="1:19" ht="57.35" hidden="1" x14ac:dyDescent="0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40367.736111111109</v>
      </c>
      <c r="K928">
        <v>1276043330</v>
      </c>
      <c r="L928" s="10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t="e">
        <f t="shared" si="59"/>
        <v>#DIV/0!</v>
      </c>
      <c r="S928" t="s">
        <v>8278</v>
      </c>
    </row>
    <row r="929" spans="1:19" ht="28.7" hidden="1" x14ac:dyDescent="0.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41043.614525462959</v>
      </c>
      <c r="K929">
        <v>1334432695</v>
      </c>
      <c r="L929" s="10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t="e">
        <f t="shared" si="59"/>
        <v>#DIV/0!</v>
      </c>
      <c r="S929" t="s">
        <v>8278</v>
      </c>
    </row>
    <row r="930" spans="1:19" ht="43" x14ac:dyDescent="0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41230.791666666664</v>
      </c>
      <c r="K930">
        <v>1348864913</v>
      </c>
      <c r="L930" s="10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10.86206896551724</v>
      </c>
      <c r="R930">
        <f t="shared" si="59"/>
        <v>56.25</v>
      </c>
      <c r="S930" t="s">
        <v>8278</v>
      </c>
    </row>
    <row r="931" spans="1:19" ht="43" hidden="1" x14ac:dyDescent="0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41007.988067129627</v>
      </c>
      <c r="K931">
        <v>1331358169</v>
      </c>
      <c r="L931" s="10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t="e">
        <f t="shared" si="59"/>
        <v>#DIV/0!</v>
      </c>
      <c r="S931" t="s">
        <v>8278</v>
      </c>
    </row>
    <row r="932" spans="1:19" ht="57.35" x14ac:dyDescent="0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40354.688888888886</v>
      </c>
      <c r="K932">
        <v>1273874306</v>
      </c>
      <c r="L932" s="10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38.333333333333336</v>
      </c>
      <c r="R932">
        <f t="shared" si="59"/>
        <v>69</v>
      </c>
      <c r="S932" t="s">
        <v>8278</v>
      </c>
    </row>
    <row r="933" spans="1:19" ht="43" x14ac:dyDescent="0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41714.708333333328</v>
      </c>
      <c r="K933">
        <v>1392021502</v>
      </c>
      <c r="L933" s="10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6.5500000000000007</v>
      </c>
      <c r="R933">
        <f t="shared" si="59"/>
        <v>18.714285714285715</v>
      </c>
      <c r="S933" t="s">
        <v>8278</v>
      </c>
    </row>
    <row r="934" spans="1:19" ht="28.7" x14ac:dyDescent="0.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41355.719270833331</v>
      </c>
      <c r="K934">
        <v>1360106145</v>
      </c>
      <c r="L934" s="10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14.536842105263158</v>
      </c>
      <c r="R934">
        <f t="shared" si="59"/>
        <v>46.033333333333331</v>
      </c>
      <c r="S934" t="s">
        <v>8278</v>
      </c>
    </row>
    <row r="935" spans="1:19" ht="43" x14ac:dyDescent="0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41770.960752314815</v>
      </c>
      <c r="K935">
        <v>1394683409</v>
      </c>
      <c r="L935" s="10">
        <f t="shared" si="57"/>
        <v>41710.960752314815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6</v>
      </c>
      <c r="R935">
        <f t="shared" si="59"/>
        <v>60</v>
      </c>
      <c r="S935" t="s">
        <v>8278</v>
      </c>
    </row>
    <row r="936" spans="1:19" ht="43" x14ac:dyDescent="0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41763.041666666664</v>
      </c>
      <c r="K936">
        <v>1396633284</v>
      </c>
      <c r="L936" s="10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30.4</v>
      </c>
      <c r="R936">
        <f t="shared" si="59"/>
        <v>50.666666666666664</v>
      </c>
      <c r="S936" t="s">
        <v>8278</v>
      </c>
    </row>
    <row r="937" spans="1:19" ht="43" x14ac:dyDescent="0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42398.125335648147</v>
      </c>
      <c r="K937">
        <v>1451462429</v>
      </c>
      <c r="L937" s="10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1.4285714285714286</v>
      </c>
      <c r="R937">
        <f t="shared" si="59"/>
        <v>25</v>
      </c>
      <c r="S937" t="s">
        <v>8278</v>
      </c>
    </row>
    <row r="938" spans="1:19" ht="43" hidden="1" x14ac:dyDescent="0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40926.625</v>
      </c>
      <c r="K938">
        <v>1323131689</v>
      </c>
      <c r="L938" s="10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t="e">
        <f t="shared" si="59"/>
        <v>#DIV/0!</v>
      </c>
      <c r="S938" t="s">
        <v>8278</v>
      </c>
    </row>
    <row r="939" spans="1:19" ht="43" x14ac:dyDescent="0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41581.63144675926</v>
      </c>
      <c r="K939">
        <v>1380913757</v>
      </c>
      <c r="L939" s="10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1.1428571428571428</v>
      </c>
      <c r="R939">
        <f t="shared" si="59"/>
        <v>20</v>
      </c>
      <c r="S939" t="s">
        <v>8278</v>
      </c>
    </row>
    <row r="940" spans="1:19" ht="43" x14ac:dyDescent="0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41154.27138888889</v>
      </c>
      <c r="K940">
        <v>1343993448</v>
      </c>
      <c r="L940" s="10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0.35714285714285715</v>
      </c>
      <c r="R940">
        <f t="shared" si="59"/>
        <v>25</v>
      </c>
      <c r="S940" t="s">
        <v>8278</v>
      </c>
    </row>
    <row r="941" spans="1:19" ht="43" x14ac:dyDescent="0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41455.623611111107</v>
      </c>
      <c r="K941">
        <v>1369246738</v>
      </c>
      <c r="L941" s="10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1.4545454545454546</v>
      </c>
      <c r="R941">
        <f t="shared" si="59"/>
        <v>20</v>
      </c>
      <c r="S941" t="s">
        <v>8278</v>
      </c>
    </row>
    <row r="942" spans="1:19" ht="43" x14ac:dyDescent="0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42226.800069444442</v>
      </c>
      <c r="K942">
        <v>1435363926</v>
      </c>
      <c r="L942" s="10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17.155555555555555</v>
      </c>
      <c r="R942">
        <f t="shared" si="59"/>
        <v>110.28571428571429</v>
      </c>
      <c r="S942" t="s">
        <v>8273</v>
      </c>
    </row>
    <row r="943" spans="1:19" ht="57.35" x14ac:dyDescent="0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42775.888252314813</v>
      </c>
      <c r="K943">
        <v>1484101145</v>
      </c>
      <c r="L943" s="10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</v>
      </c>
      <c r="R943">
        <f t="shared" si="59"/>
        <v>37.451612903225808</v>
      </c>
      <c r="S943" t="s">
        <v>8273</v>
      </c>
    </row>
    <row r="944" spans="1:19" ht="43" x14ac:dyDescent="0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42418.634953703695</v>
      </c>
      <c r="K944">
        <v>1452716060</v>
      </c>
      <c r="L944" s="10">
        <f t="shared" si="57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8.9066666666666663</v>
      </c>
      <c r="R944">
        <f t="shared" si="59"/>
        <v>41.75</v>
      </c>
      <c r="S944" t="s">
        <v>8273</v>
      </c>
    </row>
    <row r="945" spans="1:19" ht="28.7" x14ac:dyDescent="0.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42703.501215277771</v>
      </c>
      <c r="K945">
        <v>1477843305</v>
      </c>
      <c r="L945" s="10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9.6333333333333346</v>
      </c>
      <c r="R945">
        <f t="shared" si="59"/>
        <v>24.083333333333332</v>
      </c>
      <c r="S945" t="s">
        <v>8273</v>
      </c>
    </row>
    <row r="946" spans="1:19" ht="43" x14ac:dyDescent="0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42478.374999999993</v>
      </c>
      <c r="K946">
        <v>1458050450</v>
      </c>
      <c r="L946" s="10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13.325999999999999</v>
      </c>
      <c r="R946">
        <f t="shared" si="59"/>
        <v>69.40625</v>
      </c>
      <c r="S946" t="s">
        <v>8273</v>
      </c>
    </row>
    <row r="947" spans="1:19" ht="43" x14ac:dyDescent="0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42784.790972222218</v>
      </c>
      <c r="K947">
        <v>1482958626</v>
      </c>
      <c r="L947" s="10">
        <f t="shared" si="57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</v>
      </c>
      <c r="R947">
        <f t="shared" si="59"/>
        <v>155.25</v>
      </c>
      <c r="S947" t="s">
        <v>8273</v>
      </c>
    </row>
    <row r="948" spans="1:19" ht="28.7" x14ac:dyDescent="0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42622.542222222219</v>
      </c>
      <c r="K948">
        <v>1470852048</v>
      </c>
      <c r="L948" s="10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1.9066666666666665</v>
      </c>
      <c r="R948">
        <f t="shared" si="59"/>
        <v>57.2</v>
      </c>
      <c r="S948" t="s">
        <v>8273</v>
      </c>
    </row>
    <row r="949" spans="1:19" ht="43" hidden="1" x14ac:dyDescent="0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42551.57298611111</v>
      </c>
      <c r="K949">
        <v>1462128306</v>
      </c>
      <c r="L949" s="10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t="e">
        <f t="shared" si="59"/>
        <v>#DIV/0!</v>
      </c>
      <c r="S949" t="s">
        <v>8273</v>
      </c>
    </row>
    <row r="950" spans="1:19" ht="57.35" x14ac:dyDescent="0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42441.619953703703</v>
      </c>
      <c r="K950">
        <v>1455220364</v>
      </c>
      <c r="L950" s="10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12</v>
      </c>
      <c r="R950">
        <f t="shared" si="59"/>
        <v>60</v>
      </c>
      <c r="S950" t="s">
        <v>8273</v>
      </c>
    </row>
    <row r="951" spans="1:19" ht="43" x14ac:dyDescent="0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42420.835370370369</v>
      </c>
      <c r="K951">
        <v>1450832576</v>
      </c>
      <c r="L951" s="10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</v>
      </c>
      <c r="R951">
        <f t="shared" si="59"/>
        <v>39</v>
      </c>
      <c r="S951" t="s">
        <v>8273</v>
      </c>
    </row>
    <row r="952" spans="1:19" ht="43" x14ac:dyDescent="0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42386.54237268518</v>
      </c>
      <c r="K952">
        <v>1450461661</v>
      </c>
      <c r="L952" s="10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28.04</v>
      </c>
      <c r="R952">
        <f t="shared" si="59"/>
        <v>58.416666666666664</v>
      </c>
      <c r="S952" t="s">
        <v>8273</v>
      </c>
    </row>
    <row r="953" spans="1:19" x14ac:dyDescent="0.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42525.44527777777</v>
      </c>
      <c r="K953">
        <v>1461166872</v>
      </c>
      <c r="L953" s="10">
        <f t="shared" si="57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38.39</v>
      </c>
      <c r="R953">
        <f t="shared" si="59"/>
        <v>158.63636363636363</v>
      </c>
      <c r="S953" t="s">
        <v>8273</v>
      </c>
    </row>
    <row r="954" spans="1:19" ht="28.7" x14ac:dyDescent="0.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42692.446898148148</v>
      </c>
      <c r="K954">
        <v>1476888212</v>
      </c>
      <c r="L954" s="10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39.942857142857143</v>
      </c>
      <c r="R954">
        <f t="shared" si="59"/>
        <v>99.857142857142861</v>
      </c>
      <c r="S954" t="s">
        <v>8273</v>
      </c>
    </row>
    <row r="955" spans="1:19" ht="43" x14ac:dyDescent="0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42028.956006944441</v>
      </c>
      <c r="K955">
        <v>1419566199</v>
      </c>
      <c r="L955" s="10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0.84</v>
      </c>
      <c r="R955">
        <f t="shared" si="59"/>
        <v>25.2</v>
      </c>
      <c r="S955" t="s">
        <v>8273</v>
      </c>
    </row>
    <row r="956" spans="1:19" ht="43" x14ac:dyDescent="0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42236.625451388885</v>
      </c>
      <c r="K956">
        <v>1436472039</v>
      </c>
      <c r="L956" s="10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43.406666666666666</v>
      </c>
      <c r="R956">
        <f t="shared" si="59"/>
        <v>89.191780821917803</v>
      </c>
      <c r="S956" t="s">
        <v>8273</v>
      </c>
    </row>
    <row r="957" spans="1:19" ht="43" x14ac:dyDescent="0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42626.086805555555</v>
      </c>
      <c r="K957">
        <v>1470294300</v>
      </c>
      <c r="L957" s="10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5.6613333333333333</v>
      </c>
      <c r="R957">
        <f t="shared" si="59"/>
        <v>182.6236559139785</v>
      </c>
      <c r="S957" t="s">
        <v>8273</v>
      </c>
    </row>
    <row r="958" spans="1:19" ht="57.35" x14ac:dyDescent="0.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42120.663877314808</v>
      </c>
      <c r="K958">
        <v>1424901359</v>
      </c>
      <c r="L958" s="10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1.722</v>
      </c>
      <c r="R958">
        <f t="shared" si="59"/>
        <v>50.647058823529413</v>
      </c>
      <c r="S958" t="s">
        <v>8273</v>
      </c>
    </row>
    <row r="959" spans="1:19" ht="28.7" x14ac:dyDescent="0.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42691.385798611103</v>
      </c>
      <c r="K959">
        <v>1476710133</v>
      </c>
      <c r="L959" s="10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1.9416666666666664</v>
      </c>
      <c r="R959">
        <f t="shared" si="59"/>
        <v>33.285714285714285</v>
      </c>
      <c r="S959" t="s">
        <v>8273</v>
      </c>
    </row>
    <row r="960" spans="1:19" ht="43" x14ac:dyDescent="0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42103.999305555553</v>
      </c>
      <c r="K960">
        <v>1426792563</v>
      </c>
      <c r="L960" s="10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11.328275684711327</v>
      </c>
      <c r="R960">
        <f t="shared" si="59"/>
        <v>51.823529411764703</v>
      </c>
      <c r="S960" t="s">
        <v>8273</v>
      </c>
    </row>
    <row r="961" spans="1:19" ht="43" x14ac:dyDescent="0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42022.96603009259</v>
      </c>
      <c r="K961">
        <v>1419048665</v>
      </c>
      <c r="L961" s="10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38.86</v>
      </c>
      <c r="R961">
        <f t="shared" si="59"/>
        <v>113.62573099415205</v>
      </c>
      <c r="S961" t="s">
        <v>8273</v>
      </c>
    </row>
    <row r="962" spans="1:19" ht="43" x14ac:dyDescent="0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42808.376793981479</v>
      </c>
      <c r="K962">
        <v>1485874955</v>
      </c>
      <c r="L962" s="10">
        <f t="shared" si="57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46.100628930817614</v>
      </c>
      <c r="R962">
        <f t="shared" si="59"/>
        <v>136.46276595744681</v>
      </c>
      <c r="S962" t="s">
        <v>8273</v>
      </c>
    </row>
    <row r="963" spans="1:19" ht="43" x14ac:dyDescent="0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(((I963/60)/60)/24)+DATE(1970,1,1)+(-5/24)</f>
        <v>42786.583333333336</v>
      </c>
      <c r="K963">
        <v>1483634335</v>
      </c>
      <c r="L963" s="10">
        <f t="shared" ref="L963:L1026" si="61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(E963/D963)*100</f>
        <v>42.188421052631583</v>
      </c>
      <c r="R963">
        <f t="shared" ref="R963:R1026" si="63">E963/N963</f>
        <v>364.35454545454547</v>
      </c>
      <c r="S963" t="s">
        <v>8273</v>
      </c>
    </row>
    <row r="964" spans="1:19" ht="43" x14ac:dyDescent="0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42411.504085648143</v>
      </c>
      <c r="K964">
        <v>1451927153</v>
      </c>
      <c r="L964" s="10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28.48</v>
      </c>
      <c r="R964">
        <f t="shared" si="63"/>
        <v>19.243243243243242</v>
      </c>
      <c r="S964" t="s">
        <v>8273</v>
      </c>
    </row>
    <row r="965" spans="1:19" ht="28.7" x14ac:dyDescent="0.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42660.427303240744</v>
      </c>
      <c r="K965">
        <v>1473693319</v>
      </c>
      <c r="L965" s="10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</v>
      </c>
      <c r="R965">
        <f t="shared" si="63"/>
        <v>41.888888888888886</v>
      </c>
      <c r="S965" t="s">
        <v>8273</v>
      </c>
    </row>
    <row r="966" spans="1:19" ht="43" x14ac:dyDescent="0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42248.420358796291</v>
      </c>
      <c r="K966">
        <v>1437663919</v>
      </c>
      <c r="L966" s="10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0.79909090909090907</v>
      </c>
      <c r="R966">
        <f t="shared" si="63"/>
        <v>30.310344827586206</v>
      </c>
      <c r="S966" t="s">
        <v>8273</v>
      </c>
    </row>
    <row r="967" spans="1:19" ht="43" x14ac:dyDescent="0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42668.957638888889</v>
      </c>
      <c r="K967">
        <v>1474676646</v>
      </c>
      <c r="L967" s="10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1.1919999999999999</v>
      </c>
      <c r="R967">
        <f t="shared" si="63"/>
        <v>49.666666666666664</v>
      </c>
      <c r="S967" t="s">
        <v>8273</v>
      </c>
    </row>
    <row r="968" spans="1:19" ht="43" x14ac:dyDescent="0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42649.427453703705</v>
      </c>
      <c r="K968">
        <v>1473174932</v>
      </c>
      <c r="L968" s="10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14.799999999999999</v>
      </c>
      <c r="R968">
        <f t="shared" si="63"/>
        <v>59.2</v>
      </c>
      <c r="S968" t="s">
        <v>8273</v>
      </c>
    </row>
    <row r="969" spans="1:19" ht="43" x14ac:dyDescent="0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42482.004328703704</v>
      </c>
      <c r="K969">
        <v>1456121174</v>
      </c>
      <c r="L969" s="10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17.810000000000002</v>
      </c>
      <c r="R969">
        <f t="shared" si="63"/>
        <v>43.97530864197531</v>
      </c>
      <c r="S969" t="s">
        <v>8273</v>
      </c>
    </row>
    <row r="970" spans="1:19" ht="43" x14ac:dyDescent="0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41866.639282407406</v>
      </c>
      <c r="K970">
        <v>1405542034</v>
      </c>
      <c r="L970" s="10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</v>
      </c>
      <c r="R970">
        <f t="shared" si="63"/>
        <v>26.5</v>
      </c>
      <c r="S970" t="s">
        <v>8273</v>
      </c>
    </row>
    <row r="971" spans="1:19" ht="28.7" x14ac:dyDescent="0.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42775.094988425924</v>
      </c>
      <c r="K971">
        <v>1483773407</v>
      </c>
      <c r="L971" s="10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46.666666666666664</v>
      </c>
      <c r="R971">
        <f t="shared" si="63"/>
        <v>1272.7272727272727</v>
      </c>
      <c r="S971" t="s">
        <v>8273</v>
      </c>
    </row>
    <row r="972" spans="1:19" ht="43" x14ac:dyDescent="0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42757.999305555553</v>
      </c>
      <c r="K972">
        <v>1481951853</v>
      </c>
      <c r="L972" s="10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45.92</v>
      </c>
      <c r="R972">
        <f t="shared" si="63"/>
        <v>164</v>
      </c>
      <c r="S972" t="s">
        <v>8273</v>
      </c>
    </row>
    <row r="973" spans="1:19" ht="43" x14ac:dyDescent="0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42156.500694444439</v>
      </c>
      <c r="K973">
        <v>1429290060</v>
      </c>
      <c r="L973" s="10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0.22599999999999998</v>
      </c>
      <c r="R973">
        <f t="shared" si="63"/>
        <v>45.2</v>
      </c>
      <c r="S973" t="s">
        <v>8273</v>
      </c>
    </row>
    <row r="974" spans="1:19" ht="43" x14ac:dyDescent="0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41886.082638888889</v>
      </c>
      <c r="K974">
        <v>1407271598</v>
      </c>
      <c r="L974" s="10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34.625</v>
      </c>
      <c r="R974">
        <f t="shared" si="63"/>
        <v>153.88888888888889</v>
      </c>
      <c r="S974" t="s">
        <v>8273</v>
      </c>
    </row>
    <row r="975" spans="1:19" ht="43" x14ac:dyDescent="0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42316.848298611112</v>
      </c>
      <c r="K975">
        <v>1441844493</v>
      </c>
      <c r="L975" s="10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2.0549999999999997</v>
      </c>
      <c r="R975">
        <f t="shared" si="63"/>
        <v>51.375</v>
      </c>
      <c r="S975" t="s">
        <v>8273</v>
      </c>
    </row>
    <row r="976" spans="1:19" ht="43" x14ac:dyDescent="0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42454.499490740738</v>
      </c>
      <c r="K976">
        <v>1456336756</v>
      </c>
      <c r="L976" s="10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0.55999999999999994</v>
      </c>
      <c r="R976">
        <f t="shared" si="63"/>
        <v>93.333333333333329</v>
      </c>
      <c r="S976" t="s">
        <v>8273</v>
      </c>
    </row>
    <row r="977" spans="1:19" ht="43" x14ac:dyDescent="0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42549.488252314812</v>
      </c>
      <c r="K977">
        <v>1461948185</v>
      </c>
      <c r="L977" s="10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2.6069999999999998</v>
      </c>
      <c r="R977">
        <f t="shared" si="63"/>
        <v>108.625</v>
      </c>
      <c r="S977" t="s">
        <v>8273</v>
      </c>
    </row>
    <row r="978" spans="1:19" ht="43" x14ac:dyDescent="0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42229.850659722222</v>
      </c>
      <c r="K978">
        <v>1435627497</v>
      </c>
      <c r="L978" s="10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</v>
      </c>
      <c r="R978">
        <f t="shared" si="63"/>
        <v>160.5</v>
      </c>
      <c r="S978" t="s">
        <v>8273</v>
      </c>
    </row>
    <row r="979" spans="1:19" ht="43" x14ac:dyDescent="0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42421.733761574076</v>
      </c>
      <c r="K979">
        <v>1453502197</v>
      </c>
      <c r="L979" s="10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33.666666666666664</v>
      </c>
      <c r="R979">
        <f t="shared" si="63"/>
        <v>75.75</v>
      </c>
      <c r="S979" t="s">
        <v>8273</v>
      </c>
    </row>
    <row r="980" spans="1:19" ht="43" x14ac:dyDescent="0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42425.100706018515</v>
      </c>
      <c r="K980">
        <v>1453793101</v>
      </c>
      <c r="L980" s="10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56.263267182990241</v>
      </c>
      <c r="R980">
        <f t="shared" si="63"/>
        <v>790.83739837398377</v>
      </c>
      <c r="S980" t="s">
        <v>8273</v>
      </c>
    </row>
    <row r="981" spans="1:19" ht="43" x14ac:dyDescent="0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42541.582638888889</v>
      </c>
      <c r="K981">
        <v>1463392828</v>
      </c>
      <c r="L981" s="10">
        <f t="shared" si="61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82.817599999999999</v>
      </c>
      <c r="R981">
        <f t="shared" si="63"/>
        <v>301.93916666666667</v>
      </c>
      <c r="S981" t="s">
        <v>8273</v>
      </c>
    </row>
    <row r="982" spans="1:19" ht="43" x14ac:dyDescent="0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41973.737523148149</v>
      </c>
      <c r="K982">
        <v>1413495722</v>
      </c>
      <c r="L982" s="10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14.860000000000001</v>
      </c>
      <c r="R982">
        <f t="shared" si="63"/>
        <v>47.935483870967744</v>
      </c>
      <c r="S982" t="s">
        <v>8273</v>
      </c>
    </row>
    <row r="983" spans="1:19" ht="43" x14ac:dyDescent="0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41860.738680555551</v>
      </c>
      <c r="K983">
        <v>1405032222</v>
      </c>
      <c r="L983" s="10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1.2375123751237513E-2</v>
      </c>
      <c r="R983">
        <f t="shared" si="63"/>
        <v>2.75</v>
      </c>
      <c r="S983" t="s">
        <v>8273</v>
      </c>
    </row>
    <row r="984" spans="1:19" ht="28.7" x14ac:dyDescent="0.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42645.544976851852</v>
      </c>
      <c r="K984">
        <v>1472839486</v>
      </c>
      <c r="L984" s="10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1.7142857142857144E-2</v>
      </c>
      <c r="R984">
        <f t="shared" si="63"/>
        <v>1</v>
      </c>
      <c r="S984" t="s">
        <v>8273</v>
      </c>
    </row>
    <row r="985" spans="1:19" ht="57.35" x14ac:dyDescent="0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42605.662499999999</v>
      </c>
      <c r="K985">
        <v>1469289685</v>
      </c>
      <c r="L985" s="10">
        <f t="shared" si="61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29.506136117214709</v>
      </c>
      <c r="R985">
        <f t="shared" si="63"/>
        <v>171.79329608938548</v>
      </c>
      <c r="S985" t="s">
        <v>8273</v>
      </c>
    </row>
    <row r="986" spans="1:19" ht="71.7" x14ac:dyDescent="0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42090.865833333337</v>
      </c>
      <c r="K986">
        <v>1424918808</v>
      </c>
      <c r="L986" s="10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</v>
      </c>
      <c r="R986">
        <f t="shared" si="63"/>
        <v>35.333333333333336</v>
      </c>
      <c r="S986" t="s">
        <v>8273</v>
      </c>
    </row>
    <row r="987" spans="1:19" ht="43" x14ac:dyDescent="0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42369.749999999993</v>
      </c>
      <c r="K987">
        <v>1449011610</v>
      </c>
      <c r="L987" s="10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6.293333333333333</v>
      </c>
      <c r="R987">
        <f t="shared" si="63"/>
        <v>82.086956521739125</v>
      </c>
      <c r="S987" t="s">
        <v>8273</v>
      </c>
    </row>
    <row r="988" spans="1:19" ht="43" x14ac:dyDescent="0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42378.791666666664</v>
      </c>
      <c r="K988">
        <v>1447698300</v>
      </c>
      <c r="L988" s="10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12.75</v>
      </c>
      <c r="R988">
        <f t="shared" si="63"/>
        <v>110.8695652173913</v>
      </c>
      <c r="S988" t="s">
        <v>8273</v>
      </c>
    </row>
    <row r="989" spans="1:19" ht="43" x14ac:dyDescent="0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41813.086226851847</v>
      </c>
      <c r="K989">
        <v>1400051050</v>
      </c>
      <c r="L989" s="10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13.22</v>
      </c>
      <c r="R989">
        <f t="shared" si="63"/>
        <v>161.21951219512195</v>
      </c>
      <c r="S989" t="s">
        <v>8273</v>
      </c>
    </row>
    <row r="990" spans="1:19" ht="57.35" hidden="1" x14ac:dyDescent="0.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42644.148437499993</v>
      </c>
      <c r="K990">
        <v>1472718825</v>
      </c>
      <c r="L990" s="10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t="e">
        <f t="shared" si="63"/>
        <v>#DIV/0!</v>
      </c>
      <c r="S990" t="s">
        <v>8273</v>
      </c>
    </row>
    <row r="991" spans="1:19" x14ac:dyDescent="0.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42641.725636574069</v>
      </c>
      <c r="K991">
        <v>1472509495</v>
      </c>
      <c r="L991" s="10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16.77</v>
      </c>
      <c r="R991">
        <f t="shared" si="63"/>
        <v>52.40625</v>
      </c>
      <c r="S991" t="s">
        <v>8273</v>
      </c>
    </row>
    <row r="992" spans="1:19" ht="43" x14ac:dyDescent="0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41885.575972222221</v>
      </c>
      <c r="K992">
        <v>1407178164</v>
      </c>
      <c r="L992" s="10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0.104</v>
      </c>
      <c r="R992">
        <f t="shared" si="63"/>
        <v>13</v>
      </c>
      <c r="S992" t="s">
        <v>8273</v>
      </c>
    </row>
    <row r="993" spans="1:19" ht="71.7" x14ac:dyDescent="0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42563.57708333333</v>
      </c>
      <c r="K993">
        <v>1466186988</v>
      </c>
      <c r="L993" s="10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</v>
      </c>
      <c r="R993">
        <f t="shared" si="63"/>
        <v>30.285714285714285</v>
      </c>
      <c r="S993" t="s">
        <v>8273</v>
      </c>
    </row>
    <row r="994" spans="1:19" ht="43" x14ac:dyDescent="0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42497.674988425926</v>
      </c>
      <c r="K994">
        <v>1457475119</v>
      </c>
      <c r="L994" s="10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0.46699999999999997</v>
      </c>
      <c r="R994">
        <f t="shared" si="63"/>
        <v>116.75</v>
      </c>
      <c r="S994" t="s">
        <v>8273</v>
      </c>
    </row>
    <row r="995" spans="1:19" ht="43" x14ac:dyDescent="0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42685.999999999993</v>
      </c>
      <c r="K995">
        <v>1476054568</v>
      </c>
      <c r="L995" s="10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25.087142857142858</v>
      </c>
      <c r="R995">
        <f t="shared" si="63"/>
        <v>89.59693877551021</v>
      </c>
      <c r="S995" t="s">
        <v>8273</v>
      </c>
    </row>
    <row r="996" spans="1:19" ht="57.35" x14ac:dyDescent="0.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41973.749305555553</v>
      </c>
      <c r="K996">
        <v>1412835530</v>
      </c>
      <c r="L996" s="10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2.3345000000000002</v>
      </c>
      <c r="R996">
        <f t="shared" si="63"/>
        <v>424.45454545454544</v>
      </c>
      <c r="S996" t="s">
        <v>8273</v>
      </c>
    </row>
    <row r="997" spans="1:19" ht="43" x14ac:dyDescent="0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41972.458333333336</v>
      </c>
      <c r="K997">
        <v>1415140480</v>
      </c>
      <c r="L997" s="10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7.26</v>
      </c>
      <c r="R997">
        <f t="shared" si="63"/>
        <v>80.666666666666671</v>
      </c>
      <c r="S997" t="s">
        <v>8273</v>
      </c>
    </row>
    <row r="998" spans="1:19" ht="28.7" x14ac:dyDescent="0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41847.435416666667</v>
      </c>
      <c r="K998">
        <v>1403902060</v>
      </c>
      <c r="L998" s="10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</v>
      </c>
      <c r="R998">
        <f t="shared" si="63"/>
        <v>13</v>
      </c>
      <c r="S998" t="s">
        <v>8273</v>
      </c>
    </row>
    <row r="999" spans="1:19" ht="28.7" x14ac:dyDescent="0.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41970.936307870368</v>
      </c>
      <c r="K999">
        <v>1414549697</v>
      </c>
      <c r="L999" s="10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1.3</v>
      </c>
      <c r="R999">
        <f t="shared" si="63"/>
        <v>8.125</v>
      </c>
      <c r="S999" t="s">
        <v>8273</v>
      </c>
    </row>
    <row r="1000" spans="1:19" ht="43" x14ac:dyDescent="0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42327.002326388887</v>
      </c>
      <c r="K1000">
        <v>1444017801</v>
      </c>
      <c r="L1000" s="10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58.558333333333337</v>
      </c>
      <c r="R1000">
        <f t="shared" si="63"/>
        <v>153.42794759825327</v>
      </c>
      <c r="S1000" t="s">
        <v>8273</v>
      </c>
    </row>
    <row r="1001" spans="1:19" ht="43" x14ac:dyDescent="0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41956.126388888886</v>
      </c>
      <c r="K1001">
        <v>1413270690</v>
      </c>
      <c r="L1001" s="10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7.7886666666666677</v>
      </c>
      <c r="R1001">
        <f t="shared" si="63"/>
        <v>292.07499999999999</v>
      </c>
      <c r="S1001" t="s">
        <v>8273</v>
      </c>
    </row>
    <row r="1002" spans="1:19" ht="43" x14ac:dyDescent="0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42808.80972222222</v>
      </c>
      <c r="K1002">
        <v>1484357160</v>
      </c>
      <c r="L1002" s="10">
        <f t="shared" si="61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2.2157147647256061</v>
      </c>
      <c r="R1002">
        <f t="shared" si="63"/>
        <v>3304</v>
      </c>
      <c r="S1002" t="s">
        <v>8273</v>
      </c>
    </row>
    <row r="1003" spans="1:19" ht="43" x14ac:dyDescent="0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42765.511724537035</v>
      </c>
      <c r="K1003">
        <v>1481908613</v>
      </c>
      <c r="L1003" s="10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104</v>
      </c>
      <c r="R1003">
        <f t="shared" si="63"/>
        <v>1300</v>
      </c>
      <c r="S1003" t="s">
        <v>8273</v>
      </c>
    </row>
    <row r="1004" spans="1:19" ht="43" x14ac:dyDescent="0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42355.040972222218</v>
      </c>
      <c r="K1004">
        <v>1447777514</v>
      </c>
      <c r="L1004" s="10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29.6029602960296</v>
      </c>
      <c r="R1004">
        <f t="shared" si="63"/>
        <v>134.54545454545453</v>
      </c>
      <c r="S1004" t="s">
        <v>8273</v>
      </c>
    </row>
    <row r="1005" spans="1:19" ht="43" x14ac:dyDescent="0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42810.459039351852</v>
      </c>
      <c r="K1005">
        <v>1487091661</v>
      </c>
      <c r="L1005" s="10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16.055</v>
      </c>
      <c r="R1005">
        <f t="shared" si="63"/>
        <v>214.06666666666666</v>
      </c>
      <c r="S1005" t="s">
        <v>8273</v>
      </c>
    </row>
    <row r="1006" spans="1:19" ht="28.7" x14ac:dyDescent="0.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42418.5003125</v>
      </c>
      <c r="K1006">
        <v>1453222827</v>
      </c>
      <c r="L1006" s="10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82.207999999999998</v>
      </c>
      <c r="R1006">
        <f t="shared" si="63"/>
        <v>216.33684210526314</v>
      </c>
      <c r="S1006" t="s">
        <v>8273</v>
      </c>
    </row>
    <row r="1007" spans="1:19" ht="28.7" x14ac:dyDescent="0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42307.416469907403</v>
      </c>
      <c r="K1007">
        <v>1443538783</v>
      </c>
      <c r="L1007" s="10">
        <f t="shared" si="61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75.051000000000002</v>
      </c>
      <c r="R1007">
        <f t="shared" si="63"/>
        <v>932.31055900621118</v>
      </c>
      <c r="S1007" t="s">
        <v>8273</v>
      </c>
    </row>
    <row r="1008" spans="1:19" ht="43" x14ac:dyDescent="0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41985.09097222222</v>
      </c>
      <c r="K1008">
        <v>1417654672</v>
      </c>
      <c r="L1008" s="10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5.8500000000000005</v>
      </c>
      <c r="R1008">
        <f t="shared" si="63"/>
        <v>29.25</v>
      </c>
      <c r="S1008" t="s">
        <v>8273</v>
      </c>
    </row>
    <row r="1009" spans="1:19" ht="43" x14ac:dyDescent="0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42718.416932870365</v>
      </c>
      <c r="K1009">
        <v>1478095223</v>
      </c>
      <c r="L1009" s="10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44.32</v>
      </c>
      <c r="R1009">
        <f t="shared" si="63"/>
        <v>174.94736842105263</v>
      </c>
      <c r="S1009" t="s">
        <v>8273</v>
      </c>
    </row>
    <row r="1010" spans="1:19" ht="43" x14ac:dyDescent="0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42732.600868055553</v>
      </c>
      <c r="K1010">
        <v>1480361115</v>
      </c>
      <c r="L1010" s="10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0.26737967914438499</v>
      </c>
      <c r="R1010">
        <f t="shared" si="63"/>
        <v>250</v>
      </c>
      <c r="S1010" t="s">
        <v>8273</v>
      </c>
    </row>
    <row r="1011" spans="1:19" ht="43" x14ac:dyDescent="0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42540.396365740737</v>
      </c>
      <c r="K1011">
        <v>1463754646</v>
      </c>
      <c r="L1011" s="10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13.13</v>
      </c>
      <c r="R1011">
        <f t="shared" si="63"/>
        <v>65</v>
      </c>
      <c r="S1011" t="s">
        <v>8273</v>
      </c>
    </row>
    <row r="1012" spans="1:19" ht="43" x14ac:dyDescent="0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42617.915972222218</v>
      </c>
      <c r="K1012">
        <v>1468180462</v>
      </c>
      <c r="L1012" s="10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0.19088937093275488</v>
      </c>
      <c r="R1012">
        <f t="shared" si="63"/>
        <v>55</v>
      </c>
      <c r="S1012" t="s">
        <v>8273</v>
      </c>
    </row>
    <row r="1013" spans="1:19" ht="43" x14ac:dyDescent="0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41991.689756944441</v>
      </c>
      <c r="K1013">
        <v>1415050395</v>
      </c>
      <c r="L1013" s="10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0.375</v>
      </c>
      <c r="R1013">
        <f t="shared" si="63"/>
        <v>75</v>
      </c>
      <c r="S1013" t="s">
        <v>8273</v>
      </c>
    </row>
    <row r="1014" spans="1:19" ht="57.35" x14ac:dyDescent="0.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42759.232083333329</v>
      </c>
      <c r="K1014">
        <v>1481366052</v>
      </c>
      <c r="L1014" s="10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21535.021000000001</v>
      </c>
      <c r="R1014">
        <f t="shared" si="63"/>
        <v>1389.3561935483872</v>
      </c>
      <c r="S1014" t="s">
        <v>8273</v>
      </c>
    </row>
    <row r="1015" spans="1:19" ht="43" x14ac:dyDescent="0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42367.624999999993</v>
      </c>
      <c r="K1015">
        <v>1449000056</v>
      </c>
      <c r="L1015" s="10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34.527999999999999</v>
      </c>
      <c r="R1015">
        <f t="shared" si="63"/>
        <v>95.911111111111111</v>
      </c>
      <c r="S1015" t="s">
        <v>8273</v>
      </c>
    </row>
    <row r="1016" spans="1:19" ht="28.7" x14ac:dyDescent="0.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42004.79415509259</v>
      </c>
      <c r="K1016">
        <v>1415750615</v>
      </c>
      <c r="L1016" s="10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30.599999999999998</v>
      </c>
      <c r="R1016">
        <f t="shared" si="63"/>
        <v>191.25</v>
      </c>
      <c r="S1016" t="s">
        <v>8273</v>
      </c>
    </row>
    <row r="1017" spans="1:19" ht="28.7" x14ac:dyDescent="0.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42333.711747685178</v>
      </c>
      <c r="K1017">
        <v>1445893495</v>
      </c>
      <c r="L1017" s="10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2.666666666666667</v>
      </c>
      <c r="R1017">
        <f t="shared" si="63"/>
        <v>40</v>
      </c>
      <c r="S1017" t="s">
        <v>8273</v>
      </c>
    </row>
    <row r="1018" spans="1:19" ht="43" x14ac:dyDescent="0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42466.857129629621</v>
      </c>
      <c r="K1018">
        <v>1456108456</v>
      </c>
      <c r="L1018" s="10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</v>
      </c>
      <c r="R1018">
        <f t="shared" si="63"/>
        <v>74.78947368421052</v>
      </c>
      <c r="S1018" t="s">
        <v>8273</v>
      </c>
    </row>
    <row r="1019" spans="1:19" ht="43" x14ac:dyDescent="0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42329.508506944439</v>
      </c>
      <c r="K1019">
        <v>1444666335</v>
      </c>
      <c r="L1019" s="10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22.878799999999998</v>
      </c>
      <c r="R1019">
        <f t="shared" si="63"/>
        <v>161.11830985915492</v>
      </c>
      <c r="S1019" t="s">
        <v>8273</v>
      </c>
    </row>
    <row r="1020" spans="1:19" ht="43" x14ac:dyDescent="0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42565.283946759257</v>
      </c>
      <c r="K1020">
        <v>1465904933</v>
      </c>
      <c r="L1020" s="10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</v>
      </c>
      <c r="R1020">
        <f t="shared" si="63"/>
        <v>88.714285714285708</v>
      </c>
      <c r="S1020" t="s">
        <v>8273</v>
      </c>
    </row>
    <row r="1021" spans="1:19" ht="28.7" x14ac:dyDescent="0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42039.765613425923</v>
      </c>
      <c r="K1021">
        <v>1420500149</v>
      </c>
      <c r="L1021" s="10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47.333333333333336</v>
      </c>
      <c r="R1021">
        <f t="shared" si="63"/>
        <v>53.25</v>
      </c>
      <c r="S1021" t="s">
        <v>8273</v>
      </c>
    </row>
    <row r="1022" spans="1:19" ht="43" x14ac:dyDescent="0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42156.824305555558</v>
      </c>
      <c r="K1022">
        <v>1430617209</v>
      </c>
      <c r="L1022" s="10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205.54838709677421</v>
      </c>
      <c r="R1022">
        <f t="shared" si="63"/>
        <v>106.2</v>
      </c>
      <c r="S1022" t="s">
        <v>8280</v>
      </c>
    </row>
    <row r="1023" spans="1:19" ht="43" x14ac:dyDescent="0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42293.958333333336</v>
      </c>
      <c r="K1023">
        <v>1443074571</v>
      </c>
      <c r="L1023" s="10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351.80366666666669</v>
      </c>
      <c r="R1023">
        <f t="shared" si="63"/>
        <v>22.079728033472804</v>
      </c>
      <c r="S1023" t="s">
        <v>8280</v>
      </c>
    </row>
    <row r="1024" spans="1:19" ht="28.7" x14ac:dyDescent="0.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42141.438391203708</v>
      </c>
      <c r="K1024">
        <v>1429284677</v>
      </c>
      <c r="L1024" s="10">
        <f t="shared" si="61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114.9</v>
      </c>
      <c r="R1024">
        <f t="shared" si="63"/>
        <v>31.054054054054053</v>
      </c>
      <c r="S1024" t="s">
        <v>8280</v>
      </c>
    </row>
    <row r="1025" spans="1:19" ht="43" x14ac:dyDescent="0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42175.711354166669</v>
      </c>
      <c r="K1025">
        <v>1432245861</v>
      </c>
      <c r="L1025" s="10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237.15</v>
      </c>
      <c r="R1025">
        <f t="shared" si="63"/>
        <v>36.206106870229007</v>
      </c>
      <c r="S1025" t="s">
        <v>8280</v>
      </c>
    </row>
    <row r="1026" spans="1:19" ht="43" x14ac:dyDescent="0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42400.372256944444</v>
      </c>
      <c r="K1026">
        <v>1451656563</v>
      </c>
      <c r="L1026" s="10">
        <f t="shared" si="6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118.63774999999998</v>
      </c>
      <c r="R1026">
        <f t="shared" si="63"/>
        <v>388.9762295081967</v>
      </c>
      <c r="S1026" t="s">
        <v>8280</v>
      </c>
    </row>
    <row r="1027" spans="1:19" ht="28.7" x14ac:dyDescent="0.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(((I1027/60)/60)/24)+DATE(1970,1,1)+(-5/24)</f>
        <v>42079.583761574067</v>
      </c>
      <c r="K1027">
        <v>1423944037</v>
      </c>
      <c r="L1027" s="10">
        <f t="shared" ref="L1027:L1090" si="65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(E1027/D1027)*100</f>
        <v>109.92831428571431</v>
      </c>
      <c r="R1027">
        <f t="shared" ref="R1027:R1090" si="67">E1027/N1027</f>
        <v>71.848571428571432</v>
      </c>
      <c r="S1027" t="s">
        <v>8280</v>
      </c>
    </row>
    <row r="1028" spans="1:19" ht="43" x14ac:dyDescent="0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42460.157592592594</v>
      </c>
      <c r="K1028">
        <v>1456480016</v>
      </c>
      <c r="L1028" s="10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100.00828571428571</v>
      </c>
      <c r="R1028">
        <f t="shared" si="67"/>
        <v>57.381803278688523</v>
      </c>
      <c r="S1028" t="s">
        <v>8280</v>
      </c>
    </row>
    <row r="1029" spans="1:19" ht="43" x14ac:dyDescent="0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41934.825775462959</v>
      </c>
      <c r="K1029">
        <v>1411433347</v>
      </c>
      <c r="L1029" s="10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103.09292094387415</v>
      </c>
      <c r="R1029">
        <f t="shared" si="67"/>
        <v>69.666666666666671</v>
      </c>
      <c r="S1029" t="s">
        <v>8280</v>
      </c>
    </row>
    <row r="1030" spans="1:19" ht="43" x14ac:dyDescent="0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42800.624999999993</v>
      </c>
      <c r="K1030">
        <v>1484924605</v>
      </c>
      <c r="L1030" s="10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117.27000000000001</v>
      </c>
      <c r="R1030">
        <f t="shared" si="67"/>
        <v>45.988235294117644</v>
      </c>
      <c r="S1030" t="s">
        <v>8280</v>
      </c>
    </row>
    <row r="1031" spans="1:19" ht="28.7" x14ac:dyDescent="0.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42098.707638888889</v>
      </c>
      <c r="K1031">
        <v>1423501507</v>
      </c>
      <c r="L1031" s="10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111.75999999999999</v>
      </c>
      <c r="R1031">
        <f t="shared" si="67"/>
        <v>79.262411347517727</v>
      </c>
      <c r="S1031" t="s">
        <v>8280</v>
      </c>
    </row>
    <row r="1032" spans="1:19" ht="28.7" x14ac:dyDescent="0.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42625.274872685179</v>
      </c>
      <c r="K1032">
        <v>1472470549</v>
      </c>
      <c r="L1032" s="10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342.09999999999997</v>
      </c>
      <c r="R1032">
        <f t="shared" si="67"/>
        <v>43.031446540880502</v>
      </c>
      <c r="S1032" t="s">
        <v>8280</v>
      </c>
    </row>
    <row r="1033" spans="1:19" ht="43" x14ac:dyDescent="0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42354.555671296293</v>
      </c>
      <c r="K1033">
        <v>1447698010</v>
      </c>
      <c r="L1033" s="10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107.4</v>
      </c>
      <c r="R1033">
        <f t="shared" si="67"/>
        <v>108.48484848484848</v>
      </c>
      <c r="S1033" t="s">
        <v>8280</v>
      </c>
    </row>
    <row r="1034" spans="1:19" x14ac:dyDescent="0.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42544.458622685182</v>
      </c>
      <c r="K1034">
        <v>1464105625</v>
      </c>
      <c r="L1034" s="10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108.49703703703703</v>
      </c>
      <c r="R1034">
        <f t="shared" si="67"/>
        <v>61.029583333333335</v>
      </c>
      <c r="S1034" t="s">
        <v>8280</v>
      </c>
    </row>
    <row r="1035" spans="1:19" ht="43" x14ac:dyDescent="0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42716.524074074077</v>
      </c>
      <c r="K1035">
        <v>1479144880</v>
      </c>
      <c r="L1035" s="10">
        <f t="shared" si="65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102.86144578313252</v>
      </c>
      <c r="R1035">
        <f t="shared" si="67"/>
        <v>50.592592592592595</v>
      </c>
      <c r="S1035" t="s">
        <v>8280</v>
      </c>
    </row>
    <row r="1036" spans="1:19" ht="43" x14ac:dyDescent="0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42586.957638888889</v>
      </c>
      <c r="K1036">
        <v>1467604804</v>
      </c>
      <c r="L1036" s="10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130.0018</v>
      </c>
      <c r="R1036">
        <f t="shared" si="67"/>
        <v>39.157168674698795</v>
      </c>
      <c r="S1036" t="s">
        <v>8280</v>
      </c>
    </row>
    <row r="1037" spans="1:19" ht="43" x14ac:dyDescent="0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42046.43310185185</v>
      </c>
      <c r="K1037">
        <v>1421076220</v>
      </c>
      <c r="L1037" s="10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107.65217391304347</v>
      </c>
      <c r="R1037">
        <f t="shared" si="67"/>
        <v>65.15789473684211</v>
      </c>
      <c r="S1037" t="s">
        <v>8280</v>
      </c>
    </row>
    <row r="1038" spans="1:19" ht="43" x14ac:dyDescent="0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41281.125</v>
      </c>
      <c r="K1038">
        <v>1354790790</v>
      </c>
      <c r="L1038" s="10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112.36044444444444</v>
      </c>
      <c r="R1038">
        <f t="shared" si="67"/>
        <v>23.963127962085309</v>
      </c>
      <c r="S1038" t="s">
        <v>8280</v>
      </c>
    </row>
    <row r="1039" spans="1:19" ht="43" x14ac:dyDescent="0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42141.999999999993</v>
      </c>
      <c r="K1039">
        <v>1429991062</v>
      </c>
      <c r="L1039" s="10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102.1</v>
      </c>
      <c r="R1039">
        <f t="shared" si="67"/>
        <v>48.61904761904762</v>
      </c>
      <c r="S1039" t="s">
        <v>8280</v>
      </c>
    </row>
    <row r="1040" spans="1:19" ht="43" x14ac:dyDescent="0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42447.981747685182</v>
      </c>
      <c r="K1040">
        <v>1455773623</v>
      </c>
      <c r="L1040" s="10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145.33333333333334</v>
      </c>
      <c r="R1040">
        <f t="shared" si="67"/>
        <v>35.73770491803279</v>
      </c>
      <c r="S1040" t="s">
        <v>8280</v>
      </c>
    </row>
    <row r="1041" spans="1:19" ht="43" x14ac:dyDescent="0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42717.124305555553</v>
      </c>
      <c r="K1041">
        <v>1479436646</v>
      </c>
      <c r="L1041" s="10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128.19999999999999</v>
      </c>
      <c r="R1041">
        <f t="shared" si="67"/>
        <v>21.366666666666667</v>
      </c>
      <c r="S1041" t="s">
        <v>8280</v>
      </c>
    </row>
    <row r="1042" spans="1:19" ht="43" x14ac:dyDescent="0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42609.500104166662</v>
      </c>
      <c r="K1042">
        <v>1469725209</v>
      </c>
      <c r="L1042" s="10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0.29411764705882354</v>
      </c>
      <c r="R1042">
        <f t="shared" si="67"/>
        <v>250</v>
      </c>
      <c r="S1042" t="s">
        <v>8281</v>
      </c>
    </row>
    <row r="1043" spans="1:19" ht="43" hidden="1" x14ac:dyDescent="0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41850.851759259262</v>
      </c>
      <c r="K1043">
        <v>1405041992</v>
      </c>
      <c r="L1043" s="10">
        <f t="shared" si="65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t="e">
        <f t="shared" si="67"/>
        <v>#DIV/0!</v>
      </c>
      <c r="S1043" t="s">
        <v>8281</v>
      </c>
    </row>
    <row r="1044" spans="1:19" ht="43" x14ac:dyDescent="0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41894.208333333328</v>
      </c>
      <c r="K1044">
        <v>1406824948</v>
      </c>
      <c r="L1044" s="10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</v>
      </c>
      <c r="R1044">
        <f t="shared" si="67"/>
        <v>10</v>
      </c>
      <c r="S1044" t="s">
        <v>8281</v>
      </c>
    </row>
    <row r="1045" spans="1:19" ht="43" x14ac:dyDescent="0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42144.044618055552</v>
      </c>
      <c r="K1045">
        <v>1429509855</v>
      </c>
      <c r="L1045" s="10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8.5370000000000008</v>
      </c>
      <c r="R1045">
        <f t="shared" si="67"/>
        <v>29.236301369863014</v>
      </c>
      <c r="S1045" t="s">
        <v>8281</v>
      </c>
    </row>
    <row r="1046" spans="1:19" ht="43" x14ac:dyDescent="0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42068.643749999996</v>
      </c>
      <c r="K1046">
        <v>1420668801</v>
      </c>
      <c r="L1046" s="10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8.5714285714285715E-2</v>
      </c>
      <c r="R1046">
        <f t="shared" si="67"/>
        <v>3</v>
      </c>
      <c r="S1046" t="s">
        <v>8281</v>
      </c>
    </row>
    <row r="1047" spans="1:19" ht="43" x14ac:dyDescent="0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41874.666087962964</v>
      </c>
      <c r="K1047">
        <v>1406235550</v>
      </c>
      <c r="L1047" s="10">
        <f t="shared" si="65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2.6599999999999997</v>
      </c>
      <c r="R1047">
        <f t="shared" si="67"/>
        <v>33.25</v>
      </c>
      <c r="S1047" t="s">
        <v>8281</v>
      </c>
    </row>
    <row r="1048" spans="1:19" ht="43" hidden="1" x14ac:dyDescent="0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42364.643055555549</v>
      </c>
      <c r="K1048">
        <v>1447273560</v>
      </c>
      <c r="L1048" s="10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t="e">
        <f t="shared" si="67"/>
        <v>#DIV/0!</v>
      </c>
      <c r="S1048" t="s">
        <v>8281</v>
      </c>
    </row>
    <row r="1049" spans="1:19" ht="43" x14ac:dyDescent="0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41948.65179398148</v>
      </c>
      <c r="K1049">
        <v>1412624315</v>
      </c>
      <c r="L1049" s="10">
        <f t="shared" si="65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0.05</v>
      </c>
      <c r="R1049">
        <f t="shared" si="67"/>
        <v>1</v>
      </c>
      <c r="S1049" t="s">
        <v>8281</v>
      </c>
    </row>
    <row r="1050" spans="1:19" ht="43" x14ac:dyDescent="0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42637.844780092586</v>
      </c>
      <c r="K1050">
        <v>1471310189</v>
      </c>
      <c r="L1050" s="10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</v>
      </c>
      <c r="R1050">
        <f t="shared" si="67"/>
        <v>53</v>
      </c>
      <c r="S1050" t="s">
        <v>8281</v>
      </c>
    </row>
    <row r="1051" spans="1:19" hidden="1" x14ac:dyDescent="0.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42412.222743055558</v>
      </c>
      <c r="K1051">
        <v>1452680445</v>
      </c>
      <c r="L1051" s="10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t="e">
        <f t="shared" si="67"/>
        <v>#DIV/0!</v>
      </c>
      <c r="S1051" t="s">
        <v>8281</v>
      </c>
    </row>
    <row r="1052" spans="1:19" ht="28.7" hidden="1" x14ac:dyDescent="0.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42261.588854166665</v>
      </c>
      <c r="K1052">
        <v>1439665677</v>
      </c>
      <c r="L1052" s="10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t="e">
        <f t="shared" si="67"/>
        <v>#DIV/0!</v>
      </c>
      <c r="S1052" t="s">
        <v>8281</v>
      </c>
    </row>
    <row r="1053" spans="1:19" ht="43" hidden="1" x14ac:dyDescent="0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41877.805844907409</v>
      </c>
      <c r="K1053">
        <v>1406679625</v>
      </c>
      <c r="L1053" s="10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t="e">
        <f t="shared" si="67"/>
        <v>#DIV/0!</v>
      </c>
      <c r="S1053" t="s">
        <v>8281</v>
      </c>
    </row>
    <row r="1054" spans="1:19" ht="57.35" hidden="1" x14ac:dyDescent="0.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42527.631249999999</v>
      </c>
      <c r="K1054">
        <v>1461438495</v>
      </c>
      <c r="L1054" s="10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t="e">
        <f t="shared" si="67"/>
        <v>#DIV/0!</v>
      </c>
      <c r="S1054" t="s">
        <v>8281</v>
      </c>
    </row>
    <row r="1055" spans="1:19" ht="43" x14ac:dyDescent="0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42799.964490740742</v>
      </c>
      <c r="K1055">
        <v>1486613332</v>
      </c>
      <c r="L1055" s="10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1</v>
      </c>
      <c r="R1055">
        <f t="shared" si="67"/>
        <v>15</v>
      </c>
      <c r="S1055" t="s">
        <v>8281</v>
      </c>
    </row>
    <row r="1056" spans="1:19" ht="43" hidden="1" x14ac:dyDescent="0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41861.708333333328</v>
      </c>
      <c r="K1056">
        <v>1405110399</v>
      </c>
      <c r="L1056" s="10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t="e">
        <f t="shared" si="67"/>
        <v>#DIV/0!</v>
      </c>
      <c r="S1056" t="s">
        <v>8281</v>
      </c>
    </row>
    <row r="1057" spans="1:19" ht="43" hidden="1" x14ac:dyDescent="0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42436.784085648142</v>
      </c>
      <c r="K1057">
        <v>1454802545</v>
      </c>
      <c r="L1057" s="10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t="e">
        <f t="shared" si="67"/>
        <v>#DIV/0!</v>
      </c>
      <c r="S1057" t="s">
        <v>8281</v>
      </c>
    </row>
    <row r="1058" spans="1:19" ht="43" hidden="1" x14ac:dyDescent="0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42118.469641203708</v>
      </c>
      <c r="K1058">
        <v>1424711777</v>
      </c>
      <c r="L1058" s="10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t="e">
        <f t="shared" si="67"/>
        <v>#DIV/0!</v>
      </c>
      <c r="S1058" t="s">
        <v>8281</v>
      </c>
    </row>
    <row r="1059" spans="1:19" ht="43" hidden="1" x14ac:dyDescent="0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42708.704664351848</v>
      </c>
      <c r="K1059">
        <v>1478292883</v>
      </c>
      <c r="L1059" s="10">
        <f t="shared" si="65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t="e">
        <f t="shared" si="67"/>
        <v>#DIV/0!</v>
      </c>
      <c r="S1059" t="s">
        <v>8281</v>
      </c>
    </row>
    <row r="1060" spans="1:19" ht="43" hidden="1" x14ac:dyDescent="0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42088.791666666664</v>
      </c>
      <c r="K1060">
        <v>1423777043</v>
      </c>
      <c r="L1060" s="10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t="e">
        <f t="shared" si="67"/>
        <v>#DIV/0!</v>
      </c>
      <c r="S1060" t="s">
        <v>8281</v>
      </c>
    </row>
    <row r="1061" spans="1:19" hidden="1" x14ac:dyDescent="0.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42076.54</v>
      </c>
      <c r="K1061">
        <v>1423681056</v>
      </c>
      <c r="L1061" s="10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t="e">
        <f t="shared" si="67"/>
        <v>#DIV/0!</v>
      </c>
      <c r="S1061" t="s">
        <v>8281</v>
      </c>
    </row>
    <row r="1062" spans="1:19" ht="43" x14ac:dyDescent="0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42109.704780092587</v>
      </c>
      <c r="K1062">
        <v>1426542893</v>
      </c>
      <c r="L1062" s="10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1</v>
      </c>
      <c r="R1062">
        <f t="shared" si="67"/>
        <v>50</v>
      </c>
      <c r="S1062" t="s">
        <v>8281</v>
      </c>
    </row>
    <row r="1063" spans="1:19" ht="28.7" hidden="1" x14ac:dyDescent="0.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42491.833333333336</v>
      </c>
      <c r="K1063">
        <v>1456987108</v>
      </c>
      <c r="L1063" s="10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t="e">
        <f t="shared" si="67"/>
        <v>#DIV/0!</v>
      </c>
      <c r="S1063" t="s">
        <v>8281</v>
      </c>
    </row>
    <row r="1064" spans="1:19" x14ac:dyDescent="0.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42563.598854166667</v>
      </c>
      <c r="K1064">
        <v>1467746541</v>
      </c>
      <c r="L1064" s="10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95.477386934673376</v>
      </c>
      <c r="R1064">
        <f t="shared" si="67"/>
        <v>47.5</v>
      </c>
      <c r="S1064" t="s">
        <v>8281</v>
      </c>
    </row>
    <row r="1065" spans="1:19" ht="43" hidden="1" x14ac:dyDescent="0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42612.822476851848</v>
      </c>
      <c r="K1065">
        <v>1470012262</v>
      </c>
      <c r="L1065" s="10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t="e">
        <f t="shared" si="67"/>
        <v>#DIV/0!</v>
      </c>
      <c r="S1065" t="s">
        <v>8281</v>
      </c>
    </row>
    <row r="1066" spans="1:19" ht="43" x14ac:dyDescent="0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41462.019710648143</v>
      </c>
      <c r="K1066">
        <v>1369286903</v>
      </c>
      <c r="L1066" s="10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</v>
      </c>
      <c r="R1066">
        <f t="shared" si="67"/>
        <v>65.666666666666671</v>
      </c>
      <c r="S1066" t="s">
        <v>8282</v>
      </c>
    </row>
    <row r="1067" spans="1:19" ht="43" x14ac:dyDescent="0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41689.172708333332</v>
      </c>
      <c r="K1067">
        <v>1390381722</v>
      </c>
      <c r="L1067" s="10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</v>
      </c>
      <c r="R1067">
        <f t="shared" si="67"/>
        <v>16.2</v>
      </c>
      <c r="S1067" t="s">
        <v>8282</v>
      </c>
    </row>
    <row r="1068" spans="1:19" ht="43" x14ac:dyDescent="0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41490.754421296297</v>
      </c>
      <c r="K1068">
        <v>1371769582</v>
      </c>
      <c r="L1068" s="10">
        <f t="shared" si="65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</v>
      </c>
      <c r="R1068">
        <f t="shared" si="67"/>
        <v>34.128378378378379</v>
      </c>
      <c r="S1068" t="s">
        <v>8282</v>
      </c>
    </row>
    <row r="1069" spans="1:19" ht="43" x14ac:dyDescent="0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41629.647349537037</v>
      </c>
      <c r="K1069">
        <v>1385065931</v>
      </c>
      <c r="L1069" s="10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26</v>
      </c>
      <c r="R1069">
        <f t="shared" si="67"/>
        <v>13</v>
      </c>
      <c r="S1069" t="s">
        <v>8282</v>
      </c>
    </row>
    <row r="1070" spans="1:19" ht="43" x14ac:dyDescent="0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42470.121111111112</v>
      </c>
      <c r="K1070">
        <v>1457686464</v>
      </c>
      <c r="L1070" s="10">
        <f t="shared" si="65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0.15</v>
      </c>
      <c r="R1070">
        <f t="shared" si="67"/>
        <v>11.25</v>
      </c>
      <c r="S1070" t="s">
        <v>8282</v>
      </c>
    </row>
    <row r="1071" spans="1:19" ht="43" x14ac:dyDescent="0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41604.06318287037</v>
      </c>
      <c r="K1071">
        <v>1382679059</v>
      </c>
      <c r="L1071" s="10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38.636363636363633</v>
      </c>
      <c r="R1071">
        <f t="shared" si="67"/>
        <v>40.476190476190474</v>
      </c>
      <c r="S1071" t="s">
        <v>8282</v>
      </c>
    </row>
    <row r="1072" spans="1:19" ht="43" x14ac:dyDescent="0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41182.803495370368</v>
      </c>
      <c r="K1072">
        <v>1347322622</v>
      </c>
      <c r="L1072" s="10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0.70000000000000007</v>
      </c>
      <c r="R1072">
        <f t="shared" si="67"/>
        <v>35</v>
      </c>
      <c r="S1072" t="s">
        <v>8282</v>
      </c>
    </row>
    <row r="1073" spans="1:19" ht="43" hidden="1" x14ac:dyDescent="0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42325.586724537039</v>
      </c>
      <c r="K1073">
        <v>1445191493</v>
      </c>
      <c r="L1073" s="10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t="e">
        <f t="shared" si="67"/>
        <v>#DIV/0!</v>
      </c>
      <c r="S1073" t="s">
        <v>8282</v>
      </c>
    </row>
    <row r="1074" spans="1:19" ht="43" x14ac:dyDescent="0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41675.623807870368</v>
      </c>
      <c r="K1074">
        <v>1389038297</v>
      </c>
      <c r="L1074" s="10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6.8000000000000005E-2</v>
      </c>
      <c r="R1074">
        <f t="shared" si="67"/>
        <v>12.75</v>
      </c>
      <c r="S1074" t="s">
        <v>8282</v>
      </c>
    </row>
    <row r="1075" spans="1:19" ht="28.7" x14ac:dyDescent="0.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40832.756261574068</v>
      </c>
      <c r="K1075">
        <v>1316214541</v>
      </c>
      <c r="L1075" s="10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1.3333333333333335</v>
      </c>
      <c r="R1075">
        <f t="shared" si="67"/>
        <v>10</v>
      </c>
      <c r="S1075" t="s">
        <v>8282</v>
      </c>
    </row>
    <row r="1076" spans="1:19" ht="43" x14ac:dyDescent="0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41642.964641203704</v>
      </c>
      <c r="K1076">
        <v>1386216545</v>
      </c>
      <c r="L1076" s="10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6.3092592592592585</v>
      </c>
      <c r="R1076">
        <f t="shared" si="67"/>
        <v>113.56666666666666</v>
      </c>
      <c r="S1076" t="s">
        <v>8282</v>
      </c>
    </row>
    <row r="1077" spans="1:19" ht="28.7" x14ac:dyDescent="0.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41035.695787037032</v>
      </c>
      <c r="K1077">
        <v>1333748516</v>
      </c>
      <c r="L1077" s="10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4.5</v>
      </c>
      <c r="R1077">
        <f t="shared" si="67"/>
        <v>15</v>
      </c>
      <c r="S1077" t="s">
        <v>8282</v>
      </c>
    </row>
    <row r="1078" spans="1:19" ht="43" x14ac:dyDescent="0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41893.169560185182</v>
      </c>
      <c r="K1078">
        <v>1405674250</v>
      </c>
      <c r="L1078" s="10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62.765333333333331</v>
      </c>
      <c r="R1078">
        <f t="shared" si="67"/>
        <v>48.281025641025643</v>
      </c>
      <c r="S1078" t="s">
        <v>8282</v>
      </c>
    </row>
    <row r="1079" spans="1:19" ht="43" x14ac:dyDescent="0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42382.958460648144</v>
      </c>
      <c r="K1079">
        <v>1450152011</v>
      </c>
      <c r="L1079" s="10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29.376000000000001</v>
      </c>
      <c r="R1079">
        <f t="shared" si="67"/>
        <v>43.976047904191617</v>
      </c>
      <c r="S1079" t="s">
        <v>8282</v>
      </c>
    </row>
    <row r="1080" spans="1:19" ht="43" x14ac:dyDescent="0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40745.987511574072</v>
      </c>
      <c r="K1080">
        <v>1307421721</v>
      </c>
      <c r="L1080" s="10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7.5</v>
      </c>
      <c r="R1080">
        <f t="shared" si="67"/>
        <v>9</v>
      </c>
      <c r="S1080" t="s">
        <v>8282</v>
      </c>
    </row>
    <row r="1081" spans="1:19" ht="43" x14ac:dyDescent="0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42504.35805555556</v>
      </c>
      <c r="K1081">
        <v>1461072936</v>
      </c>
      <c r="L1081" s="10">
        <f t="shared" si="65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2.6076923076923078</v>
      </c>
      <c r="R1081">
        <f t="shared" si="67"/>
        <v>37.666666666666664</v>
      </c>
      <c r="S1081" t="s">
        <v>8282</v>
      </c>
    </row>
    <row r="1082" spans="1:19" ht="43" x14ac:dyDescent="0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41769.929780092592</v>
      </c>
      <c r="K1082">
        <v>1397186333</v>
      </c>
      <c r="L1082" s="10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9.1050000000000004</v>
      </c>
      <c r="R1082">
        <f t="shared" si="67"/>
        <v>18.581632653061224</v>
      </c>
      <c r="S1082" t="s">
        <v>8282</v>
      </c>
    </row>
    <row r="1083" spans="1:19" ht="43" x14ac:dyDescent="0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42032.718657407408</v>
      </c>
      <c r="K1083">
        <v>1419891292</v>
      </c>
      <c r="L1083" s="10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1.7647058823529412E-2</v>
      </c>
      <c r="R1083">
        <f t="shared" si="67"/>
        <v>3</v>
      </c>
      <c r="S1083" t="s">
        <v>8282</v>
      </c>
    </row>
    <row r="1084" spans="1:19" ht="28.7" x14ac:dyDescent="0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41131.697777777779</v>
      </c>
      <c r="K1084">
        <v>1342043088</v>
      </c>
      <c r="L1084" s="10">
        <f t="shared" si="65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0.55999999999999994</v>
      </c>
      <c r="R1084">
        <f t="shared" si="67"/>
        <v>18.666666666666668</v>
      </c>
      <c r="S1084" t="s">
        <v>8282</v>
      </c>
    </row>
    <row r="1085" spans="1:19" ht="43" x14ac:dyDescent="0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41853.451192129629</v>
      </c>
      <c r="K1085">
        <v>1401810583</v>
      </c>
      <c r="L1085" s="10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0.82000000000000006</v>
      </c>
      <c r="R1085">
        <f t="shared" si="67"/>
        <v>410</v>
      </c>
      <c r="S1085" t="s">
        <v>8282</v>
      </c>
    </row>
    <row r="1086" spans="1:19" hidden="1" x14ac:dyDescent="0.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41859.703749999993</v>
      </c>
      <c r="K1086">
        <v>1404942804</v>
      </c>
      <c r="L1086" s="10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t="e">
        <f t="shared" si="67"/>
        <v>#DIV/0!</v>
      </c>
      <c r="S1086" t="s">
        <v>8282</v>
      </c>
    </row>
    <row r="1087" spans="1:19" ht="28.7" x14ac:dyDescent="0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42443.421006944445</v>
      </c>
      <c r="K1087">
        <v>1455379575</v>
      </c>
      <c r="L1087" s="10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</v>
      </c>
      <c r="R1087">
        <f t="shared" si="67"/>
        <v>114</v>
      </c>
      <c r="S1087" t="s">
        <v>8282</v>
      </c>
    </row>
    <row r="1088" spans="1:19" x14ac:dyDescent="0.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41875.658460648148</v>
      </c>
      <c r="K1088">
        <v>1406321291</v>
      </c>
      <c r="L1088" s="10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8.3333333333333343E-2</v>
      </c>
      <c r="R1088">
        <f t="shared" si="67"/>
        <v>7.5</v>
      </c>
      <c r="S1088" t="s">
        <v>8282</v>
      </c>
    </row>
    <row r="1089" spans="1:19" ht="43" hidden="1" x14ac:dyDescent="0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41805.505636574075</v>
      </c>
      <c r="K1089">
        <v>1400260087</v>
      </c>
      <c r="L1089" s="10">
        <f t="shared" si="65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t="e">
        <f t="shared" si="67"/>
        <v>#DIV/0!</v>
      </c>
      <c r="S1089" t="s">
        <v>8282</v>
      </c>
    </row>
    <row r="1090" spans="1:19" ht="28.7" x14ac:dyDescent="0.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41753.591053240736</v>
      </c>
      <c r="K1090">
        <v>1395774667</v>
      </c>
      <c r="L1090" s="10">
        <f t="shared" si="65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14.182977777777777</v>
      </c>
      <c r="R1090">
        <f t="shared" si="67"/>
        <v>43.41727891156463</v>
      </c>
      <c r="S1090" t="s">
        <v>8282</v>
      </c>
    </row>
    <row r="1091" spans="1:19" ht="28.7" x14ac:dyDescent="0.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(((I1091/60)/60)/24)+DATE(1970,1,1)+(-5/24)</f>
        <v>42180.981192129628</v>
      </c>
      <c r="K1091">
        <v>1432701175</v>
      </c>
      <c r="L1091" s="10">
        <f t="shared" ref="L1091:L1154" si="69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(E1091/D1091)*100</f>
        <v>7.8266666666666662</v>
      </c>
      <c r="R1091">
        <f t="shared" ref="R1091:R1154" si="71">E1091/N1091</f>
        <v>23.959183673469386</v>
      </c>
      <c r="S1091" t="s">
        <v>8282</v>
      </c>
    </row>
    <row r="1092" spans="1:19" ht="43" x14ac:dyDescent="0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42152.977465277778</v>
      </c>
      <c r="K1092">
        <v>1430281653</v>
      </c>
      <c r="L1092" s="10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3.8464497269020695E-2</v>
      </c>
      <c r="R1092">
        <f t="shared" si="71"/>
        <v>5</v>
      </c>
      <c r="S1092" t="s">
        <v>8282</v>
      </c>
    </row>
    <row r="1093" spans="1:19" ht="43" x14ac:dyDescent="0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42470.57027777777</v>
      </c>
      <c r="K1093">
        <v>1457725272</v>
      </c>
      <c r="L1093" s="10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12.5</v>
      </c>
      <c r="R1093">
        <f t="shared" si="71"/>
        <v>12.5</v>
      </c>
      <c r="S1093" t="s">
        <v>8282</v>
      </c>
    </row>
    <row r="1094" spans="1:19" ht="57.35" x14ac:dyDescent="0.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41279.817569444444</v>
      </c>
      <c r="K1094">
        <v>1354840638</v>
      </c>
      <c r="L1094" s="10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</v>
      </c>
      <c r="R1094">
        <f t="shared" si="71"/>
        <v>3</v>
      </c>
      <c r="S1094" t="s">
        <v>8282</v>
      </c>
    </row>
    <row r="1095" spans="1:19" ht="43" x14ac:dyDescent="0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42411.765474537031</v>
      </c>
      <c r="K1095">
        <v>1453936937</v>
      </c>
      <c r="L1095" s="10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14.083333333333334</v>
      </c>
      <c r="R1095">
        <f t="shared" si="71"/>
        <v>10.5625</v>
      </c>
      <c r="S1095" t="s">
        <v>8282</v>
      </c>
    </row>
    <row r="1096" spans="1:19" ht="43" x14ac:dyDescent="0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40825.505011574067</v>
      </c>
      <c r="K1096">
        <v>1315588033</v>
      </c>
      <c r="L1096" s="10">
        <f t="shared" si="69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18.300055555555556</v>
      </c>
      <c r="R1096">
        <f t="shared" si="71"/>
        <v>122.00037037037038</v>
      </c>
      <c r="S1096" t="s">
        <v>8282</v>
      </c>
    </row>
    <row r="1097" spans="1:19" ht="43" x14ac:dyDescent="0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41516.328935185185</v>
      </c>
      <c r="K1097">
        <v>1375275220</v>
      </c>
      <c r="L1097" s="10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</v>
      </c>
      <c r="R1097">
        <f t="shared" si="71"/>
        <v>267.80851063829789</v>
      </c>
      <c r="S1097" t="s">
        <v>8282</v>
      </c>
    </row>
    <row r="1098" spans="1:19" ht="43" x14ac:dyDescent="0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41915.9375</v>
      </c>
      <c r="K1098">
        <v>1409747154</v>
      </c>
      <c r="L1098" s="10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17.933333333333334</v>
      </c>
      <c r="R1098">
        <f t="shared" si="71"/>
        <v>74.206896551724142</v>
      </c>
      <c r="S1098" t="s">
        <v>8282</v>
      </c>
    </row>
    <row r="1099" spans="1:19" ht="43" x14ac:dyDescent="0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41700.584224537037</v>
      </c>
      <c r="K1099">
        <v>1390330877</v>
      </c>
      <c r="L1099" s="10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4.7E-2</v>
      </c>
      <c r="R1099">
        <f t="shared" si="71"/>
        <v>6.7142857142857144</v>
      </c>
      <c r="S1099" t="s">
        <v>8282</v>
      </c>
    </row>
    <row r="1100" spans="1:19" ht="28.7" x14ac:dyDescent="0.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41742.554340277777</v>
      </c>
      <c r="K1100">
        <v>1394821095</v>
      </c>
      <c r="L1100" s="10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7.2120000000000006</v>
      </c>
      <c r="R1100">
        <f t="shared" si="71"/>
        <v>81.954545454545453</v>
      </c>
      <c r="S1100" t="s">
        <v>8282</v>
      </c>
    </row>
    <row r="1101" spans="1:19" ht="43" x14ac:dyDescent="0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42137.628101851849</v>
      </c>
      <c r="K1101">
        <v>1428955468</v>
      </c>
      <c r="L1101" s="10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0.5</v>
      </c>
      <c r="R1101">
        <f t="shared" si="71"/>
        <v>25</v>
      </c>
      <c r="S1101" t="s">
        <v>8282</v>
      </c>
    </row>
    <row r="1102" spans="1:19" ht="43" x14ac:dyDescent="0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42413.902442129627</v>
      </c>
      <c r="K1102">
        <v>1452825571</v>
      </c>
      <c r="L1102" s="10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</v>
      </c>
      <c r="R1102">
        <f t="shared" si="71"/>
        <v>10</v>
      </c>
      <c r="S1102" t="s">
        <v>8282</v>
      </c>
    </row>
    <row r="1103" spans="1:19" ht="28.7" x14ac:dyDescent="0.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42565.549999999996</v>
      </c>
      <c r="K1103">
        <v>1466188338</v>
      </c>
      <c r="L1103" s="10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4.1000000000000002E-2</v>
      </c>
      <c r="R1103">
        <f t="shared" si="71"/>
        <v>6.833333333333333</v>
      </c>
      <c r="S1103" t="s">
        <v>8282</v>
      </c>
    </row>
    <row r="1104" spans="1:19" ht="43" x14ac:dyDescent="0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41617.040972222218</v>
      </c>
      <c r="K1104">
        <v>1383095125</v>
      </c>
      <c r="L1104" s="10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5.3125</v>
      </c>
      <c r="R1104">
        <f t="shared" si="71"/>
        <v>17.708333333333332</v>
      </c>
      <c r="S1104" t="s">
        <v>8282</v>
      </c>
    </row>
    <row r="1105" spans="1:19" ht="43" x14ac:dyDescent="0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42539.013773148145</v>
      </c>
      <c r="K1105">
        <v>1461043190</v>
      </c>
      <c r="L1105" s="10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</v>
      </c>
      <c r="R1105">
        <f t="shared" si="71"/>
        <v>16.2</v>
      </c>
      <c r="S1105" t="s">
        <v>8282</v>
      </c>
    </row>
    <row r="1106" spans="1:19" ht="43" x14ac:dyDescent="0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41801.201631944445</v>
      </c>
      <c r="K1106">
        <v>1399888221</v>
      </c>
      <c r="L1106" s="10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4.9516666666666671</v>
      </c>
      <c r="R1106">
        <f t="shared" si="71"/>
        <v>80.297297297297291</v>
      </c>
      <c r="S1106" t="s">
        <v>8282</v>
      </c>
    </row>
    <row r="1107" spans="1:19" ht="43" x14ac:dyDescent="0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41721.885729166665</v>
      </c>
      <c r="K1107">
        <v>1393038927</v>
      </c>
      <c r="L1107" s="10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0.159</v>
      </c>
      <c r="R1107">
        <f t="shared" si="71"/>
        <v>71.55</v>
      </c>
      <c r="S1107" t="s">
        <v>8282</v>
      </c>
    </row>
    <row r="1108" spans="1:19" ht="43" x14ac:dyDescent="0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41003.490451388883</v>
      </c>
      <c r="K1108">
        <v>1330969575</v>
      </c>
      <c r="L1108" s="10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41.25</v>
      </c>
      <c r="R1108">
        <f t="shared" si="71"/>
        <v>23.571428571428573</v>
      </c>
      <c r="S1108" t="s">
        <v>8282</v>
      </c>
    </row>
    <row r="1109" spans="1:19" ht="57.35" hidden="1" x14ac:dyDescent="0.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41843.653055555551</v>
      </c>
      <c r="K1109">
        <v>1403556024</v>
      </c>
      <c r="L1109" s="10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t="e">
        <f t="shared" si="71"/>
        <v>#DIV/0!</v>
      </c>
      <c r="S1109" t="s">
        <v>8282</v>
      </c>
    </row>
    <row r="1110" spans="1:19" ht="43" x14ac:dyDescent="0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41012.386979166666</v>
      </c>
      <c r="K1110">
        <v>1329146235</v>
      </c>
      <c r="L1110" s="10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</v>
      </c>
      <c r="R1110">
        <f t="shared" si="71"/>
        <v>34.88095238095238</v>
      </c>
      <c r="S1110" t="s">
        <v>8282</v>
      </c>
    </row>
    <row r="1111" spans="1:19" ht="43" x14ac:dyDescent="0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42692.5855324074</v>
      </c>
      <c r="K1111">
        <v>1476900190</v>
      </c>
      <c r="L1111" s="10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0.44999999999999996</v>
      </c>
      <c r="R1111">
        <f t="shared" si="71"/>
        <v>15</v>
      </c>
      <c r="S1111" t="s">
        <v>8282</v>
      </c>
    </row>
    <row r="1112" spans="1:19" ht="43" x14ac:dyDescent="0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41250.72479166666</v>
      </c>
      <c r="K1112">
        <v>1352327022</v>
      </c>
      <c r="L1112" s="10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0.51</v>
      </c>
      <c r="R1112">
        <f t="shared" si="71"/>
        <v>23.181818181818183</v>
      </c>
      <c r="S1112" t="s">
        <v>8282</v>
      </c>
    </row>
    <row r="1113" spans="1:19" ht="43" x14ac:dyDescent="0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42376.995254629634</v>
      </c>
      <c r="K1113">
        <v>1449636790</v>
      </c>
      <c r="L1113" s="10">
        <f t="shared" si="69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0.04</v>
      </c>
      <c r="R1113">
        <f t="shared" si="71"/>
        <v>1</v>
      </c>
      <c r="S1113" t="s">
        <v>8282</v>
      </c>
    </row>
    <row r="1114" spans="1:19" ht="43" x14ac:dyDescent="0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42023.145833333336</v>
      </c>
      <c r="K1114">
        <v>1416507211</v>
      </c>
      <c r="L1114" s="10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35.537409090909087</v>
      </c>
      <c r="R1114">
        <f t="shared" si="71"/>
        <v>100.23371794871794</v>
      </c>
      <c r="S1114" t="s">
        <v>8282</v>
      </c>
    </row>
    <row r="1115" spans="1:19" ht="43" x14ac:dyDescent="0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41865.768749999996</v>
      </c>
      <c r="K1115">
        <v>1405466820</v>
      </c>
      <c r="L1115" s="10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0.5</v>
      </c>
      <c r="R1115">
        <f t="shared" si="71"/>
        <v>5</v>
      </c>
      <c r="S1115" t="s">
        <v>8282</v>
      </c>
    </row>
    <row r="1116" spans="1:19" ht="43" x14ac:dyDescent="0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41556.13758101852</v>
      </c>
      <c r="K1116">
        <v>1378714687</v>
      </c>
      <c r="L1116" s="10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0.16666666666666669</v>
      </c>
      <c r="R1116">
        <f t="shared" si="71"/>
        <v>3.3333333333333335</v>
      </c>
      <c r="S1116" t="s">
        <v>8282</v>
      </c>
    </row>
    <row r="1117" spans="1:19" ht="43" x14ac:dyDescent="0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42459.445543981477</v>
      </c>
      <c r="K1117">
        <v>1456764095</v>
      </c>
      <c r="L1117" s="10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0.13250000000000001</v>
      </c>
      <c r="R1117">
        <f t="shared" si="71"/>
        <v>13.25</v>
      </c>
      <c r="S1117" t="s">
        <v>8282</v>
      </c>
    </row>
    <row r="1118" spans="1:19" ht="28.7" x14ac:dyDescent="0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41069.638981481476</v>
      </c>
      <c r="K1118">
        <v>1334089208</v>
      </c>
      <c r="L1118" s="10">
        <f t="shared" si="69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3.5704000000000007E-2</v>
      </c>
      <c r="R1118">
        <f t="shared" si="71"/>
        <v>17.852</v>
      </c>
      <c r="S1118" t="s">
        <v>8282</v>
      </c>
    </row>
    <row r="1119" spans="1:19" ht="43" x14ac:dyDescent="0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42363.390196759261</v>
      </c>
      <c r="K1119">
        <v>1448461313</v>
      </c>
      <c r="L1119" s="10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8.3000000000000007</v>
      </c>
      <c r="R1119">
        <f t="shared" si="71"/>
        <v>10.375</v>
      </c>
      <c r="S1119" t="s">
        <v>8282</v>
      </c>
    </row>
    <row r="1120" spans="1:19" ht="43" x14ac:dyDescent="0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41733.91642361111</v>
      </c>
      <c r="K1120">
        <v>1394078379</v>
      </c>
      <c r="L1120" s="10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</v>
      </c>
      <c r="R1120">
        <f t="shared" si="71"/>
        <v>36.333333333333336</v>
      </c>
      <c r="S1120" t="s">
        <v>8282</v>
      </c>
    </row>
    <row r="1121" spans="1:19" ht="43" x14ac:dyDescent="0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41735.584074074075</v>
      </c>
      <c r="K1121">
        <v>1395687664</v>
      </c>
      <c r="L1121" s="10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0.23809523809523811</v>
      </c>
      <c r="R1121">
        <f t="shared" si="71"/>
        <v>5</v>
      </c>
      <c r="S1121" t="s">
        <v>8282</v>
      </c>
    </row>
    <row r="1122" spans="1:19" ht="28.7" hidden="1" x14ac:dyDescent="0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40844.664351851847</v>
      </c>
      <c r="K1122">
        <v>1315947400</v>
      </c>
      <c r="L1122" s="10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t="e">
        <f t="shared" si="71"/>
        <v>#DIV/0!</v>
      </c>
      <c r="S1122" t="s">
        <v>8282</v>
      </c>
    </row>
    <row r="1123" spans="1:19" ht="43" x14ac:dyDescent="0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42442.684212962959</v>
      </c>
      <c r="K1123">
        <v>1455315916</v>
      </c>
      <c r="L1123" s="10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1.1599999999999999E-2</v>
      </c>
      <c r="R1123">
        <f t="shared" si="71"/>
        <v>5.8</v>
      </c>
      <c r="S1123" t="s">
        <v>8282</v>
      </c>
    </row>
    <row r="1124" spans="1:19" ht="43" hidden="1" x14ac:dyDescent="0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41424.495659722219</v>
      </c>
      <c r="K1124">
        <v>1368723225</v>
      </c>
      <c r="L1124" s="10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t="e">
        <f t="shared" si="71"/>
        <v>#DIV/0!</v>
      </c>
      <c r="S1124" t="s">
        <v>8282</v>
      </c>
    </row>
    <row r="1125" spans="1:19" ht="43" x14ac:dyDescent="0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41748.315370370365</v>
      </c>
      <c r="K1125">
        <v>1395318848</v>
      </c>
      <c r="L1125" s="10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0.22</v>
      </c>
      <c r="R1125">
        <f t="shared" si="71"/>
        <v>3.6666666666666665</v>
      </c>
      <c r="S1125" t="s">
        <v>8282</v>
      </c>
    </row>
    <row r="1126" spans="1:19" ht="43" x14ac:dyDescent="0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42124.458923611113</v>
      </c>
      <c r="K1126">
        <v>1427817651</v>
      </c>
      <c r="L1126" s="10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0.47222222222222221</v>
      </c>
      <c r="R1126">
        <f t="shared" si="71"/>
        <v>60.714285714285715</v>
      </c>
      <c r="S1126" t="s">
        <v>8283</v>
      </c>
    </row>
    <row r="1127" spans="1:19" ht="43" hidden="1" x14ac:dyDescent="0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42272.415856481479</v>
      </c>
      <c r="K1127">
        <v>1438009130</v>
      </c>
      <c r="L1127" s="10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t="e">
        <f t="shared" si="71"/>
        <v>#DIV/0!</v>
      </c>
      <c r="S1127" t="s">
        <v>8283</v>
      </c>
    </row>
    <row r="1128" spans="1:19" ht="43" x14ac:dyDescent="0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42565.11914351851</v>
      </c>
      <c r="K1128">
        <v>1465890694</v>
      </c>
      <c r="L1128" s="10">
        <f t="shared" si="69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0.5</v>
      </c>
      <c r="R1128">
        <f t="shared" si="71"/>
        <v>5</v>
      </c>
      <c r="S1128" t="s">
        <v>8283</v>
      </c>
    </row>
    <row r="1129" spans="1:19" ht="57.35" x14ac:dyDescent="0.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41957.687499999993</v>
      </c>
      <c r="K1129">
        <v>1413318600</v>
      </c>
      <c r="L1129" s="10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</v>
      </c>
      <c r="R1129">
        <f t="shared" si="71"/>
        <v>25.434782608695652</v>
      </c>
      <c r="S1129" t="s">
        <v>8283</v>
      </c>
    </row>
    <row r="1130" spans="1:19" x14ac:dyDescent="0.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41858.441168981481</v>
      </c>
      <c r="K1130">
        <v>1404833717</v>
      </c>
      <c r="L1130" s="10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0.1</v>
      </c>
      <c r="R1130">
        <f t="shared" si="71"/>
        <v>1</v>
      </c>
      <c r="S1130" t="s">
        <v>8283</v>
      </c>
    </row>
    <row r="1131" spans="1:19" ht="43" x14ac:dyDescent="0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42526.056631944441</v>
      </c>
      <c r="K1131">
        <v>1462515693</v>
      </c>
      <c r="L1131" s="10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0.105</v>
      </c>
      <c r="R1131">
        <f t="shared" si="71"/>
        <v>10.5</v>
      </c>
      <c r="S1131" t="s">
        <v>8283</v>
      </c>
    </row>
    <row r="1132" spans="1:19" ht="43" x14ac:dyDescent="0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41968.829861111109</v>
      </c>
      <c r="K1132">
        <v>1411775700</v>
      </c>
      <c r="L1132" s="10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0.22</v>
      </c>
      <c r="R1132">
        <f t="shared" si="71"/>
        <v>3.6666666666666665</v>
      </c>
      <c r="S1132" t="s">
        <v>8283</v>
      </c>
    </row>
    <row r="1133" spans="1:19" ht="43" hidden="1" x14ac:dyDescent="0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42362.699861111112</v>
      </c>
      <c r="K1133">
        <v>1448401668</v>
      </c>
      <c r="L1133" s="10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t="e">
        <f t="shared" si="71"/>
        <v>#DIV/0!</v>
      </c>
      <c r="S1133" t="s">
        <v>8283</v>
      </c>
    </row>
    <row r="1134" spans="1:19" ht="43" x14ac:dyDescent="0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42735.907071759262</v>
      </c>
      <c r="K1134">
        <v>1480646771</v>
      </c>
      <c r="L1134" s="10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14.38</v>
      </c>
      <c r="R1134">
        <f t="shared" si="71"/>
        <v>110.61538461538461</v>
      </c>
      <c r="S1134" t="s">
        <v>8283</v>
      </c>
    </row>
    <row r="1135" spans="1:19" ht="43" x14ac:dyDescent="0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41851.198854166665</v>
      </c>
      <c r="K1135">
        <v>1404207981</v>
      </c>
      <c r="L1135" s="10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0.66666666666666674</v>
      </c>
      <c r="R1135">
        <f t="shared" si="71"/>
        <v>20</v>
      </c>
      <c r="S1135" t="s">
        <v>8283</v>
      </c>
    </row>
    <row r="1136" spans="1:19" ht="43" x14ac:dyDescent="0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41971.981249999997</v>
      </c>
      <c r="K1136">
        <v>1416034228</v>
      </c>
      <c r="L1136" s="10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4.0000000000000001E-3</v>
      </c>
      <c r="R1136">
        <f t="shared" si="71"/>
        <v>1</v>
      </c>
      <c r="S1136" t="s">
        <v>8283</v>
      </c>
    </row>
    <row r="1137" spans="1:19" ht="57.35" x14ac:dyDescent="0.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42588.781180555547</v>
      </c>
      <c r="K1137">
        <v>1467935094</v>
      </c>
      <c r="L1137" s="10">
        <f t="shared" si="69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5</v>
      </c>
      <c r="R1137">
        <f t="shared" si="71"/>
        <v>50</v>
      </c>
      <c r="S1137" t="s">
        <v>8283</v>
      </c>
    </row>
    <row r="1138" spans="1:19" ht="43" x14ac:dyDescent="0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42357.463298611103</v>
      </c>
      <c r="K1138">
        <v>1447949229</v>
      </c>
      <c r="L1138" s="10">
        <f t="shared" si="69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6.4439140811455857</v>
      </c>
      <c r="R1138">
        <f t="shared" si="71"/>
        <v>45</v>
      </c>
      <c r="S1138" t="s">
        <v>8283</v>
      </c>
    </row>
    <row r="1139" spans="1:19" ht="43" x14ac:dyDescent="0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42483.611354166664</v>
      </c>
      <c r="K1139">
        <v>1458848421</v>
      </c>
      <c r="L1139" s="10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39.5</v>
      </c>
      <c r="R1139">
        <f t="shared" si="71"/>
        <v>253.2051282051282</v>
      </c>
      <c r="S1139" t="s">
        <v>8283</v>
      </c>
    </row>
    <row r="1140" spans="1:19" ht="43" x14ac:dyDescent="0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42756.698275462964</v>
      </c>
      <c r="K1140">
        <v>1483307131</v>
      </c>
      <c r="L1140" s="10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0.35714285714285715</v>
      </c>
      <c r="R1140">
        <f t="shared" si="71"/>
        <v>31.25</v>
      </c>
      <c r="S1140" t="s">
        <v>8283</v>
      </c>
    </row>
    <row r="1141" spans="1:19" ht="43" x14ac:dyDescent="0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42005.139189814807</v>
      </c>
      <c r="K1141">
        <v>1417508426</v>
      </c>
      <c r="L1141" s="10">
        <f t="shared" si="69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6.25E-2</v>
      </c>
      <c r="R1141">
        <f t="shared" si="71"/>
        <v>5</v>
      </c>
      <c r="S1141" t="s">
        <v>8283</v>
      </c>
    </row>
    <row r="1142" spans="1:19" ht="43" hidden="1" x14ac:dyDescent="0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42222.253715277773</v>
      </c>
      <c r="K1142">
        <v>1436267121</v>
      </c>
      <c r="L1142" s="10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t="e">
        <f t="shared" si="71"/>
        <v>#DIV/0!</v>
      </c>
      <c r="S1142" t="s">
        <v>8283</v>
      </c>
    </row>
    <row r="1143" spans="1:19" hidden="1" x14ac:dyDescent="0.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42194.491319444445</v>
      </c>
      <c r="K1143">
        <v>1433868450</v>
      </c>
      <c r="L1143" s="10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t="e">
        <f t="shared" si="71"/>
        <v>#DIV/0!</v>
      </c>
      <c r="S1143" t="s">
        <v>8283</v>
      </c>
    </row>
    <row r="1144" spans="1:19" ht="43" hidden="1" x14ac:dyDescent="0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42051.797766203708</v>
      </c>
      <c r="K1144">
        <v>1421539727</v>
      </c>
      <c r="L1144" s="10">
        <f t="shared" si="69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t="e">
        <f t="shared" si="71"/>
        <v>#DIV/0!</v>
      </c>
      <c r="S1144" t="s">
        <v>8283</v>
      </c>
    </row>
    <row r="1145" spans="1:19" ht="43" x14ac:dyDescent="0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42354.985254629624</v>
      </c>
      <c r="K1145">
        <v>1447735126</v>
      </c>
      <c r="L1145" s="10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0.41333333333333333</v>
      </c>
      <c r="R1145">
        <f t="shared" si="71"/>
        <v>23.25</v>
      </c>
      <c r="S1145" t="s">
        <v>8283</v>
      </c>
    </row>
    <row r="1146" spans="1:19" ht="43" hidden="1" x14ac:dyDescent="0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42122.973611111105</v>
      </c>
      <c r="K1146">
        <v>1427689320</v>
      </c>
      <c r="L1146" s="10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t="e">
        <f t="shared" si="71"/>
        <v>#DIV/0!</v>
      </c>
      <c r="S1146" t="s">
        <v>8284</v>
      </c>
    </row>
    <row r="1147" spans="1:19" ht="43" x14ac:dyDescent="0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41914.539259259262</v>
      </c>
      <c r="K1147">
        <v>1407088592</v>
      </c>
      <c r="L1147" s="10">
        <f t="shared" si="69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0.125</v>
      </c>
      <c r="R1147">
        <f t="shared" si="71"/>
        <v>100</v>
      </c>
      <c r="S1147" t="s">
        <v>8284</v>
      </c>
    </row>
    <row r="1148" spans="1:19" ht="43" x14ac:dyDescent="0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41761.745057870365</v>
      </c>
      <c r="K1148">
        <v>1395787973</v>
      </c>
      <c r="L1148" s="10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8.8333333333333339</v>
      </c>
      <c r="R1148">
        <f t="shared" si="71"/>
        <v>44.166666666666664</v>
      </c>
      <c r="S1148" t="s">
        <v>8284</v>
      </c>
    </row>
    <row r="1149" spans="1:19" ht="43" hidden="1" x14ac:dyDescent="0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41931.763692129629</v>
      </c>
      <c r="K1149">
        <v>1408576783</v>
      </c>
      <c r="L1149" s="10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t="e">
        <f t="shared" si="71"/>
        <v>#DIV/0!</v>
      </c>
      <c r="S1149" t="s">
        <v>8284</v>
      </c>
    </row>
    <row r="1150" spans="1:19" ht="28.7" x14ac:dyDescent="0.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42705.00440972222</v>
      </c>
      <c r="K1150">
        <v>1477973181</v>
      </c>
      <c r="L1150" s="10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0.48666666666666669</v>
      </c>
      <c r="R1150">
        <f t="shared" si="71"/>
        <v>24.333333333333332</v>
      </c>
      <c r="S1150" t="s">
        <v>8284</v>
      </c>
    </row>
    <row r="1151" spans="1:19" ht="28.7" x14ac:dyDescent="0.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42537.501921296294</v>
      </c>
      <c r="K1151">
        <v>1463504566</v>
      </c>
      <c r="L1151" s="10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0.15</v>
      </c>
      <c r="R1151">
        <f t="shared" si="71"/>
        <v>37.5</v>
      </c>
      <c r="S1151" t="s">
        <v>8284</v>
      </c>
    </row>
    <row r="1152" spans="1:19" ht="28.7" x14ac:dyDescent="0.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42377.74623842592</v>
      </c>
      <c r="K1152">
        <v>1447109675</v>
      </c>
      <c r="L1152" s="10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10.08</v>
      </c>
      <c r="R1152">
        <f t="shared" si="71"/>
        <v>42</v>
      </c>
      <c r="S1152" t="s">
        <v>8284</v>
      </c>
    </row>
    <row r="1153" spans="1:19" ht="43" hidden="1" x14ac:dyDescent="0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42253.894247685181</v>
      </c>
      <c r="K1153">
        <v>1439000863</v>
      </c>
      <c r="L1153" s="10">
        <f t="shared" si="69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t="e">
        <f t="shared" si="71"/>
        <v>#DIV/0!</v>
      </c>
      <c r="S1153" t="s">
        <v>8284</v>
      </c>
    </row>
    <row r="1154" spans="1:19" x14ac:dyDescent="0.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42139.501296296294</v>
      </c>
      <c r="K1154">
        <v>1429117312</v>
      </c>
      <c r="L1154" s="10">
        <f t="shared" si="69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5.6937500000000005</v>
      </c>
      <c r="R1154">
        <f t="shared" si="71"/>
        <v>60.733333333333334</v>
      </c>
      <c r="S1154" t="s">
        <v>8284</v>
      </c>
    </row>
    <row r="1155" spans="1:19" ht="28.7" x14ac:dyDescent="0.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(((I1155/60)/60)/24)+DATE(1970,1,1)+(-5/24)</f>
        <v>42173.505844907406</v>
      </c>
      <c r="K1155">
        <v>1432055305</v>
      </c>
      <c r="L1155" s="10">
        <f t="shared" ref="L1155:L1218" si="73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(E1155/D1155)*100</f>
        <v>0.625</v>
      </c>
      <c r="R1155">
        <f t="shared" ref="R1155:R1218" si="75">E1155/N1155</f>
        <v>50</v>
      </c>
      <c r="S1155" t="s">
        <v>8284</v>
      </c>
    </row>
    <row r="1156" spans="1:19" ht="43" x14ac:dyDescent="0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42252.900532407402</v>
      </c>
      <c r="K1156">
        <v>1438915006</v>
      </c>
      <c r="L1156" s="10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</v>
      </c>
      <c r="R1156">
        <f t="shared" si="75"/>
        <v>108.33333333333333</v>
      </c>
      <c r="S1156" t="s">
        <v>8284</v>
      </c>
    </row>
    <row r="1157" spans="1:19" ht="43" x14ac:dyDescent="0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41865.555648148147</v>
      </c>
      <c r="K1157">
        <v>1405448408</v>
      </c>
      <c r="L1157" s="10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0.752</v>
      </c>
      <c r="R1157">
        <f t="shared" si="75"/>
        <v>23.5</v>
      </c>
      <c r="S1157" t="s">
        <v>8284</v>
      </c>
    </row>
    <row r="1158" spans="1:19" ht="43" hidden="1" x14ac:dyDescent="0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42058.862986111104</v>
      </c>
      <c r="K1158">
        <v>1422150162</v>
      </c>
      <c r="L1158" s="10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t="e">
        <f t="shared" si="75"/>
        <v>#DIV/0!</v>
      </c>
      <c r="S1158" t="s">
        <v>8284</v>
      </c>
    </row>
    <row r="1159" spans="1:19" ht="43" x14ac:dyDescent="0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41978.461574074077</v>
      </c>
      <c r="K1159">
        <v>1412607880</v>
      </c>
      <c r="L1159" s="10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</v>
      </c>
      <c r="R1159">
        <f t="shared" si="75"/>
        <v>50.333333333333336</v>
      </c>
      <c r="S1159" t="s">
        <v>8284</v>
      </c>
    </row>
    <row r="1160" spans="1:19" ht="43" x14ac:dyDescent="0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41981.883425925924</v>
      </c>
      <c r="K1160">
        <v>1415499128</v>
      </c>
      <c r="L1160" s="10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0.46666666666666673</v>
      </c>
      <c r="R1160">
        <f t="shared" si="75"/>
        <v>11.666666666666666</v>
      </c>
      <c r="S1160" t="s">
        <v>8284</v>
      </c>
    </row>
    <row r="1161" spans="1:19" ht="43" hidden="1" x14ac:dyDescent="0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42185.447916666664</v>
      </c>
      <c r="K1161">
        <v>1433006765</v>
      </c>
      <c r="L1161" s="10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t="e">
        <f t="shared" si="75"/>
        <v>#DIV/0!</v>
      </c>
      <c r="S1161" t="s">
        <v>8284</v>
      </c>
    </row>
    <row r="1162" spans="1:19" ht="43" x14ac:dyDescent="0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42090.90493055556</v>
      </c>
      <c r="K1162">
        <v>1424922186</v>
      </c>
      <c r="L1162" s="10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</v>
      </c>
      <c r="R1162">
        <f t="shared" si="75"/>
        <v>60.789473684210527</v>
      </c>
      <c r="S1162" t="s">
        <v>8284</v>
      </c>
    </row>
    <row r="1163" spans="1:19" ht="43" hidden="1" x14ac:dyDescent="0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42143.421168981477</v>
      </c>
      <c r="K1163">
        <v>1430233589</v>
      </c>
      <c r="L1163" s="10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t="e">
        <f t="shared" si="75"/>
        <v>#DIV/0!</v>
      </c>
      <c r="S1163" t="s">
        <v>8284</v>
      </c>
    </row>
    <row r="1164" spans="1:19" ht="43" x14ac:dyDescent="0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41907.475277777776</v>
      </c>
      <c r="K1164">
        <v>1408983864</v>
      </c>
      <c r="L1164" s="10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5.8333333333333341E-2</v>
      </c>
      <c r="R1164">
        <f t="shared" si="75"/>
        <v>17.5</v>
      </c>
      <c r="S1164" t="s">
        <v>8284</v>
      </c>
    </row>
    <row r="1165" spans="1:19" ht="43" hidden="1" x14ac:dyDescent="0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41860.515277777777</v>
      </c>
      <c r="K1165">
        <v>1405012920</v>
      </c>
      <c r="L1165" s="10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t="e">
        <f t="shared" si="75"/>
        <v>#DIV/0!</v>
      </c>
      <c r="S1165" t="s">
        <v>8284</v>
      </c>
    </row>
    <row r="1166" spans="1:19" ht="57.35" hidden="1" x14ac:dyDescent="0.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42539.51599537037</v>
      </c>
      <c r="K1166">
        <v>1463678582</v>
      </c>
      <c r="L1166" s="10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t="e">
        <f t="shared" si="75"/>
        <v>#DIV/0!</v>
      </c>
      <c r="S1166" t="s">
        <v>8284</v>
      </c>
    </row>
    <row r="1167" spans="1:19" ht="43" x14ac:dyDescent="0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41826.006134259253</v>
      </c>
      <c r="K1167">
        <v>1401685730</v>
      </c>
      <c r="L1167" s="10">
        <f t="shared" si="73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20.705000000000002</v>
      </c>
      <c r="R1167">
        <f t="shared" si="75"/>
        <v>82.82</v>
      </c>
      <c r="S1167" t="s">
        <v>8284</v>
      </c>
    </row>
    <row r="1168" spans="1:19" ht="43" x14ac:dyDescent="0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42180.958333333336</v>
      </c>
      <c r="K1168">
        <v>1432640342</v>
      </c>
      <c r="L1168" s="10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19.139999999999997</v>
      </c>
      <c r="R1168">
        <f t="shared" si="75"/>
        <v>358.875</v>
      </c>
      <c r="S1168" t="s">
        <v>8284</v>
      </c>
    </row>
    <row r="1169" spans="1:19" ht="43" x14ac:dyDescent="0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41894.526562499996</v>
      </c>
      <c r="K1169">
        <v>1407865095</v>
      </c>
      <c r="L1169" s="10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1.6316666666666666</v>
      </c>
      <c r="R1169">
        <f t="shared" si="75"/>
        <v>61.1875</v>
      </c>
      <c r="S1169" t="s">
        <v>8284</v>
      </c>
    </row>
    <row r="1170" spans="1:19" ht="43" x14ac:dyDescent="0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42634.845659722218</v>
      </c>
      <c r="K1170">
        <v>1471915065</v>
      </c>
      <c r="L1170" s="10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5.6666666666666661</v>
      </c>
      <c r="R1170">
        <f t="shared" si="75"/>
        <v>340</v>
      </c>
      <c r="S1170" t="s">
        <v>8284</v>
      </c>
    </row>
    <row r="1171" spans="1:19" ht="43" x14ac:dyDescent="0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42057.145405092589</v>
      </c>
      <c r="K1171">
        <v>1422001763</v>
      </c>
      <c r="L1171" s="10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0.16999999999999998</v>
      </c>
      <c r="R1171">
        <f t="shared" si="75"/>
        <v>5.666666666666667</v>
      </c>
      <c r="S1171" t="s">
        <v>8284</v>
      </c>
    </row>
    <row r="1172" spans="1:19" ht="43" x14ac:dyDescent="0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42154.684849537036</v>
      </c>
      <c r="K1172">
        <v>1430429171</v>
      </c>
      <c r="L1172" s="10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0.4</v>
      </c>
      <c r="R1172">
        <f t="shared" si="75"/>
        <v>50</v>
      </c>
      <c r="S1172" t="s">
        <v>8284</v>
      </c>
    </row>
    <row r="1173" spans="1:19" ht="28.7" x14ac:dyDescent="0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41956.638043981475</v>
      </c>
      <c r="K1173">
        <v>1414351127</v>
      </c>
      <c r="L1173" s="10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0.1</v>
      </c>
      <c r="R1173">
        <f t="shared" si="75"/>
        <v>25</v>
      </c>
      <c r="S1173" t="s">
        <v>8284</v>
      </c>
    </row>
    <row r="1174" spans="1:19" hidden="1" x14ac:dyDescent="0.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41871.473981481482</v>
      </c>
      <c r="K1174">
        <v>1405959752</v>
      </c>
      <c r="L1174" s="10">
        <f t="shared" si="73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t="e">
        <f t="shared" si="75"/>
        <v>#DIV/0!</v>
      </c>
      <c r="S1174" t="s">
        <v>8284</v>
      </c>
    </row>
    <row r="1175" spans="1:19" ht="43" x14ac:dyDescent="0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42218.97751157407</v>
      </c>
      <c r="K1175">
        <v>1435552057</v>
      </c>
      <c r="L1175" s="10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2.4E-2</v>
      </c>
      <c r="R1175">
        <f t="shared" si="75"/>
        <v>30</v>
      </c>
      <c r="S1175" t="s">
        <v>8284</v>
      </c>
    </row>
    <row r="1176" spans="1:19" ht="43" x14ac:dyDescent="0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42498.633414351854</v>
      </c>
      <c r="K1176">
        <v>1460146327</v>
      </c>
      <c r="L1176" s="10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5.9066666666666672</v>
      </c>
      <c r="R1176">
        <f t="shared" si="75"/>
        <v>46.631578947368418</v>
      </c>
      <c r="S1176" t="s">
        <v>8284</v>
      </c>
    </row>
    <row r="1177" spans="1:19" ht="43" x14ac:dyDescent="0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42200.520127314812</v>
      </c>
      <c r="K1177">
        <v>1434389339</v>
      </c>
      <c r="L1177" s="10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2.9250000000000003</v>
      </c>
      <c r="R1177">
        <f t="shared" si="75"/>
        <v>65</v>
      </c>
      <c r="S1177" t="s">
        <v>8284</v>
      </c>
    </row>
    <row r="1178" spans="1:19" ht="57.35" x14ac:dyDescent="0.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42800.333333333336</v>
      </c>
      <c r="K1178">
        <v>1484094498</v>
      </c>
      <c r="L1178" s="10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5.7142857142857143E-3</v>
      </c>
      <c r="R1178">
        <f t="shared" si="75"/>
        <v>10</v>
      </c>
      <c r="S1178" t="s">
        <v>8284</v>
      </c>
    </row>
    <row r="1179" spans="1:19" ht="43" hidden="1" x14ac:dyDescent="0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41927.452499999999</v>
      </c>
      <c r="K1179">
        <v>1410796296</v>
      </c>
      <c r="L1179" s="10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t="e">
        <f t="shared" si="75"/>
        <v>#DIV/0!</v>
      </c>
      <c r="S1179" t="s">
        <v>8284</v>
      </c>
    </row>
    <row r="1180" spans="1:19" ht="43" x14ac:dyDescent="0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41867.69736111111</v>
      </c>
      <c r="K1180">
        <v>1405633452</v>
      </c>
      <c r="L1180" s="10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6.6666666666666671E-3</v>
      </c>
      <c r="R1180">
        <f t="shared" si="75"/>
        <v>5</v>
      </c>
      <c r="S1180" t="s">
        <v>8284</v>
      </c>
    </row>
    <row r="1181" spans="1:19" ht="43" x14ac:dyDescent="0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42305.511886574073</v>
      </c>
      <c r="K1181">
        <v>1443460627</v>
      </c>
      <c r="L1181" s="10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5.3333333333333339</v>
      </c>
      <c r="R1181">
        <f t="shared" si="75"/>
        <v>640</v>
      </c>
      <c r="S1181" t="s">
        <v>8284</v>
      </c>
    </row>
    <row r="1182" spans="1:19" ht="28.7" x14ac:dyDescent="0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41818.598541666666</v>
      </c>
      <c r="K1182">
        <v>1400786514</v>
      </c>
      <c r="L1182" s="10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11.75</v>
      </c>
      <c r="R1182">
        <f t="shared" si="75"/>
        <v>69.117647058823536</v>
      </c>
      <c r="S1182" t="s">
        <v>8284</v>
      </c>
    </row>
    <row r="1183" spans="1:19" x14ac:dyDescent="0.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42064.131030092591</v>
      </c>
      <c r="K1183">
        <v>1422605321</v>
      </c>
      <c r="L1183" s="10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8.0000000000000002E-3</v>
      </c>
      <c r="R1183">
        <f t="shared" si="75"/>
        <v>1.3333333333333333</v>
      </c>
      <c r="S1183" t="s">
        <v>8284</v>
      </c>
    </row>
    <row r="1184" spans="1:19" ht="43" x14ac:dyDescent="0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42747.487499999996</v>
      </c>
      <c r="K1184">
        <v>1482609088</v>
      </c>
      <c r="L1184" s="10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</v>
      </c>
      <c r="R1184">
        <f t="shared" si="75"/>
        <v>10.5</v>
      </c>
      <c r="S1184" t="s">
        <v>8284</v>
      </c>
    </row>
    <row r="1185" spans="1:19" ht="43" x14ac:dyDescent="0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42675.957638888889</v>
      </c>
      <c r="K1185">
        <v>1476391223</v>
      </c>
      <c r="L1185" s="10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4</v>
      </c>
      <c r="R1185">
        <f t="shared" si="75"/>
        <v>33.333333333333336</v>
      </c>
      <c r="S1185" t="s">
        <v>8284</v>
      </c>
    </row>
    <row r="1186" spans="1:19" ht="43" x14ac:dyDescent="0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42772.391331018516</v>
      </c>
      <c r="K1186">
        <v>1483712611</v>
      </c>
      <c r="L1186" s="10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104.93636363636362</v>
      </c>
      <c r="R1186">
        <f t="shared" si="75"/>
        <v>61.562666666666665</v>
      </c>
      <c r="S1186" t="s">
        <v>8285</v>
      </c>
    </row>
    <row r="1187" spans="1:19" ht="57.35" x14ac:dyDescent="0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42162.958333333336</v>
      </c>
      <c r="K1187">
        <v>1430945149</v>
      </c>
      <c r="L1187" s="10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105.44</v>
      </c>
      <c r="R1187">
        <f t="shared" si="75"/>
        <v>118.73873873873873</v>
      </c>
      <c r="S1187" t="s">
        <v>8285</v>
      </c>
    </row>
    <row r="1188" spans="1:19" ht="43" x14ac:dyDescent="0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42156.737499999996</v>
      </c>
      <c r="K1188">
        <v>1430340195</v>
      </c>
      <c r="L1188" s="10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106.73333333333332</v>
      </c>
      <c r="R1188">
        <f t="shared" si="75"/>
        <v>65.081300813008127</v>
      </c>
      <c r="S1188" t="s">
        <v>8285</v>
      </c>
    </row>
    <row r="1189" spans="1:19" ht="43" x14ac:dyDescent="0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42141.541666666664</v>
      </c>
      <c r="K1189">
        <v>1429133323</v>
      </c>
      <c r="L1189" s="10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104.12571428571428</v>
      </c>
      <c r="R1189">
        <f t="shared" si="75"/>
        <v>130.15714285714284</v>
      </c>
      <c r="S1189" t="s">
        <v>8285</v>
      </c>
    </row>
    <row r="1190" spans="1:19" ht="43" x14ac:dyDescent="0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42732.492361111108</v>
      </c>
      <c r="K1190">
        <v>1481129340</v>
      </c>
      <c r="L1190" s="10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160.54999999999998</v>
      </c>
      <c r="R1190">
        <f t="shared" si="75"/>
        <v>37.776470588235291</v>
      </c>
      <c r="S1190" t="s">
        <v>8285</v>
      </c>
    </row>
    <row r="1191" spans="1:19" ht="43" x14ac:dyDescent="0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42550.770775462959</v>
      </c>
      <c r="K1191">
        <v>1465428595</v>
      </c>
      <c r="L1191" s="10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107.77777777777777</v>
      </c>
      <c r="R1191">
        <f t="shared" si="75"/>
        <v>112.79069767441861</v>
      </c>
      <c r="S1191" t="s">
        <v>8285</v>
      </c>
    </row>
    <row r="1192" spans="1:19" ht="28.7" x14ac:dyDescent="0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41882.457465277774</v>
      </c>
      <c r="K1192">
        <v>1406908725</v>
      </c>
      <c r="L1192" s="10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135</v>
      </c>
      <c r="R1192">
        <f t="shared" si="75"/>
        <v>51.92307692307692</v>
      </c>
      <c r="S1192" t="s">
        <v>8285</v>
      </c>
    </row>
    <row r="1193" spans="1:19" ht="43" x14ac:dyDescent="0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42449.353703703695</v>
      </c>
      <c r="K1193">
        <v>1455892160</v>
      </c>
      <c r="L1193" s="10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109.07407407407408</v>
      </c>
      <c r="R1193">
        <f t="shared" si="75"/>
        <v>89.242424242424249</v>
      </c>
      <c r="S1193" t="s">
        <v>8285</v>
      </c>
    </row>
    <row r="1194" spans="1:19" ht="28.7" x14ac:dyDescent="0.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42777.298356481479</v>
      </c>
      <c r="K1194">
        <v>1484222978</v>
      </c>
      <c r="L1194" s="10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290</v>
      </c>
      <c r="R1194">
        <f t="shared" si="75"/>
        <v>19.333333333333332</v>
      </c>
      <c r="S1194" t="s">
        <v>8285</v>
      </c>
    </row>
    <row r="1195" spans="1:19" ht="43" x14ac:dyDescent="0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42469.526076388887</v>
      </c>
      <c r="K1195">
        <v>1455043053</v>
      </c>
      <c r="L1195" s="10">
        <f t="shared" si="73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103.95714285714286</v>
      </c>
      <c r="R1195">
        <f t="shared" si="75"/>
        <v>79.967032967032964</v>
      </c>
      <c r="S1195" t="s">
        <v>8285</v>
      </c>
    </row>
    <row r="1196" spans="1:19" ht="43" x14ac:dyDescent="0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42102.27984953703</v>
      </c>
      <c r="K1196">
        <v>1425901379</v>
      </c>
      <c r="L1196" s="10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322.24</v>
      </c>
      <c r="R1196">
        <f t="shared" si="75"/>
        <v>56.414565826330531</v>
      </c>
      <c r="S1196" t="s">
        <v>8285</v>
      </c>
    </row>
    <row r="1197" spans="1:19" ht="57.35" x14ac:dyDescent="0.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42358.166666666664</v>
      </c>
      <c r="K1197">
        <v>1445415653</v>
      </c>
      <c r="L1197" s="10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135</v>
      </c>
      <c r="R1197">
        <f t="shared" si="75"/>
        <v>79.411764705882348</v>
      </c>
      <c r="S1197" t="s">
        <v>8285</v>
      </c>
    </row>
    <row r="1198" spans="1:19" ht="28.7" x14ac:dyDescent="0.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42356.610405092586</v>
      </c>
      <c r="K1198">
        <v>1447875539</v>
      </c>
      <c r="L1198" s="10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269.91034482758624</v>
      </c>
      <c r="R1198">
        <f t="shared" si="75"/>
        <v>76.439453125</v>
      </c>
      <c r="S1198" t="s">
        <v>8285</v>
      </c>
    </row>
    <row r="1199" spans="1:19" ht="43" x14ac:dyDescent="0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42534.040972222218</v>
      </c>
      <c r="K1199">
        <v>1463155034</v>
      </c>
      <c r="L1199" s="10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253.29333333333332</v>
      </c>
      <c r="R1199">
        <f t="shared" si="75"/>
        <v>121</v>
      </c>
      <c r="S1199" t="s">
        <v>8285</v>
      </c>
    </row>
    <row r="1200" spans="1:19" ht="43" x14ac:dyDescent="0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42368.916666666664</v>
      </c>
      <c r="K1200">
        <v>1448463086</v>
      </c>
      <c r="L1200" s="10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260.59999999999997</v>
      </c>
      <c r="R1200">
        <f t="shared" si="75"/>
        <v>54.616766467065865</v>
      </c>
      <c r="S1200" t="s">
        <v>8285</v>
      </c>
    </row>
    <row r="1201" spans="1:19" ht="43" x14ac:dyDescent="0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42193.562499999993</v>
      </c>
      <c r="K1201">
        <v>1433615400</v>
      </c>
      <c r="L1201" s="10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101.31677953348381</v>
      </c>
      <c r="R1201">
        <f t="shared" si="75"/>
        <v>299.22222222222223</v>
      </c>
      <c r="S1201" t="s">
        <v>8285</v>
      </c>
    </row>
    <row r="1202" spans="1:19" ht="43" x14ac:dyDescent="0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42110.269166666665</v>
      </c>
      <c r="K1202">
        <v>1427369256</v>
      </c>
      <c r="L1202" s="10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125.60416666666667</v>
      </c>
      <c r="R1202">
        <f t="shared" si="75"/>
        <v>58.533980582524272</v>
      </c>
      <c r="S1202" t="s">
        <v>8285</v>
      </c>
    </row>
    <row r="1203" spans="1:19" ht="43" x14ac:dyDescent="0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42566.398680555554</v>
      </c>
      <c r="K1203">
        <v>1466001246</v>
      </c>
      <c r="L1203" s="10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102.43783333333334</v>
      </c>
      <c r="R1203">
        <f t="shared" si="75"/>
        <v>55.371801801801809</v>
      </c>
      <c r="S1203" t="s">
        <v>8285</v>
      </c>
    </row>
    <row r="1204" spans="1:19" ht="43" x14ac:dyDescent="0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42182.080486111103</v>
      </c>
      <c r="K1204">
        <v>1432796154</v>
      </c>
      <c r="L1204" s="10">
        <f t="shared" si="73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199.244</v>
      </c>
      <c r="R1204">
        <f t="shared" si="75"/>
        <v>183.80442804428046</v>
      </c>
      <c r="S1204" t="s">
        <v>8285</v>
      </c>
    </row>
    <row r="1205" spans="1:19" ht="43" x14ac:dyDescent="0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42155.4065625</v>
      </c>
      <c r="K1205">
        <v>1430491527</v>
      </c>
      <c r="L1205" s="10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102.45398773006136</v>
      </c>
      <c r="R1205">
        <f t="shared" si="75"/>
        <v>165.34653465346534</v>
      </c>
      <c r="S1205" t="s">
        <v>8285</v>
      </c>
    </row>
    <row r="1206" spans="1:19" ht="43" x14ac:dyDescent="0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42341.999999999993</v>
      </c>
      <c r="K1206">
        <v>1445363833</v>
      </c>
      <c r="L1206" s="10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102.94615384615385</v>
      </c>
      <c r="R1206">
        <f t="shared" si="75"/>
        <v>234.78947368421052</v>
      </c>
      <c r="S1206" t="s">
        <v>8285</v>
      </c>
    </row>
    <row r="1207" spans="1:19" ht="43" x14ac:dyDescent="0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42168.298043981478</v>
      </c>
      <c r="K1207">
        <v>1431605351</v>
      </c>
      <c r="L1207" s="10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100.86153846153847</v>
      </c>
      <c r="R1207">
        <f t="shared" si="75"/>
        <v>211.48387096774192</v>
      </c>
      <c r="S1207" t="s">
        <v>8285</v>
      </c>
    </row>
    <row r="1208" spans="1:19" ht="43" x14ac:dyDescent="0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42805.353472222218</v>
      </c>
      <c r="K1208">
        <v>1486406253</v>
      </c>
      <c r="L1208" s="10">
        <f t="shared" si="73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114.99999999999999</v>
      </c>
      <c r="R1208">
        <f t="shared" si="75"/>
        <v>32.34375</v>
      </c>
      <c r="S1208" t="s">
        <v>8285</v>
      </c>
    </row>
    <row r="1209" spans="1:19" ht="28.7" x14ac:dyDescent="0.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42460.208333333336</v>
      </c>
      <c r="K1209">
        <v>1456827573</v>
      </c>
      <c r="L1209" s="10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104.16766467065868</v>
      </c>
      <c r="R1209">
        <f t="shared" si="75"/>
        <v>123.37588652482269</v>
      </c>
      <c r="S1209" t="s">
        <v>8285</v>
      </c>
    </row>
    <row r="1210" spans="1:19" ht="43" x14ac:dyDescent="0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42453.459074074075</v>
      </c>
      <c r="K1210">
        <v>1456246864</v>
      </c>
      <c r="L1210" s="10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155.29999999999998</v>
      </c>
      <c r="R1210">
        <f t="shared" si="75"/>
        <v>207.06666666666666</v>
      </c>
      <c r="S1210" t="s">
        <v>8285</v>
      </c>
    </row>
    <row r="1211" spans="1:19" ht="43" x14ac:dyDescent="0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42791.637789351851</v>
      </c>
      <c r="K1211">
        <v>1485461905</v>
      </c>
      <c r="L1211" s="10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106</v>
      </c>
      <c r="R1211">
        <f t="shared" si="75"/>
        <v>138.2608695652174</v>
      </c>
      <c r="S1211" t="s">
        <v>8285</v>
      </c>
    </row>
    <row r="1212" spans="1:19" ht="28.7" x14ac:dyDescent="0.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42155.666666666664</v>
      </c>
      <c r="K1212">
        <v>1431124572</v>
      </c>
      <c r="L1212" s="10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254.31499999999997</v>
      </c>
      <c r="R1212">
        <f t="shared" si="75"/>
        <v>493.81553398058253</v>
      </c>
      <c r="S1212" t="s">
        <v>8285</v>
      </c>
    </row>
    <row r="1213" spans="1:19" ht="43" x14ac:dyDescent="0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42530.658113425925</v>
      </c>
      <c r="K1213">
        <v>1464209261</v>
      </c>
      <c r="L1213" s="10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101.1</v>
      </c>
      <c r="R1213">
        <f t="shared" si="75"/>
        <v>168.5</v>
      </c>
      <c r="S1213" t="s">
        <v>8285</v>
      </c>
    </row>
    <row r="1214" spans="1:19" ht="43" x14ac:dyDescent="0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42334.833333333336</v>
      </c>
      <c r="K1214">
        <v>1447195695</v>
      </c>
      <c r="L1214" s="10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129.04</v>
      </c>
      <c r="R1214">
        <f t="shared" si="75"/>
        <v>38.867469879518069</v>
      </c>
      <c r="S1214" t="s">
        <v>8285</v>
      </c>
    </row>
    <row r="1215" spans="1:19" ht="43" x14ac:dyDescent="0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42766.547453703701</v>
      </c>
      <c r="K1215">
        <v>1482862100</v>
      </c>
      <c r="L1215" s="10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102.23076923076924</v>
      </c>
      <c r="R1215">
        <f t="shared" si="75"/>
        <v>61.527777777777779</v>
      </c>
      <c r="S1215" t="s">
        <v>8285</v>
      </c>
    </row>
    <row r="1216" spans="1:19" ht="43" x14ac:dyDescent="0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42164.632002314807</v>
      </c>
      <c r="K1216">
        <v>1428696605</v>
      </c>
      <c r="L1216" s="10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131.80000000000001</v>
      </c>
      <c r="R1216">
        <f t="shared" si="75"/>
        <v>105.44</v>
      </c>
      <c r="S1216" t="s">
        <v>8285</v>
      </c>
    </row>
    <row r="1217" spans="1:19" ht="43" x14ac:dyDescent="0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41789.714768518512</v>
      </c>
      <c r="K1217">
        <v>1398895756</v>
      </c>
      <c r="L1217" s="10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786.0802000000001</v>
      </c>
      <c r="R1217">
        <f t="shared" si="75"/>
        <v>71.592003642987251</v>
      </c>
      <c r="S1217" t="s">
        <v>8285</v>
      </c>
    </row>
    <row r="1218" spans="1:19" ht="28.7" x14ac:dyDescent="0.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42279.752083333333</v>
      </c>
      <c r="K1218">
        <v>1441032457</v>
      </c>
      <c r="L1218" s="10">
        <f t="shared" si="73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145.70000000000002</v>
      </c>
      <c r="R1218">
        <f t="shared" si="75"/>
        <v>91.882882882882882</v>
      </c>
      <c r="S1218" t="s">
        <v>8285</v>
      </c>
    </row>
    <row r="1219" spans="1:19" ht="43" x14ac:dyDescent="0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(((I1219/60)/60)/24)+DATE(1970,1,1)+(-5/24)</f>
        <v>42565.6011574074</v>
      </c>
      <c r="K1219">
        <v>1465932340</v>
      </c>
      <c r="L1219" s="10">
        <f t="shared" ref="L1219:L1282" si="77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(E1219/D1219)*100</f>
        <v>102.60000000000001</v>
      </c>
      <c r="R1219">
        <f t="shared" ref="R1219:R1282" si="79">E1219/N1219</f>
        <v>148.57377049180329</v>
      </c>
      <c r="S1219" t="s">
        <v>8285</v>
      </c>
    </row>
    <row r="1220" spans="1:19" ht="43" x14ac:dyDescent="0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42308.916666666664</v>
      </c>
      <c r="K1220">
        <v>1443714800</v>
      </c>
      <c r="L1220" s="10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172.27777777777777</v>
      </c>
      <c r="R1220">
        <f t="shared" si="79"/>
        <v>174.2134831460674</v>
      </c>
      <c r="S1220" t="s">
        <v>8285</v>
      </c>
    </row>
    <row r="1221" spans="1:19" ht="28.7" x14ac:dyDescent="0.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42663.253622685181</v>
      </c>
      <c r="K1221">
        <v>1474369513</v>
      </c>
      <c r="L1221" s="10">
        <f t="shared" si="77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159.16819571865443</v>
      </c>
      <c r="R1221">
        <f t="shared" si="79"/>
        <v>102.86166007905139</v>
      </c>
      <c r="S1221" t="s">
        <v>8285</v>
      </c>
    </row>
    <row r="1222" spans="1:19" ht="43" x14ac:dyDescent="0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42241.420277777775</v>
      </c>
      <c r="K1222">
        <v>1437923112</v>
      </c>
      <c r="L1222" s="10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103.76666666666668</v>
      </c>
      <c r="R1222">
        <f t="shared" si="79"/>
        <v>111.17857142857143</v>
      </c>
      <c r="S1222" t="s">
        <v>8285</v>
      </c>
    </row>
    <row r="1223" spans="1:19" ht="43" x14ac:dyDescent="0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42707.791666666664</v>
      </c>
      <c r="K1223">
        <v>1478431488</v>
      </c>
      <c r="L1223" s="10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111.40954545454547</v>
      </c>
      <c r="R1223">
        <f t="shared" si="79"/>
        <v>23.796213592233013</v>
      </c>
      <c r="S1223" t="s">
        <v>8285</v>
      </c>
    </row>
    <row r="1224" spans="1:19" ht="28.7" x14ac:dyDescent="0.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42460.958333333336</v>
      </c>
      <c r="K1224">
        <v>1456852647</v>
      </c>
      <c r="L1224" s="10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280.375</v>
      </c>
      <c r="R1224">
        <f t="shared" si="79"/>
        <v>81.268115942028984</v>
      </c>
      <c r="S1224" t="s">
        <v>8285</v>
      </c>
    </row>
    <row r="1225" spans="1:19" ht="28.7" x14ac:dyDescent="0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42684.010520833333</v>
      </c>
      <c r="K1225">
        <v>1476159309</v>
      </c>
      <c r="L1225" s="10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112.10606060606061</v>
      </c>
      <c r="R1225">
        <f t="shared" si="79"/>
        <v>116.21465968586388</v>
      </c>
      <c r="S1225" t="s">
        <v>8285</v>
      </c>
    </row>
    <row r="1226" spans="1:19" ht="28.7" x14ac:dyDescent="0.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41796.341458333329</v>
      </c>
      <c r="K1226">
        <v>1396876302</v>
      </c>
      <c r="L1226" s="10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7.0666666666666673</v>
      </c>
      <c r="R1226">
        <f t="shared" si="79"/>
        <v>58.888888888888886</v>
      </c>
      <c r="S1226" t="s">
        <v>8286</v>
      </c>
    </row>
    <row r="1227" spans="1:19" ht="43" x14ac:dyDescent="0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41569.697662037033</v>
      </c>
      <c r="K1227">
        <v>1377294278</v>
      </c>
      <c r="L1227" s="10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4.3999999999999995</v>
      </c>
      <c r="R1227">
        <f t="shared" si="79"/>
        <v>44</v>
      </c>
      <c r="S1227" t="s">
        <v>8286</v>
      </c>
    </row>
    <row r="1228" spans="1:19" ht="43" x14ac:dyDescent="0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41749.833333333328</v>
      </c>
      <c r="K1228">
        <v>1395089981</v>
      </c>
      <c r="L1228" s="10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</v>
      </c>
      <c r="R1228">
        <f t="shared" si="79"/>
        <v>48.424999999999997</v>
      </c>
      <c r="S1228" t="s">
        <v>8286</v>
      </c>
    </row>
    <row r="1229" spans="1:19" ht="43" hidden="1" x14ac:dyDescent="0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41858.083333333328</v>
      </c>
      <c r="K1229">
        <v>1404770616</v>
      </c>
      <c r="L1229" s="10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t="e">
        <f t="shared" si="79"/>
        <v>#DIV/0!</v>
      </c>
      <c r="S1229" t="s">
        <v>8286</v>
      </c>
    </row>
    <row r="1230" spans="1:19" ht="43" x14ac:dyDescent="0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40814.520925925921</v>
      </c>
      <c r="K1230">
        <v>1312047008</v>
      </c>
      <c r="L1230" s="10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29.299999999999997</v>
      </c>
      <c r="R1230">
        <f t="shared" si="79"/>
        <v>61.041666666666664</v>
      </c>
      <c r="S1230" t="s">
        <v>8286</v>
      </c>
    </row>
    <row r="1231" spans="1:19" ht="43" x14ac:dyDescent="0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41015.458333333328</v>
      </c>
      <c r="K1231">
        <v>1331982127</v>
      </c>
      <c r="L1231" s="10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0.90909090909090906</v>
      </c>
      <c r="R1231">
        <f t="shared" si="79"/>
        <v>25</v>
      </c>
      <c r="S1231" t="s">
        <v>8286</v>
      </c>
    </row>
    <row r="1232" spans="1:19" ht="43" hidden="1" x14ac:dyDescent="0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40598.764236111107</v>
      </c>
      <c r="K1232">
        <v>1295997630</v>
      </c>
      <c r="L1232" s="10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t="e">
        <f t="shared" si="79"/>
        <v>#DIV/0!</v>
      </c>
      <c r="S1232" t="s">
        <v>8286</v>
      </c>
    </row>
    <row r="1233" spans="1:19" ht="43" hidden="1" x14ac:dyDescent="0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42243.833333333336</v>
      </c>
      <c r="K1233">
        <v>1436394968</v>
      </c>
      <c r="L1233" s="10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t="e">
        <f t="shared" si="79"/>
        <v>#DIV/0!</v>
      </c>
      <c r="S1233" t="s">
        <v>8286</v>
      </c>
    </row>
    <row r="1234" spans="1:19" ht="43" x14ac:dyDescent="0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41553.639699074076</v>
      </c>
      <c r="K1234">
        <v>1377030070</v>
      </c>
      <c r="L1234" s="10">
        <f t="shared" si="77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0.8</v>
      </c>
      <c r="R1234">
        <f t="shared" si="79"/>
        <v>40</v>
      </c>
      <c r="S1234" t="s">
        <v>8286</v>
      </c>
    </row>
    <row r="1235" spans="1:19" ht="43" x14ac:dyDescent="0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40960.740439814814</v>
      </c>
      <c r="K1235">
        <v>1328049974</v>
      </c>
      <c r="L1235" s="10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11.600000000000001</v>
      </c>
      <c r="R1235">
        <f t="shared" si="79"/>
        <v>19.333333333333332</v>
      </c>
      <c r="S1235" t="s">
        <v>8286</v>
      </c>
    </row>
    <row r="1236" spans="1:19" ht="43" hidden="1" x14ac:dyDescent="0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42037.580347222225</v>
      </c>
      <c r="K1236">
        <v>1420311342</v>
      </c>
      <c r="L1236" s="10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t="e">
        <f t="shared" si="79"/>
        <v>#DIV/0!</v>
      </c>
      <c r="S1236" t="s">
        <v>8286</v>
      </c>
    </row>
    <row r="1237" spans="1:19" ht="43" x14ac:dyDescent="0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41622.927071759259</v>
      </c>
      <c r="K1237">
        <v>1383621299</v>
      </c>
      <c r="L1237" s="10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2.7873639500929119</v>
      </c>
      <c r="R1237">
        <f t="shared" si="79"/>
        <v>35</v>
      </c>
      <c r="S1237" t="s">
        <v>8286</v>
      </c>
    </row>
    <row r="1238" spans="1:19" hidden="1" x14ac:dyDescent="0.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41118.458333333328</v>
      </c>
      <c r="K1238">
        <v>1342801164</v>
      </c>
      <c r="L1238" s="10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t="e">
        <f t="shared" si="79"/>
        <v>#DIV/0!</v>
      </c>
      <c r="S1238" t="s">
        <v>8286</v>
      </c>
    </row>
    <row r="1239" spans="1:19" ht="43" hidden="1" x14ac:dyDescent="0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41145.074826388889</v>
      </c>
      <c r="K1239">
        <v>1344062865</v>
      </c>
      <c r="L1239" s="10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t="e">
        <f t="shared" si="79"/>
        <v>#DIV/0!</v>
      </c>
      <c r="S1239" t="s">
        <v>8286</v>
      </c>
    </row>
    <row r="1240" spans="1:19" ht="57.35" x14ac:dyDescent="0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40761.402037037034</v>
      </c>
      <c r="K1240">
        <v>1310049536</v>
      </c>
      <c r="L1240" s="10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17.8</v>
      </c>
      <c r="R1240">
        <f t="shared" si="79"/>
        <v>59.333333333333336</v>
      </c>
      <c r="S1240" t="s">
        <v>8286</v>
      </c>
    </row>
    <row r="1241" spans="1:19" ht="28.7" hidden="1" x14ac:dyDescent="0.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40913.754247685181</v>
      </c>
      <c r="K1241">
        <v>1323212767</v>
      </c>
      <c r="L1241" s="10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t="e">
        <f t="shared" si="79"/>
        <v>#DIV/0!</v>
      </c>
      <c r="S1241" t="s">
        <v>8286</v>
      </c>
    </row>
    <row r="1242" spans="1:19" ht="28.7" x14ac:dyDescent="0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41467.70208333333</v>
      </c>
      <c r="K1242">
        <v>1368579457</v>
      </c>
      <c r="L1242" s="10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3.0124999999999997</v>
      </c>
      <c r="R1242">
        <f t="shared" si="79"/>
        <v>30.125</v>
      </c>
      <c r="S1242" t="s">
        <v>8286</v>
      </c>
    </row>
    <row r="1243" spans="1:19" ht="43" x14ac:dyDescent="0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41946.040972222218</v>
      </c>
      <c r="K1243">
        <v>1413057980</v>
      </c>
      <c r="L1243" s="10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50.739999999999995</v>
      </c>
      <c r="R1243">
        <f t="shared" si="79"/>
        <v>74.617647058823536</v>
      </c>
      <c r="S1243" t="s">
        <v>8286</v>
      </c>
    </row>
    <row r="1244" spans="1:19" ht="43" x14ac:dyDescent="0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40797.345833333333</v>
      </c>
      <c r="K1244">
        <v>1314417502</v>
      </c>
      <c r="L1244" s="10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0.54884742041712409</v>
      </c>
      <c r="R1244">
        <f t="shared" si="79"/>
        <v>5</v>
      </c>
      <c r="S1244" t="s">
        <v>8286</v>
      </c>
    </row>
    <row r="1245" spans="1:19" ht="43" x14ac:dyDescent="0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40732.666666666664</v>
      </c>
      <c r="K1245">
        <v>1304888771</v>
      </c>
      <c r="L1245" s="10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14.091666666666667</v>
      </c>
      <c r="R1245">
        <f t="shared" si="79"/>
        <v>44.5</v>
      </c>
      <c r="S1245" t="s">
        <v>8286</v>
      </c>
    </row>
    <row r="1246" spans="1:19" ht="43" x14ac:dyDescent="0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41386.666666666664</v>
      </c>
      <c r="K1246">
        <v>1363981723</v>
      </c>
      <c r="L1246" s="10">
        <f t="shared" si="77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103.8</v>
      </c>
      <c r="R1246">
        <f t="shared" si="79"/>
        <v>46.133333333333333</v>
      </c>
      <c r="S1246" t="s">
        <v>8276</v>
      </c>
    </row>
    <row r="1247" spans="1:19" ht="43" x14ac:dyDescent="0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41804.391597222217</v>
      </c>
      <c r="K1247">
        <v>1400163834</v>
      </c>
      <c r="L1247" s="10">
        <f t="shared" si="77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120.24999999999999</v>
      </c>
      <c r="R1247">
        <f t="shared" si="79"/>
        <v>141.47058823529412</v>
      </c>
      <c r="S1247" t="s">
        <v>8276</v>
      </c>
    </row>
    <row r="1248" spans="1:19" ht="43" x14ac:dyDescent="0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40882.876724537033</v>
      </c>
      <c r="K1248">
        <v>1319245349</v>
      </c>
      <c r="L1248" s="10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117</v>
      </c>
      <c r="R1248">
        <f t="shared" si="79"/>
        <v>75.483870967741936</v>
      </c>
      <c r="S1248" t="s">
        <v>8276</v>
      </c>
    </row>
    <row r="1249" spans="1:19" ht="28.7" x14ac:dyDescent="0.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41400.083969907406</v>
      </c>
      <c r="K1249">
        <v>1365231655</v>
      </c>
      <c r="L1249" s="10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122.14285714285715</v>
      </c>
      <c r="R1249">
        <f t="shared" si="79"/>
        <v>85.5</v>
      </c>
      <c r="S1249" t="s">
        <v>8276</v>
      </c>
    </row>
    <row r="1250" spans="1:19" ht="28.7" x14ac:dyDescent="0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41803.082638888889</v>
      </c>
      <c r="K1250">
        <v>1399563953</v>
      </c>
      <c r="L1250" s="10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151.63999999999999</v>
      </c>
      <c r="R1250">
        <f t="shared" si="79"/>
        <v>64.254237288135599</v>
      </c>
      <c r="S1250" t="s">
        <v>8276</v>
      </c>
    </row>
    <row r="1251" spans="1:19" ht="43" x14ac:dyDescent="0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41097.532534722224</v>
      </c>
      <c r="K1251">
        <v>1339091211</v>
      </c>
      <c r="L1251" s="10">
        <f t="shared" si="77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104.44</v>
      </c>
      <c r="R1251">
        <f t="shared" si="79"/>
        <v>64.46913580246914</v>
      </c>
      <c r="S1251" t="s">
        <v>8276</v>
      </c>
    </row>
    <row r="1252" spans="1:19" ht="43" x14ac:dyDescent="0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41888.434386574074</v>
      </c>
      <c r="K1252">
        <v>1406129131</v>
      </c>
      <c r="L1252" s="10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200.15333333333331</v>
      </c>
      <c r="R1252">
        <f t="shared" si="79"/>
        <v>118.2007874015748</v>
      </c>
      <c r="S1252" t="s">
        <v>8276</v>
      </c>
    </row>
    <row r="1253" spans="1:19" ht="28.7" x14ac:dyDescent="0.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40811.606099537035</v>
      </c>
      <c r="K1253">
        <v>1311795167</v>
      </c>
      <c r="L1253" s="10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101.8</v>
      </c>
      <c r="R1253">
        <f t="shared" si="79"/>
        <v>82.540540540540547</v>
      </c>
      <c r="S1253" t="s">
        <v>8276</v>
      </c>
    </row>
    <row r="1254" spans="1:19" ht="43" x14ac:dyDescent="0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41571.779733796291</v>
      </c>
      <c r="K1254">
        <v>1380238969</v>
      </c>
      <c r="L1254" s="10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137.65714285714284</v>
      </c>
      <c r="R1254">
        <f t="shared" si="79"/>
        <v>34.170212765957444</v>
      </c>
      <c r="S1254" t="s">
        <v>8276</v>
      </c>
    </row>
    <row r="1255" spans="1:19" ht="43" x14ac:dyDescent="0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41885.575312499997</v>
      </c>
      <c r="K1255">
        <v>1407178107</v>
      </c>
      <c r="L1255" s="10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303833.2</v>
      </c>
      <c r="R1255">
        <f t="shared" si="79"/>
        <v>42.73322081575246</v>
      </c>
      <c r="S1255" t="s">
        <v>8276</v>
      </c>
    </row>
    <row r="1256" spans="1:19" ht="43" x14ac:dyDescent="0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40543.999305555553</v>
      </c>
      <c r="K1256">
        <v>1288968886</v>
      </c>
      <c r="L1256" s="10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198.85074626865671</v>
      </c>
      <c r="R1256">
        <f t="shared" si="79"/>
        <v>94.489361702127653</v>
      </c>
      <c r="S1256" t="s">
        <v>8276</v>
      </c>
    </row>
    <row r="1257" spans="1:19" ht="43" x14ac:dyDescent="0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41609.678842592592</v>
      </c>
      <c r="K1257">
        <v>1383337052</v>
      </c>
      <c r="L1257" s="10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202.36666666666667</v>
      </c>
      <c r="R1257">
        <f t="shared" si="79"/>
        <v>55.697247706422019</v>
      </c>
      <c r="S1257" t="s">
        <v>8276</v>
      </c>
    </row>
    <row r="1258" spans="1:19" ht="43" x14ac:dyDescent="0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40951.711006944446</v>
      </c>
      <c r="K1258">
        <v>1326492231</v>
      </c>
      <c r="L1258" s="10">
        <f t="shared" si="77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117.96376666666666</v>
      </c>
      <c r="R1258">
        <f t="shared" si="79"/>
        <v>98.030831024930734</v>
      </c>
      <c r="S1258" t="s">
        <v>8276</v>
      </c>
    </row>
    <row r="1259" spans="1:19" ht="43" x14ac:dyDescent="0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40635.835532407407</v>
      </c>
      <c r="K1259">
        <v>1297562590</v>
      </c>
      <c r="L1259" s="10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294.72727272727275</v>
      </c>
      <c r="R1259">
        <f t="shared" si="79"/>
        <v>92.102272727272734</v>
      </c>
      <c r="S1259" t="s">
        <v>8276</v>
      </c>
    </row>
    <row r="1260" spans="1:19" ht="43" x14ac:dyDescent="0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41517.402916666666</v>
      </c>
      <c r="K1260">
        <v>1375368012</v>
      </c>
      <c r="L1260" s="10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213.14633333333336</v>
      </c>
      <c r="R1260">
        <f t="shared" si="79"/>
        <v>38.175462686567165</v>
      </c>
      <c r="S1260" t="s">
        <v>8276</v>
      </c>
    </row>
    <row r="1261" spans="1:19" ht="28.7" x14ac:dyDescent="0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41798.957638888889</v>
      </c>
      <c r="K1261">
        <v>1399504664</v>
      </c>
      <c r="L1261" s="10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104.24</v>
      </c>
      <c r="R1261">
        <f t="shared" si="79"/>
        <v>27.145833333333332</v>
      </c>
      <c r="S1261" t="s">
        <v>8276</v>
      </c>
    </row>
    <row r="1262" spans="1:19" ht="43" x14ac:dyDescent="0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41696.63449074074</v>
      </c>
      <c r="K1262">
        <v>1390853620</v>
      </c>
      <c r="L1262" s="10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113.66666666666667</v>
      </c>
      <c r="R1262">
        <f t="shared" si="79"/>
        <v>50.689189189189186</v>
      </c>
      <c r="S1262" t="s">
        <v>8276</v>
      </c>
    </row>
    <row r="1263" spans="1:19" ht="28.7" x14ac:dyDescent="0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41668.134571759256</v>
      </c>
      <c r="K1263">
        <v>1388391227</v>
      </c>
      <c r="L1263" s="10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101.25</v>
      </c>
      <c r="R1263">
        <f t="shared" si="79"/>
        <v>38.942307692307693</v>
      </c>
      <c r="S1263" t="s">
        <v>8276</v>
      </c>
    </row>
    <row r="1264" spans="1:19" ht="43" x14ac:dyDescent="0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41686.554305555554</v>
      </c>
      <c r="K1264">
        <v>1389982692</v>
      </c>
      <c r="L1264" s="10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125.41538461538462</v>
      </c>
      <c r="R1264">
        <f t="shared" si="79"/>
        <v>77.638095238095232</v>
      </c>
      <c r="S1264" t="s">
        <v>8276</v>
      </c>
    </row>
    <row r="1265" spans="1:19" ht="28.7" x14ac:dyDescent="0.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41726.833333333328</v>
      </c>
      <c r="K1265">
        <v>1393034470</v>
      </c>
      <c r="L1265" s="10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119</v>
      </c>
      <c r="R1265">
        <f t="shared" si="79"/>
        <v>43.536585365853661</v>
      </c>
      <c r="S1265" t="s">
        <v>8276</v>
      </c>
    </row>
    <row r="1266" spans="1:19" ht="43" x14ac:dyDescent="0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41576.454664351848</v>
      </c>
      <c r="K1266">
        <v>1380556483</v>
      </c>
      <c r="L1266" s="10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166.46153846153845</v>
      </c>
      <c r="R1266">
        <f t="shared" si="79"/>
        <v>31.823529411764707</v>
      </c>
      <c r="S1266" t="s">
        <v>8276</v>
      </c>
    </row>
    <row r="1267" spans="1:19" ht="57.35" x14ac:dyDescent="0.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40512.446932870364</v>
      </c>
      <c r="K1267">
        <v>1287071015</v>
      </c>
      <c r="L1267" s="10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119.14771428571429</v>
      </c>
      <c r="R1267">
        <f t="shared" si="79"/>
        <v>63.184393939393942</v>
      </c>
      <c r="S1267" t="s">
        <v>8276</v>
      </c>
    </row>
    <row r="1268" spans="1:19" ht="28.7" x14ac:dyDescent="0.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41650.668344907404</v>
      </c>
      <c r="K1268">
        <v>1386882145</v>
      </c>
      <c r="L1268" s="10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100.47368421052632</v>
      </c>
      <c r="R1268">
        <f t="shared" si="79"/>
        <v>190.9</v>
      </c>
      <c r="S1268" t="s">
        <v>8276</v>
      </c>
    </row>
    <row r="1269" spans="1:19" ht="43" x14ac:dyDescent="0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41479.376828703702</v>
      </c>
      <c r="K1269">
        <v>1372082558</v>
      </c>
      <c r="L1269" s="10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101.8</v>
      </c>
      <c r="R1269">
        <f t="shared" si="79"/>
        <v>140.85534591194968</v>
      </c>
      <c r="S1269" t="s">
        <v>8276</v>
      </c>
    </row>
    <row r="1270" spans="1:19" ht="28.7" x14ac:dyDescent="0.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41537.637118055551</v>
      </c>
      <c r="K1270">
        <v>1377116247</v>
      </c>
      <c r="L1270" s="10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116.66666666666667</v>
      </c>
      <c r="R1270">
        <f t="shared" si="79"/>
        <v>76.92307692307692</v>
      </c>
      <c r="S1270" t="s">
        <v>8276</v>
      </c>
    </row>
    <row r="1271" spans="1:19" ht="43" x14ac:dyDescent="0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42475.791666666664</v>
      </c>
      <c r="K1271">
        <v>1458157512</v>
      </c>
      <c r="L1271" s="10">
        <f t="shared" si="77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108.64893617021276</v>
      </c>
      <c r="R1271">
        <f t="shared" si="79"/>
        <v>99.15533980582525</v>
      </c>
      <c r="S1271" t="s">
        <v>8276</v>
      </c>
    </row>
    <row r="1272" spans="1:19" ht="28.7" x14ac:dyDescent="0.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40993.60696759259</v>
      </c>
      <c r="K1272">
        <v>1327523642</v>
      </c>
      <c r="L1272" s="10">
        <f t="shared" si="77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114.72</v>
      </c>
      <c r="R1272">
        <f t="shared" si="79"/>
        <v>67.881656804733723</v>
      </c>
      <c r="S1272" t="s">
        <v>8276</v>
      </c>
    </row>
    <row r="1273" spans="1:19" ht="43" x14ac:dyDescent="0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41591.516886574071</v>
      </c>
      <c r="K1273">
        <v>1381767859</v>
      </c>
      <c r="L1273" s="10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101.8</v>
      </c>
      <c r="R1273">
        <f t="shared" si="79"/>
        <v>246.29032258064515</v>
      </c>
      <c r="S1273" t="s">
        <v>8276</v>
      </c>
    </row>
    <row r="1274" spans="1:19" ht="57.35" x14ac:dyDescent="0.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40343.958333333328</v>
      </c>
      <c r="K1274">
        <v>1270576379</v>
      </c>
      <c r="L1274" s="10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106</v>
      </c>
      <c r="R1274">
        <f t="shared" si="79"/>
        <v>189.28571428571428</v>
      </c>
      <c r="S1274" t="s">
        <v>8276</v>
      </c>
    </row>
    <row r="1275" spans="1:19" ht="43" x14ac:dyDescent="0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41882.521886574068</v>
      </c>
      <c r="K1275">
        <v>1406914291</v>
      </c>
      <c r="L1275" s="10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103.49999999999999</v>
      </c>
      <c r="R1275">
        <f t="shared" si="79"/>
        <v>76.666666666666671</v>
      </c>
      <c r="S1275" t="s">
        <v>8276</v>
      </c>
    </row>
    <row r="1276" spans="1:19" ht="43" x14ac:dyDescent="0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41151.481770833328</v>
      </c>
      <c r="K1276">
        <v>1343320425</v>
      </c>
      <c r="L1276" s="10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154.97535999999999</v>
      </c>
      <c r="R1276">
        <f t="shared" si="79"/>
        <v>82.963254817987149</v>
      </c>
      <c r="S1276" t="s">
        <v>8276</v>
      </c>
    </row>
    <row r="1277" spans="1:19" ht="43" x14ac:dyDescent="0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41493.659571759257</v>
      </c>
      <c r="K1277">
        <v>1372884587</v>
      </c>
      <c r="L1277" s="10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162.14066666666668</v>
      </c>
      <c r="R1277">
        <f t="shared" si="79"/>
        <v>62.522107969151669</v>
      </c>
      <c r="S1277" t="s">
        <v>8276</v>
      </c>
    </row>
    <row r="1278" spans="1:19" ht="28.7" x14ac:dyDescent="0.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40056.958333333328</v>
      </c>
      <c r="K1278">
        <v>1247504047</v>
      </c>
      <c r="L1278" s="10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104.42100000000001</v>
      </c>
      <c r="R1278">
        <f t="shared" si="79"/>
        <v>46.06808823529412</v>
      </c>
      <c r="S1278" t="s">
        <v>8276</v>
      </c>
    </row>
    <row r="1279" spans="1:19" ht="43" x14ac:dyDescent="0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41156.35355324074</v>
      </c>
      <c r="K1279">
        <v>1343741347</v>
      </c>
      <c r="L1279" s="10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106.12433333333333</v>
      </c>
      <c r="R1279">
        <f t="shared" si="79"/>
        <v>38.543946731234868</v>
      </c>
      <c r="S1279" t="s">
        <v>8276</v>
      </c>
    </row>
    <row r="1280" spans="1:19" ht="43" x14ac:dyDescent="0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41814.875</v>
      </c>
      <c r="K1280">
        <v>1401196766</v>
      </c>
      <c r="L1280" s="10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154.93846153846152</v>
      </c>
      <c r="R1280">
        <f t="shared" si="79"/>
        <v>53.005263157894738</v>
      </c>
      <c r="S1280" t="s">
        <v>8276</v>
      </c>
    </row>
    <row r="1281" spans="1:19" ht="43" x14ac:dyDescent="0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41721.849189814813</v>
      </c>
      <c r="K1281">
        <v>1392171770</v>
      </c>
      <c r="L1281" s="10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110.77157238734421</v>
      </c>
      <c r="R1281">
        <f t="shared" si="79"/>
        <v>73.355396825396824</v>
      </c>
      <c r="S1281" t="s">
        <v>8276</v>
      </c>
    </row>
    <row r="1282" spans="1:19" ht="43" x14ac:dyDescent="0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40603.54923611111</v>
      </c>
      <c r="K1282">
        <v>1291227054</v>
      </c>
      <c r="L1282" s="10">
        <f t="shared" si="7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110.91186666666665</v>
      </c>
      <c r="R1282">
        <f t="shared" si="79"/>
        <v>127.97523076923076</v>
      </c>
      <c r="S1282" t="s">
        <v>8276</v>
      </c>
    </row>
    <row r="1283" spans="1:19" ht="43" x14ac:dyDescent="0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(((I1283/60)/60)/24)+DATE(1970,1,1)+(-5/24)</f>
        <v>41483.535138888888</v>
      </c>
      <c r="K1283">
        <v>1373305836</v>
      </c>
      <c r="L1283" s="10">
        <f t="shared" ref="L1283:L1346" si="81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(E1283/D1283)*100</f>
        <v>110.71428571428572</v>
      </c>
      <c r="R1283">
        <f t="shared" ref="R1283:R1346" si="83">E1283/N1283</f>
        <v>104.72972972972973</v>
      </c>
      <c r="S1283" t="s">
        <v>8276</v>
      </c>
    </row>
    <row r="1284" spans="1:19" ht="43" x14ac:dyDescent="0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41616.999305555553</v>
      </c>
      <c r="K1284">
        <v>1383909855</v>
      </c>
      <c r="L1284" s="10">
        <f t="shared" si="81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123.61333333333333</v>
      </c>
      <c r="R1284">
        <f t="shared" si="83"/>
        <v>67.671532846715323</v>
      </c>
      <c r="S1284" t="s">
        <v>8276</v>
      </c>
    </row>
    <row r="1285" spans="1:19" ht="43" x14ac:dyDescent="0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41343.958333333328</v>
      </c>
      <c r="K1285">
        <v>1360948389</v>
      </c>
      <c r="L1285" s="10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211.05</v>
      </c>
      <c r="R1285">
        <f t="shared" si="83"/>
        <v>95.931818181818187</v>
      </c>
      <c r="S1285" t="s">
        <v>8276</v>
      </c>
    </row>
    <row r="1286" spans="1:19" ht="43" x14ac:dyDescent="0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42735.499305555553</v>
      </c>
      <c r="K1286">
        <v>1481175482</v>
      </c>
      <c r="L1286" s="10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101</v>
      </c>
      <c r="R1286">
        <f t="shared" si="83"/>
        <v>65.161290322580641</v>
      </c>
      <c r="S1286" t="s">
        <v>8271</v>
      </c>
    </row>
    <row r="1287" spans="1:19" ht="43" x14ac:dyDescent="0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42175.374710648146</v>
      </c>
      <c r="K1287">
        <v>1433512775</v>
      </c>
      <c r="L1287" s="10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101.64999999999999</v>
      </c>
      <c r="R1287">
        <f t="shared" si="83"/>
        <v>32.269841269841272</v>
      </c>
      <c r="S1287" t="s">
        <v>8271</v>
      </c>
    </row>
    <row r="1288" spans="1:19" ht="43" x14ac:dyDescent="0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42052.374999999993</v>
      </c>
      <c r="K1288">
        <v>1423041227</v>
      </c>
      <c r="L1288" s="10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108.33333333333333</v>
      </c>
      <c r="R1288">
        <f t="shared" si="83"/>
        <v>81.25</v>
      </c>
      <c r="S1288" t="s">
        <v>8271</v>
      </c>
    </row>
    <row r="1289" spans="1:19" ht="57.35" x14ac:dyDescent="0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42167.412685185183</v>
      </c>
      <c r="K1289">
        <v>1428936856</v>
      </c>
      <c r="L1289" s="10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242</v>
      </c>
      <c r="R1289">
        <f t="shared" si="83"/>
        <v>24.2</v>
      </c>
      <c r="S1289" t="s">
        <v>8271</v>
      </c>
    </row>
    <row r="1290" spans="1:19" ht="43" x14ac:dyDescent="0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42591.958333333336</v>
      </c>
      <c r="K1290">
        <v>1468122163</v>
      </c>
      <c r="L1290" s="10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100.44999999999999</v>
      </c>
      <c r="R1290">
        <f t="shared" si="83"/>
        <v>65.868852459016395</v>
      </c>
      <c r="S1290" t="s">
        <v>8271</v>
      </c>
    </row>
    <row r="1291" spans="1:19" ht="43" x14ac:dyDescent="0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42738.926446759251</v>
      </c>
      <c r="K1291">
        <v>1480907645</v>
      </c>
      <c r="L1291" s="10">
        <f t="shared" si="81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125.06666666666666</v>
      </c>
      <c r="R1291">
        <f t="shared" si="83"/>
        <v>36.07692307692308</v>
      </c>
      <c r="S1291" t="s">
        <v>8271</v>
      </c>
    </row>
    <row r="1292" spans="1:19" ht="28.7" x14ac:dyDescent="0.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42117.082638888889</v>
      </c>
      <c r="K1292">
        <v>1427121931</v>
      </c>
      <c r="L1292" s="10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108.57142857142857</v>
      </c>
      <c r="R1292">
        <f t="shared" si="83"/>
        <v>44.186046511627907</v>
      </c>
      <c r="S1292" t="s">
        <v>8271</v>
      </c>
    </row>
    <row r="1293" spans="1:19" ht="43" x14ac:dyDescent="0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42101.083333333336</v>
      </c>
      <c r="K1293">
        <v>1425224391</v>
      </c>
      <c r="L1293" s="10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145.70000000000002</v>
      </c>
      <c r="R1293">
        <f t="shared" si="83"/>
        <v>104.07142857142857</v>
      </c>
      <c r="S1293" t="s">
        <v>8271</v>
      </c>
    </row>
    <row r="1294" spans="1:19" ht="43" x14ac:dyDescent="0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42283.749305555553</v>
      </c>
      <c r="K1294">
        <v>1441822828</v>
      </c>
      <c r="L1294" s="10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110.00000000000001</v>
      </c>
      <c r="R1294">
        <f t="shared" si="83"/>
        <v>35.96153846153846</v>
      </c>
      <c r="S1294" t="s">
        <v>8271</v>
      </c>
    </row>
    <row r="1295" spans="1:19" ht="43" x14ac:dyDescent="0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42322.534386574065</v>
      </c>
      <c r="K1295">
        <v>1444927771</v>
      </c>
      <c r="L1295" s="10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102.23333333333333</v>
      </c>
      <c r="R1295">
        <f t="shared" si="83"/>
        <v>127.79166666666667</v>
      </c>
      <c r="S1295" t="s">
        <v>8271</v>
      </c>
    </row>
    <row r="1296" spans="1:19" ht="43" x14ac:dyDescent="0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42296.249999999993</v>
      </c>
      <c r="K1296">
        <v>1443696797</v>
      </c>
      <c r="L1296" s="10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122</v>
      </c>
      <c r="R1296">
        <f t="shared" si="83"/>
        <v>27.727272727272727</v>
      </c>
      <c r="S1296" t="s">
        <v>8271</v>
      </c>
    </row>
    <row r="1297" spans="1:19" ht="43" x14ac:dyDescent="0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42214.499999999993</v>
      </c>
      <c r="K1297">
        <v>1435585497</v>
      </c>
      <c r="L1297" s="10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101.96000000000001</v>
      </c>
      <c r="R1297">
        <f t="shared" si="83"/>
        <v>39.828125</v>
      </c>
      <c r="S1297" t="s">
        <v>8271</v>
      </c>
    </row>
    <row r="1298" spans="1:19" ht="57.35" x14ac:dyDescent="0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42442.800613425927</v>
      </c>
      <c r="K1298">
        <v>1456189973</v>
      </c>
      <c r="L1298" s="10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141.1764705882353</v>
      </c>
      <c r="R1298">
        <f t="shared" si="83"/>
        <v>52.173913043478258</v>
      </c>
      <c r="S1298" t="s">
        <v>8271</v>
      </c>
    </row>
    <row r="1299" spans="1:19" ht="43" x14ac:dyDescent="0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42491.538865740738</v>
      </c>
      <c r="K1299">
        <v>1459533358</v>
      </c>
      <c r="L1299" s="10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109.52500000000001</v>
      </c>
      <c r="R1299">
        <f t="shared" si="83"/>
        <v>92.037815126050418</v>
      </c>
      <c r="S1299" t="s">
        <v>8271</v>
      </c>
    </row>
    <row r="1300" spans="1:19" ht="43" x14ac:dyDescent="0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42488.472592592596</v>
      </c>
      <c r="K1300">
        <v>1459268432</v>
      </c>
      <c r="L1300" s="10">
        <f t="shared" si="81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104.65</v>
      </c>
      <c r="R1300">
        <f t="shared" si="83"/>
        <v>63.424242424242422</v>
      </c>
      <c r="S1300" t="s">
        <v>8271</v>
      </c>
    </row>
    <row r="1301" spans="1:19" ht="43" x14ac:dyDescent="0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42199.606006944443</v>
      </c>
      <c r="K1301">
        <v>1434310359</v>
      </c>
      <c r="L1301" s="10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124</v>
      </c>
      <c r="R1301">
        <f t="shared" si="83"/>
        <v>135.625</v>
      </c>
      <c r="S1301" t="s">
        <v>8271</v>
      </c>
    </row>
    <row r="1302" spans="1:19" ht="43" x14ac:dyDescent="0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42522.581249999996</v>
      </c>
      <c r="K1302">
        <v>1461427938</v>
      </c>
      <c r="L1302" s="10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135</v>
      </c>
      <c r="R1302">
        <f t="shared" si="83"/>
        <v>168.75</v>
      </c>
      <c r="S1302" t="s">
        <v>8271</v>
      </c>
    </row>
    <row r="1303" spans="1:19" ht="43" x14ac:dyDescent="0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42205.916666666664</v>
      </c>
      <c r="K1303">
        <v>1436551178</v>
      </c>
      <c r="L1303" s="10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102.75000000000001</v>
      </c>
      <c r="R1303">
        <f t="shared" si="83"/>
        <v>70.862068965517238</v>
      </c>
      <c r="S1303" t="s">
        <v>8271</v>
      </c>
    </row>
    <row r="1304" spans="1:19" ht="43" x14ac:dyDescent="0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42704.891331018516</v>
      </c>
      <c r="K1304">
        <v>1477963411</v>
      </c>
      <c r="L1304" s="10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100</v>
      </c>
      <c r="R1304">
        <f t="shared" si="83"/>
        <v>50</v>
      </c>
      <c r="S1304" t="s">
        <v>8271</v>
      </c>
    </row>
    <row r="1305" spans="1:19" ht="28.7" x14ac:dyDescent="0.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42582.249999999993</v>
      </c>
      <c r="K1305">
        <v>1468578920</v>
      </c>
      <c r="L1305" s="10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130.26085714285716</v>
      </c>
      <c r="R1305">
        <f t="shared" si="83"/>
        <v>42.214166666666671</v>
      </c>
      <c r="S1305" t="s">
        <v>8271</v>
      </c>
    </row>
    <row r="1306" spans="1:19" ht="43" x14ac:dyDescent="0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42806.944502314807</v>
      </c>
      <c r="K1306">
        <v>1484196005</v>
      </c>
      <c r="L1306" s="10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39.627499999999998</v>
      </c>
      <c r="R1306">
        <f t="shared" si="83"/>
        <v>152.41346153846155</v>
      </c>
      <c r="S1306" t="s">
        <v>8273</v>
      </c>
    </row>
    <row r="1307" spans="1:19" ht="43" x14ac:dyDescent="0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42572.520833333336</v>
      </c>
      <c r="K1307">
        <v>1466611108</v>
      </c>
      <c r="L1307" s="10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25.976666666666663</v>
      </c>
      <c r="R1307">
        <f t="shared" si="83"/>
        <v>90.616279069767444</v>
      </c>
      <c r="S1307" t="s">
        <v>8273</v>
      </c>
    </row>
    <row r="1308" spans="1:19" ht="57.35" x14ac:dyDescent="0.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41977.249236111107</v>
      </c>
      <c r="K1308">
        <v>1415098734</v>
      </c>
      <c r="L1308" s="10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65.24636363636364</v>
      </c>
      <c r="R1308">
        <f t="shared" si="83"/>
        <v>201.60393258426967</v>
      </c>
      <c r="S1308" t="s">
        <v>8273</v>
      </c>
    </row>
    <row r="1309" spans="1:19" ht="28.7" x14ac:dyDescent="0.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42417.294895833329</v>
      </c>
      <c r="K1309">
        <v>1453118679</v>
      </c>
      <c r="L1309" s="10">
        <f t="shared" si="81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11.514000000000001</v>
      </c>
      <c r="R1309">
        <f t="shared" si="83"/>
        <v>127.93333333333334</v>
      </c>
      <c r="S1309" t="s">
        <v>8273</v>
      </c>
    </row>
    <row r="1310" spans="1:19" ht="28.7" x14ac:dyDescent="0.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42651.405231481483</v>
      </c>
      <c r="K1310">
        <v>1472481812</v>
      </c>
      <c r="L1310" s="10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11.360000000000001</v>
      </c>
      <c r="R1310">
        <f t="shared" si="83"/>
        <v>29.894736842105264</v>
      </c>
      <c r="S1310" t="s">
        <v>8273</v>
      </c>
    </row>
    <row r="1311" spans="1:19" ht="43" x14ac:dyDescent="0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42292.674398148149</v>
      </c>
      <c r="K1311">
        <v>1441919468</v>
      </c>
      <c r="L1311" s="10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111.99130434782609</v>
      </c>
      <c r="R1311">
        <f t="shared" si="83"/>
        <v>367.97142857142859</v>
      </c>
      <c r="S1311" t="s">
        <v>8273</v>
      </c>
    </row>
    <row r="1312" spans="1:19" ht="43" x14ac:dyDescent="0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42601.458912037029</v>
      </c>
      <c r="K1312">
        <v>1467734450</v>
      </c>
      <c r="L1312" s="10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15.5</v>
      </c>
      <c r="R1312">
        <f t="shared" si="83"/>
        <v>129.16666666666666</v>
      </c>
      <c r="S1312" t="s">
        <v>8273</v>
      </c>
    </row>
    <row r="1313" spans="1:19" ht="43" x14ac:dyDescent="0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42704.635636574072</v>
      </c>
      <c r="K1313">
        <v>1477509319</v>
      </c>
      <c r="L1313" s="10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32.027999999999999</v>
      </c>
      <c r="R1313">
        <f t="shared" si="83"/>
        <v>800.7</v>
      </c>
      <c r="S1313" t="s">
        <v>8273</v>
      </c>
    </row>
    <row r="1314" spans="1:19" ht="43" x14ac:dyDescent="0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42112.494467592587</v>
      </c>
      <c r="K1314">
        <v>1426783922</v>
      </c>
      <c r="L1314" s="10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0.60869565217391308</v>
      </c>
      <c r="R1314">
        <f t="shared" si="83"/>
        <v>28</v>
      </c>
      <c r="S1314" t="s">
        <v>8273</v>
      </c>
    </row>
    <row r="1315" spans="1:19" ht="43" x14ac:dyDescent="0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42432.50131944444</v>
      </c>
      <c r="K1315">
        <v>1454432514</v>
      </c>
      <c r="L1315" s="10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31.114999999999998</v>
      </c>
      <c r="R1315">
        <f t="shared" si="83"/>
        <v>102.01639344262296</v>
      </c>
      <c r="S1315" t="s">
        <v>8273</v>
      </c>
    </row>
    <row r="1316" spans="1:19" ht="43" x14ac:dyDescent="0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42664.461342592585</v>
      </c>
      <c r="K1316">
        <v>1471881860</v>
      </c>
      <c r="L1316" s="10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1.1266666666666667</v>
      </c>
      <c r="R1316">
        <f t="shared" si="83"/>
        <v>184.36363636363637</v>
      </c>
      <c r="S1316" t="s">
        <v>8273</v>
      </c>
    </row>
    <row r="1317" spans="1:19" ht="28.7" x14ac:dyDescent="0.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42313.833333333336</v>
      </c>
      <c r="K1317">
        <v>1443700648</v>
      </c>
      <c r="L1317" s="10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40.404000000000003</v>
      </c>
      <c r="R1317">
        <f t="shared" si="83"/>
        <v>162.91935483870967</v>
      </c>
      <c r="S1317" t="s">
        <v>8273</v>
      </c>
    </row>
    <row r="1318" spans="1:19" ht="43" x14ac:dyDescent="0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42428.753576388881</v>
      </c>
      <c r="K1318">
        <v>1453676709</v>
      </c>
      <c r="L1318" s="10">
        <f t="shared" si="81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1.3333333333333333E-3</v>
      </c>
      <c r="R1318">
        <f t="shared" si="83"/>
        <v>1</v>
      </c>
      <c r="S1318" t="s">
        <v>8273</v>
      </c>
    </row>
    <row r="1319" spans="1:19" ht="57.35" x14ac:dyDescent="0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42572.374999999993</v>
      </c>
      <c r="K1319">
        <v>1464586746</v>
      </c>
      <c r="L1319" s="10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5.7334999999999994</v>
      </c>
      <c r="R1319">
        <f t="shared" si="83"/>
        <v>603.52631578947364</v>
      </c>
      <c r="S1319" t="s">
        <v>8273</v>
      </c>
    </row>
    <row r="1320" spans="1:19" ht="43" x14ac:dyDescent="0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42014.835324074076</v>
      </c>
      <c r="K1320">
        <v>1418346172</v>
      </c>
      <c r="L1320" s="10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15.324999999999999</v>
      </c>
      <c r="R1320">
        <f t="shared" si="83"/>
        <v>45.407407407407405</v>
      </c>
      <c r="S1320" t="s">
        <v>8273</v>
      </c>
    </row>
    <row r="1321" spans="1:19" ht="43" x14ac:dyDescent="0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41831.458333333328</v>
      </c>
      <c r="K1321">
        <v>1403810965</v>
      </c>
      <c r="L1321" s="10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15.103448275862069</v>
      </c>
      <c r="R1321">
        <f t="shared" si="83"/>
        <v>97.333333333333329</v>
      </c>
      <c r="S1321" t="s">
        <v>8273</v>
      </c>
    </row>
    <row r="1322" spans="1:19" ht="43" x14ac:dyDescent="0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42734.749999999993</v>
      </c>
      <c r="K1322">
        <v>1480610046</v>
      </c>
      <c r="L1322" s="10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0.503</v>
      </c>
      <c r="R1322">
        <f t="shared" si="83"/>
        <v>167.66666666666666</v>
      </c>
      <c r="S1322" t="s">
        <v>8273</v>
      </c>
    </row>
    <row r="1323" spans="1:19" ht="43" x14ac:dyDescent="0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42727.540937499994</v>
      </c>
      <c r="K1323">
        <v>1479923937</v>
      </c>
      <c r="L1323" s="10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1.3028138528138529</v>
      </c>
      <c r="R1323">
        <f t="shared" si="83"/>
        <v>859.85714285714289</v>
      </c>
      <c r="S1323" t="s">
        <v>8273</v>
      </c>
    </row>
    <row r="1324" spans="1:19" ht="43" x14ac:dyDescent="0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42145.448206018518</v>
      </c>
      <c r="K1324">
        <v>1429631125</v>
      </c>
      <c r="L1324" s="10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0.30285714285714288</v>
      </c>
      <c r="R1324">
        <f t="shared" si="83"/>
        <v>26.5</v>
      </c>
      <c r="S1324" t="s">
        <v>8273</v>
      </c>
    </row>
    <row r="1325" spans="1:19" ht="43" x14ac:dyDescent="0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42486.079861111109</v>
      </c>
      <c r="K1325">
        <v>1458665146</v>
      </c>
      <c r="L1325" s="10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8.8800000000000008</v>
      </c>
      <c r="R1325">
        <f t="shared" si="83"/>
        <v>30.272727272727273</v>
      </c>
      <c r="S1325" t="s">
        <v>8273</v>
      </c>
    </row>
    <row r="1326" spans="1:19" ht="43" x14ac:dyDescent="0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42656.425370370365</v>
      </c>
      <c r="K1326">
        <v>1473779552</v>
      </c>
      <c r="L1326" s="10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</v>
      </c>
      <c r="R1326">
        <f t="shared" si="83"/>
        <v>54.666666666666664</v>
      </c>
      <c r="S1326" t="s">
        <v>8273</v>
      </c>
    </row>
    <row r="1327" spans="1:19" ht="43" x14ac:dyDescent="0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42733.877719907403</v>
      </c>
      <c r="K1327">
        <v>1480471435</v>
      </c>
      <c r="L1327" s="10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2.4299999999999997</v>
      </c>
      <c r="R1327">
        <f t="shared" si="83"/>
        <v>60.75</v>
      </c>
      <c r="S1327" t="s">
        <v>8273</v>
      </c>
    </row>
    <row r="1328" spans="1:19" ht="43" x14ac:dyDescent="0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42019.583657407398</v>
      </c>
      <c r="K1328">
        <v>1417460428</v>
      </c>
      <c r="L1328" s="10">
        <f t="shared" si="81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</v>
      </c>
      <c r="R1328">
        <f t="shared" si="83"/>
        <v>102.72727272727273</v>
      </c>
      <c r="S1328" t="s">
        <v>8273</v>
      </c>
    </row>
    <row r="1329" spans="1:19" ht="43" x14ac:dyDescent="0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42153.470312500001</v>
      </c>
      <c r="K1329">
        <v>1430324235</v>
      </c>
      <c r="L1329" s="10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</v>
      </c>
      <c r="R1329">
        <f t="shared" si="83"/>
        <v>41.585365853658537</v>
      </c>
      <c r="S1329" t="s">
        <v>8273</v>
      </c>
    </row>
    <row r="1330" spans="1:19" ht="43" x14ac:dyDescent="0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42657.434421296297</v>
      </c>
      <c r="K1330">
        <v>1472570734</v>
      </c>
      <c r="L1330" s="10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</v>
      </c>
      <c r="R1330">
        <f t="shared" si="83"/>
        <v>116.53333333333333</v>
      </c>
      <c r="S1330" t="s">
        <v>8273</v>
      </c>
    </row>
    <row r="1331" spans="1:19" ht="43" x14ac:dyDescent="0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41975.054918981477</v>
      </c>
      <c r="K1331">
        <v>1414041545</v>
      </c>
      <c r="L1331" s="10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0.81600000000000006</v>
      </c>
      <c r="R1331">
        <f t="shared" si="83"/>
        <v>45.333333333333336</v>
      </c>
      <c r="S1331" t="s">
        <v>8273</v>
      </c>
    </row>
    <row r="1332" spans="1:19" ht="43" x14ac:dyDescent="0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42552.958333333336</v>
      </c>
      <c r="K1332">
        <v>1464763109</v>
      </c>
      <c r="L1332" s="10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22.494285714285713</v>
      </c>
      <c r="R1332">
        <f t="shared" si="83"/>
        <v>157.46</v>
      </c>
      <c r="S1332" t="s">
        <v>8273</v>
      </c>
    </row>
    <row r="1333" spans="1:19" ht="43" x14ac:dyDescent="0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42599.295763888884</v>
      </c>
      <c r="K1333">
        <v>1468843554</v>
      </c>
      <c r="L1333" s="10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</v>
      </c>
      <c r="R1333">
        <f t="shared" si="83"/>
        <v>100.5</v>
      </c>
      <c r="S1333" t="s">
        <v>8273</v>
      </c>
    </row>
    <row r="1334" spans="1:19" ht="43" hidden="1" x14ac:dyDescent="0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42761.851944444446</v>
      </c>
      <c r="K1334">
        <v>1482888408</v>
      </c>
      <c r="L1334" s="10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t="e">
        <f t="shared" si="83"/>
        <v>#DIV/0!</v>
      </c>
      <c r="S1334" t="s">
        <v>8273</v>
      </c>
    </row>
    <row r="1335" spans="1:19" ht="43" hidden="1" x14ac:dyDescent="0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41835.8984375</v>
      </c>
      <c r="K1335">
        <v>1402886025</v>
      </c>
      <c r="L1335" s="10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t="e">
        <f t="shared" si="83"/>
        <v>#DIV/0!</v>
      </c>
      <c r="S1335" t="s">
        <v>8273</v>
      </c>
    </row>
    <row r="1336" spans="1:19" ht="43" x14ac:dyDescent="0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42440.565821759257</v>
      </c>
      <c r="K1336">
        <v>1455129287</v>
      </c>
      <c r="L1336" s="10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10.754135338345865</v>
      </c>
      <c r="R1336">
        <f t="shared" si="83"/>
        <v>51.822463768115945</v>
      </c>
      <c r="S1336" t="s">
        <v>8273</v>
      </c>
    </row>
    <row r="1337" spans="1:19" ht="43" x14ac:dyDescent="0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42343.728032407402</v>
      </c>
      <c r="K1337">
        <v>1446762502</v>
      </c>
      <c r="L1337" s="10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19.759999999999998</v>
      </c>
      <c r="R1337">
        <f t="shared" si="83"/>
        <v>308.75</v>
      </c>
      <c r="S1337" t="s">
        <v>8273</v>
      </c>
    </row>
    <row r="1338" spans="1:19" ht="43" x14ac:dyDescent="0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41990.655416666668</v>
      </c>
      <c r="K1338">
        <v>1415825028</v>
      </c>
      <c r="L1338" s="10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84.946999999999989</v>
      </c>
      <c r="R1338">
        <f t="shared" si="83"/>
        <v>379.22767857142856</v>
      </c>
      <c r="S1338" t="s">
        <v>8273</v>
      </c>
    </row>
    <row r="1339" spans="1:19" ht="43" x14ac:dyDescent="0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42797.368969907409</v>
      </c>
      <c r="K1339">
        <v>1485957079</v>
      </c>
      <c r="L1339" s="10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49.381999999999998</v>
      </c>
      <c r="R1339">
        <f t="shared" si="83"/>
        <v>176.36428571428573</v>
      </c>
      <c r="S1339" t="s">
        <v>8273</v>
      </c>
    </row>
    <row r="1340" spans="1:19" ht="43" x14ac:dyDescent="0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42218.595289351848</v>
      </c>
      <c r="K1340">
        <v>1435951033</v>
      </c>
      <c r="L1340" s="10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3.3033333333333332</v>
      </c>
      <c r="R1340">
        <f t="shared" si="83"/>
        <v>66.066666666666663</v>
      </c>
      <c r="S1340" t="s">
        <v>8273</v>
      </c>
    </row>
    <row r="1341" spans="1:19" ht="28.7" x14ac:dyDescent="0.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41981.480497685181</v>
      </c>
      <c r="K1341">
        <v>1414164715</v>
      </c>
      <c r="L1341" s="10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6.6339999999999995</v>
      </c>
      <c r="R1341">
        <f t="shared" si="83"/>
        <v>89.648648648648646</v>
      </c>
      <c r="S1341" t="s">
        <v>8273</v>
      </c>
    </row>
    <row r="1342" spans="1:19" ht="43" hidden="1" x14ac:dyDescent="0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41866.387187499997</v>
      </c>
      <c r="K1342">
        <v>1405520253</v>
      </c>
      <c r="L1342" s="10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t="e">
        <f t="shared" si="83"/>
        <v>#DIV/0!</v>
      </c>
      <c r="S1342" t="s">
        <v>8273</v>
      </c>
    </row>
    <row r="1343" spans="1:19" ht="43" x14ac:dyDescent="0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42644.415706018517</v>
      </c>
      <c r="K1343">
        <v>1472569117</v>
      </c>
      <c r="L1343" s="10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70.36</v>
      </c>
      <c r="R1343">
        <f t="shared" si="83"/>
        <v>382.39130434782606</v>
      </c>
      <c r="S1343" t="s">
        <v>8273</v>
      </c>
    </row>
    <row r="1344" spans="1:19" ht="43" x14ac:dyDescent="0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42202.608090277768</v>
      </c>
      <c r="K1344">
        <v>1434569739</v>
      </c>
      <c r="L1344" s="10">
        <f t="shared" si="81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0.2</v>
      </c>
      <c r="R1344">
        <f t="shared" si="83"/>
        <v>100</v>
      </c>
      <c r="S1344" t="s">
        <v>8273</v>
      </c>
    </row>
    <row r="1345" spans="1:19" ht="43" x14ac:dyDescent="0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42600.957638888889</v>
      </c>
      <c r="K1345">
        <v>1466512683</v>
      </c>
      <c r="L1345" s="10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102.298</v>
      </c>
      <c r="R1345">
        <f t="shared" si="83"/>
        <v>158.35603715170279</v>
      </c>
      <c r="S1345" t="s">
        <v>8273</v>
      </c>
    </row>
    <row r="1346" spans="1:19" ht="43" x14ac:dyDescent="0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42551.581469907404</v>
      </c>
      <c r="K1346">
        <v>1464807439</v>
      </c>
      <c r="L1346" s="10">
        <f t="shared" si="8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377.73333333333335</v>
      </c>
      <c r="R1346">
        <f t="shared" si="83"/>
        <v>40.762589928057551</v>
      </c>
      <c r="S1346" t="s">
        <v>8274</v>
      </c>
    </row>
    <row r="1347" spans="1:19" ht="43" x14ac:dyDescent="0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(((I1347/60)/60)/24)+DATE(1970,1,1)+(-5/24)</f>
        <v>41834.606006944443</v>
      </c>
      <c r="K1347">
        <v>1402342359</v>
      </c>
      <c r="L1347" s="10">
        <f t="shared" ref="L1347:L1410" si="85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(E1347/D1347)*100</f>
        <v>125</v>
      </c>
      <c r="R1347">
        <f t="shared" ref="R1347:R1410" si="87">E1347/N1347</f>
        <v>53.571428571428569</v>
      </c>
      <c r="S1347" t="s">
        <v>8274</v>
      </c>
    </row>
    <row r="1348" spans="1:19" ht="43" x14ac:dyDescent="0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41451.867488425924</v>
      </c>
      <c r="K1348">
        <v>1369705751</v>
      </c>
      <c r="L1348" s="10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147.32653061224491</v>
      </c>
      <c r="R1348">
        <f t="shared" si="87"/>
        <v>48.449664429530202</v>
      </c>
      <c r="S1348" t="s">
        <v>8274</v>
      </c>
    </row>
    <row r="1349" spans="1:19" ht="43" x14ac:dyDescent="0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42070.429687499993</v>
      </c>
      <c r="K1349">
        <v>1423149525</v>
      </c>
      <c r="L1349" s="10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102.2</v>
      </c>
      <c r="R1349">
        <f t="shared" si="87"/>
        <v>82.41935483870968</v>
      </c>
      <c r="S1349" t="s">
        <v>8274</v>
      </c>
    </row>
    <row r="1350" spans="1:19" ht="43" x14ac:dyDescent="0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41991.29783564814</v>
      </c>
      <c r="K1350">
        <v>1416485333</v>
      </c>
      <c r="L1350" s="10">
        <f t="shared" si="85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101.8723404255319</v>
      </c>
      <c r="R1350">
        <f t="shared" si="87"/>
        <v>230.19230769230768</v>
      </c>
      <c r="S1350" t="s">
        <v>8274</v>
      </c>
    </row>
    <row r="1351" spans="1:19" ht="43" x14ac:dyDescent="0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42354.082638888889</v>
      </c>
      <c r="K1351">
        <v>1447055935</v>
      </c>
      <c r="L1351" s="10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204.2</v>
      </c>
      <c r="R1351">
        <f t="shared" si="87"/>
        <v>59.360465116279073</v>
      </c>
      <c r="S1351" t="s">
        <v>8274</v>
      </c>
    </row>
    <row r="1352" spans="1:19" ht="43" x14ac:dyDescent="0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42363.804791666662</v>
      </c>
      <c r="K1352">
        <v>1448497134</v>
      </c>
      <c r="L1352" s="10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104.05</v>
      </c>
      <c r="R1352">
        <f t="shared" si="87"/>
        <v>66.698717948717942</v>
      </c>
      <c r="S1352" t="s">
        <v>8274</v>
      </c>
    </row>
    <row r="1353" spans="1:19" ht="28.7" x14ac:dyDescent="0.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42412.531759259255</v>
      </c>
      <c r="K1353">
        <v>1452707144</v>
      </c>
      <c r="L1353" s="10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101.265</v>
      </c>
      <c r="R1353">
        <f t="shared" si="87"/>
        <v>168.77500000000001</v>
      </c>
      <c r="S1353" t="s">
        <v>8274</v>
      </c>
    </row>
    <row r="1354" spans="1:19" ht="43" x14ac:dyDescent="0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42251.957638888889</v>
      </c>
      <c r="K1354">
        <v>1436968366</v>
      </c>
      <c r="L1354" s="10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136.13999999999999</v>
      </c>
      <c r="R1354">
        <f t="shared" si="87"/>
        <v>59.973568281938327</v>
      </c>
      <c r="S1354" t="s">
        <v>8274</v>
      </c>
    </row>
    <row r="1355" spans="1:19" ht="28.7" x14ac:dyDescent="0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41343.791666666664</v>
      </c>
      <c r="K1355">
        <v>1359946188</v>
      </c>
      <c r="L1355" s="10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133.6</v>
      </c>
      <c r="R1355">
        <f t="shared" si="87"/>
        <v>31.80952380952381</v>
      </c>
      <c r="S1355" t="s">
        <v>8274</v>
      </c>
    </row>
    <row r="1356" spans="1:19" ht="43" x14ac:dyDescent="0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42532.599293981482</v>
      </c>
      <c r="K1356">
        <v>1463080979</v>
      </c>
      <c r="L1356" s="10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130.25</v>
      </c>
      <c r="R1356">
        <f t="shared" si="87"/>
        <v>24.421875</v>
      </c>
      <c r="S1356" t="s">
        <v>8274</v>
      </c>
    </row>
    <row r="1357" spans="1:19" ht="57.35" x14ac:dyDescent="0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41243.208333333328</v>
      </c>
      <c r="K1357">
        <v>1351663605</v>
      </c>
      <c r="L1357" s="10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122.67999999999999</v>
      </c>
      <c r="R1357">
        <f t="shared" si="87"/>
        <v>25.347107438016529</v>
      </c>
      <c r="S1357" t="s">
        <v>8274</v>
      </c>
    </row>
    <row r="1358" spans="1:19" ht="43" x14ac:dyDescent="0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41459.830555555556</v>
      </c>
      <c r="K1358">
        <v>1370393760</v>
      </c>
      <c r="L1358" s="10">
        <f t="shared" si="85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182.81058823529412</v>
      </c>
      <c r="R1358">
        <f t="shared" si="87"/>
        <v>71.443218390804603</v>
      </c>
      <c r="S1358" t="s">
        <v>8274</v>
      </c>
    </row>
    <row r="1359" spans="1:19" ht="43" x14ac:dyDescent="0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41334.040972222218</v>
      </c>
      <c r="K1359">
        <v>1359587137</v>
      </c>
      <c r="L1359" s="10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125.29999999999998</v>
      </c>
      <c r="R1359">
        <f t="shared" si="87"/>
        <v>38.553846153846152</v>
      </c>
      <c r="S1359" t="s">
        <v>8274</v>
      </c>
    </row>
    <row r="1360" spans="1:19" ht="43" x14ac:dyDescent="0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40719.362534722219</v>
      </c>
      <c r="K1360">
        <v>1306417323</v>
      </c>
      <c r="L1360" s="10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111.66666666666667</v>
      </c>
      <c r="R1360">
        <f t="shared" si="87"/>
        <v>68.367346938775512</v>
      </c>
      <c r="S1360" t="s">
        <v>8274</v>
      </c>
    </row>
    <row r="1361" spans="1:19" ht="43" x14ac:dyDescent="0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40730.606365740736</v>
      </c>
      <c r="K1361">
        <v>1304623990</v>
      </c>
      <c r="L1361" s="10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115.75757575757575</v>
      </c>
      <c r="R1361">
        <f t="shared" si="87"/>
        <v>40.210526315789473</v>
      </c>
      <c r="S1361" t="s">
        <v>8274</v>
      </c>
    </row>
    <row r="1362" spans="1:19" ht="28.7" x14ac:dyDescent="0.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41123.692361111105</v>
      </c>
      <c r="K1362">
        <v>1341524220</v>
      </c>
      <c r="L1362" s="10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173.2</v>
      </c>
      <c r="R1362">
        <f t="shared" si="87"/>
        <v>32.074074074074076</v>
      </c>
      <c r="S1362" t="s">
        <v>8274</v>
      </c>
    </row>
    <row r="1363" spans="1:19" ht="43" x14ac:dyDescent="0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41811.508935185186</v>
      </c>
      <c r="K1363">
        <v>1400778772</v>
      </c>
      <c r="L1363" s="10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125.98333333333333</v>
      </c>
      <c r="R1363">
        <f t="shared" si="87"/>
        <v>28.632575757575758</v>
      </c>
      <c r="S1363" t="s">
        <v>8274</v>
      </c>
    </row>
    <row r="1364" spans="1:19" ht="28.7" x14ac:dyDescent="0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41524.726053240738</v>
      </c>
      <c r="K1364">
        <v>1373408731</v>
      </c>
      <c r="L1364" s="10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109.1</v>
      </c>
      <c r="R1364">
        <f t="shared" si="87"/>
        <v>43.64</v>
      </c>
      <c r="S1364" t="s">
        <v>8274</v>
      </c>
    </row>
    <row r="1365" spans="1:19" ht="43" x14ac:dyDescent="0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42415.124305555553</v>
      </c>
      <c r="K1365">
        <v>1453925727</v>
      </c>
      <c r="L1365" s="10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100</v>
      </c>
      <c r="R1365">
        <f t="shared" si="87"/>
        <v>40</v>
      </c>
      <c r="S1365" t="s">
        <v>8274</v>
      </c>
    </row>
    <row r="1366" spans="1:19" ht="43" x14ac:dyDescent="0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42011.487337962964</v>
      </c>
      <c r="K1366">
        <v>1415464906</v>
      </c>
      <c r="L1366" s="10">
        <f t="shared" si="85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118.64285714285714</v>
      </c>
      <c r="R1366">
        <f t="shared" si="87"/>
        <v>346.04166666666669</v>
      </c>
      <c r="S1366" t="s">
        <v>8276</v>
      </c>
    </row>
    <row r="1367" spans="1:19" ht="43" x14ac:dyDescent="0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42079.483240740738</v>
      </c>
      <c r="K1367">
        <v>1423935352</v>
      </c>
      <c r="L1367" s="10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100.26666666666667</v>
      </c>
      <c r="R1367">
        <f t="shared" si="87"/>
        <v>81.739130434782609</v>
      </c>
      <c r="S1367" t="s">
        <v>8276</v>
      </c>
    </row>
    <row r="1368" spans="1:19" x14ac:dyDescent="0.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41969.829432870371</v>
      </c>
      <c r="K1368">
        <v>1413158063</v>
      </c>
      <c r="L1368" s="10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126.48920000000001</v>
      </c>
      <c r="R1368">
        <f t="shared" si="87"/>
        <v>64.535306122448986</v>
      </c>
      <c r="S1368" t="s">
        <v>8276</v>
      </c>
    </row>
    <row r="1369" spans="1:19" ht="43" x14ac:dyDescent="0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42321.836226851847</v>
      </c>
      <c r="K1369">
        <v>1444867450</v>
      </c>
      <c r="L1369" s="10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114.26</v>
      </c>
      <c r="R1369">
        <f t="shared" si="87"/>
        <v>63.477777777777774</v>
      </c>
      <c r="S1369" t="s">
        <v>8276</v>
      </c>
    </row>
    <row r="1370" spans="1:19" ht="43" x14ac:dyDescent="0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42169.982569444437</v>
      </c>
      <c r="K1370">
        <v>1432269294</v>
      </c>
      <c r="L1370" s="10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110.7</v>
      </c>
      <c r="R1370">
        <f t="shared" si="87"/>
        <v>63.620689655172413</v>
      </c>
      <c r="S1370" t="s">
        <v>8276</v>
      </c>
    </row>
    <row r="1371" spans="1:19" ht="43" x14ac:dyDescent="0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41740.385949074072</v>
      </c>
      <c r="K1371">
        <v>1394633746</v>
      </c>
      <c r="L1371" s="10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105.34805315203954</v>
      </c>
      <c r="R1371">
        <f t="shared" si="87"/>
        <v>83.967068965517228</v>
      </c>
      <c r="S1371" t="s">
        <v>8276</v>
      </c>
    </row>
    <row r="1372" spans="1:19" ht="28.7" x14ac:dyDescent="0.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41562.795023148145</v>
      </c>
      <c r="K1372">
        <v>1380585890</v>
      </c>
      <c r="L1372" s="10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103.66666666666666</v>
      </c>
      <c r="R1372">
        <f t="shared" si="87"/>
        <v>77.75</v>
      </c>
      <c r="S1372" t="s">
        <v>8276</v>
      </c>
    </row>
    <row r="1373" spans="1:19" ht="43" x14ac:dyDescent="0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42131.550254629627</v>
      </c>
      <c r="K1373">
        <v>1428430342</v>
      </c>
      <c r="L1373" s="10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107.08672667523933</v>
      </c>
      <c r="R1373">
        <f t="shared" si="87"/>
        <v>107.07142857142857</v>
      </c>
      <c r="S1373" t="s">
        <v>8276</v>
      </c>
    </row>
    <row r="1374" spans="1:19" x14ac:dyDescent="0.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41102.53162037037</v>
      </c>
      <c r="K1374">
        <v>1339523132</v>
      </c>
      <c r="L1374" s="10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124</v>
      </c>
      <c r="R1374">
        <f t="shared" si="87"/>
        <v>38.75</v>
      </c>
      <c r="S1374" t="s">
        <v>8276</v>
      </c>
    </row>
    <row r="1375" spans="1:19" ht="28.7" x14ac:dyDescent="0.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42734.743437499994</v>
      </c>
      <c r="K1375">
        <v>1480546233</v>
      </c>
      <c r="L1375" s="10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105.01</v>
      </c>
      <c r="R1375">
        <f t="shared" si="87"/>
        <v>201.94230769230768</v>
      </c>
      <c r="S1375" t="s">
        <v>8276</v>
      </c>
    </row>
    <row r="1376" spans="1:19" ht="43" x14ac:dyDescent="0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42453.911898148144</v>
      </c>
      <c r="K1376">
        <v>1456285988</v>
      </c>
      <c r="L1376" s="10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189.46666666666667</v>
      </c>
      <c r="R1376">
        <f t="shared" si="87"/>
        <v>43.060606060606062</v>
      </c>
      <c r="S1376" t="s">
        <v>8276</v>
      </c>
    </row>
    <row r="1377" spans="1:19" ht="43" x14ac:dyDescent="0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42749.857858796291</v>
      </c>
      <c r="K1377">
        <v>1481852119</v>
      </c>
      <c r="L1377" s="10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171.32499999999999</v>
      </c>
      <c r="R1377">
        <f t="shared" si="87"/>
        <v>62.871559633027523</v>
      </c>
      <c r="S1377" t="s">
        <v>8276</v>
      </c>
    </row>
    <row r="1378" spans="1:19" ht="28.7" x14ac:dyDescent="0.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42707.502384259256</v>
      </c>
      <c r="K1378">
        <v>1478189006</v>
      </c>
      <c r="L1378" s="10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252.48648648648651</v>
      </c>
      <c r="R1378">
        <f t="shared" si="87"/>
        <v>55.607142857142854</v>
      </c>
      <c r="S1378" t="s">
        <v>8276</v>
      </c>
    </row>
    <row r="1379" spans="1:19" ht="43" x14ac:dyDescent="0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42768.96597222222</v>
      </c>
      <c r="K1379">
        <v>1484198170</v>
      </c>
      <c r="L1379" s="10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116.15384615384616</v>
      </c>
      <c r="R1379">
        <f t="shared" si="87"/>
        <v>48.70967741935484</v>
      </c>
      <c r="S1379" t="s">
        <v>8276</v>
      </c>
    </row>
    <row r="1380" spans="1:19" x14ac:dyDescent="0.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42583.551041666658</v>
      </c>
      <c r="K1380">
        <v>1468779210</v>
      </c>
      <c r="L1380" s="10">
        <f t="shared" si="85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203.35000000000002</v>
      </c>
      <c r="R1380">
        <f t="shared" si="87"/>
        <v>30.578947368421051</v>
      </c>
      <c r="S1380" t="s">
        <v>8276</v>
      </c>
    </row>
    <row r="1381" spans="1:19" ht="28.7" x14ac:dyDescent="0.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42160.28328703704</v>
      </c>
      <c r="K1381">
        <v>1430912876</v>
      </c>
      <c r="L1381" s="10">
        <f t="shared" si="85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111.60000000000001</v>
      </c>
      <c r="R1381">
        <f t="shared" si="87"/>
        <v>73.907284768211923</v>
      </c>
      <c r="S1381" t="s">
        <v>8276</v>
      </c>
    </row>
    <row r="1382" spans="1:19" ht="28.7" x14ac:dyDescent="0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42163.874999999993</v>
      </c>
      <c r="K1382">
        <v>1431886706</v>
      </c>
      <c r="L1382" s="10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424</v>
      </c>
      <c r="R1382">
        <f t="shared" si="87"/>
        <v>21.2</v>
      </c>
      <c r="S1382" t="s">
        <v>8276</v>
      </c>
    </row>
    <row r="1383" spans="1:19" ht="43" x14ac:dyDescent="0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42733.006076388883</v>
      </c>
      <c r="K1383">
        <v>1480396125</v>
      </c>
      <c r="L1383" s="10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107.1</v>
      </c>
      <c r="R1383">
        <f t="shared" si="87"/>
        <v>73.356164383561648</v>
      </c>
      <c r="S1383" t="s">
        <v>8276</v>
      </c>
    </row>
    <row r="1384" spans="1:19" ht="43" x14ac:dyDescent="0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41400.591851851852</v>
      </c>
      <c r="K1384">
        <v>1365275536</v>
      </c>
      <c r="L1384" s="10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104.3625</v>
      </c>
      <c r="R1384">
        <f t="shared" si="87"/>
        <v>56.412162162162161</v>
      </c>
      <c r="S1384" t="s">
        <v>8276</v>
      </c>
    </row>
    <row r="1385" spans="1:19" ht="43" x14ac:dyDescent="0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42726.866643518515</v>
      </c>
      <c r="K1385">
        <v>1480729678</v>
      </c>
      <c r="L1385" s="10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212.40909090909091</v>
      </c>
      <c r="R1385">
        <f t="shared" si="87"/>
        <v>50.247311827956992</v>
      </c>
      <c r="S1385" t="s">
        <v>8276</v>
      </c>
    </row>
    <row r="1386" spans="1:19" ht="43" x14ac:dyDescent="0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42190.526874999996</v>
      </c>
      <c r="K1386">
        <v>1433525922</v>
      </c>
      <c r="L1386" s="10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124.08571428571429</v>
      </c>
      <c r="R1386">
        <f t="shared" si="87"/>
        <v>68.936507936507937</v>
      </c>
      <c r="S1386" t="s">
        <v>8276</v>
      </c>
    </row>
    <row r="1387" spans="1:19" ht="43" x14ac:dyDescent="0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42489.299305555549</v>
      </c>
      <c r="K1387">
        <v>1457109121</v>
      </c>
      <c r="L1387" s="10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110.406125</v>
      </c>
      <c r="R1387">
        <f t="shared" si="87"/>
        <v>65.914104477611943</v>
      </c>
      <c r="S1387" t="s">
        <v>8276</v>
      </c>
    </row>
    <row r="1388" spans="1:19" ht="28.7" x14ac:dyDescent="0.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42214.438530092586</v>
      </c>
      <c r="K1388">
        <v>1435591889</v>
      </c>
      <c r="L1388" s="10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218.75</v>
      </c>
      <c r="R1388">
        <f t="shared" si="87"/>
        <v>62.5</v>
      </c>
      <c r="S1388" t="s">
        <v>8276</v>
      </c>
    </row>
    <row r="1389" spans="1:19" ht="43" x14ac:dyDescent="0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42157.979166666664</v>
      </c>
      <c r="K1389">
        <v>1430604395</v>
      </c>
      <c r="L1389" s="10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136.625</v>
      </c>
      <c r="R1389">
        <f t="shared" si="87"/>
        <v>70.064102564102569</v>
      </c>
      <c r="S1389" t="s">
        <v>8276</v>
      </c>
    </row>
    <row r="1390" spans="1:19" ht="43" x14ac:dyDescent="0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42660.468055555553</v>
      </c>
      <c r="K1390">
        <v>1474469117</v>
      </c>
      <c r="L1390" s="10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134.8074</v>
      </c>
      <c r="R1390">
        <f t="shared" si="87"/>
        <v>60.181874999999998</v>
      </c>
      <c r="S1390" t="s">
        <v>8276</v>
      </c>
    </row>
    <row r="1391" spans="1:19" ht="28.7" x14ac:dyDescent="0.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42595.272650462961</v>
      </c>
      <c r="K1391">
        <v>1468495957</v>
      </c>
      <c r="L1391" s="10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145.4</v>
      </c>
      <c r="R1391">
        <f t="shared" si="87"/>
        <v>21.382352941176471</v>
      </c>
      <c r="S1391" t="s">
        <v>8276</v>
      </c>
    </row>
    <row r="1392" spans="1:19" ht="43" x14ac:dyDescent="0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42121.508333333331</v>
      </c>
      <c r="K1392">
        <v>1427224606</v>
      </c>
      <c r="L1392" s="10">
        <f t="shared" si="85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109.10714285714285</v>
      </c>
      <c r="R1392">
        <f t="shared" si="87"/>
        <v>160.78947368421052</v>
      </c>
      <c r="S1392" t="s">
        <v>8276</v>
      </c>
    </row>
    <row r="1393" spans="1:19" ht="43" x14ac:dyDescent="0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42237.999305555553</v>
      </c>
      <c r="K1393">
        <v>1436369818</v>
      </c>
      <c r="L1393" s="10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110.2</v>
      </c>
      <c r="R1393">
        <f t="shared" si="87"/>
        <v>42.384615384615387</v>
      </c>
      <c r="S1393" t="s">
        <v>8276</v>
      </c>
    </row>
    <row r="1394" spans="1:19" ht="43" x14ac:dyDescent="0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42431.946597222217</v>
      </c>
      <c r="K1394">
        <v>1454298186</v>
      </c>
      <c r="L1394" s="10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113.64000000000001</v>
      </c>
      <c r="R1394">
        <f t="shared" si="87"/>
        <v>27.317307692307693</v>
      </c>
      <c r="S1394" t="s">
        <v>8276</v>
      </c>
    </row>
    <row r="1395" spans="1:19" x14ac:dyDescent="0.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42583.473645833328</v>
      </c>
      <c r="K1395">
        <v>1467476523</v>
      </c>
      <c r="L1395" s="10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102.35000000000001</v>
      </c>
      <c r="R1395">
        <f t="shared" si="87"/>
        <v>196.82692307692307</v>
      </c>
      <c r="S1395" t="s">
        <v>8276</v>
      </c>
    </row>
    <row r="1396" spans="1:19" ht="43" x14ac:dyDescent="0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42794.916666666664</v>
      </c>
      <c r="K1396">
        <v>1484623726</v>
      </c>
      <c r="L1396" s="10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122.13333333333334</v>
      </c>
      <c r="R1396">
        <f t="shared" si="87"/>
        <v>53.882352941176471</v>
      </c>
      <c r="S1396" t="s">
        <v>8276</v>
      </c>
    </row>
    <row r="1397" spans="1:19" x14ac:dyDescent="0.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42749.700011574074</v>
      </c>
      <c r="K1397">
        <v>1481838481</v>
      </c>
      <c r="L1397" s="10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111.88571428571427</v>
      </c>
      <c r="R1397">
        <f t="shared" si="87"/>
        <v>47.756097560975611</v>
      </c>
      <c r="S1397" t="s">
        <v>8276</v>
      </c>
    </row>
    <row r="1398" spans="1:19" ht="43" x14ac:dyDescent="0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42048.790300925924</v>
      </c>
      <c r="K1398">
        <v>1421279882</v>
      </c>
      <c r="L1398" s="10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107.3</v>
      </c>
      <c r="R1398">
        <f t="shared" si="87"/>
        <v>88.191780821917803</v>
      </c>
      <c r="S1398" t="s">
        <v>8276</v>
      </c>
    </row>
    <row r="1399" spans="1:19" ht="43" x14ac:dyDescent="0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42670.679861111108</v>
      </c>
      <c r="K1399">
        <v>1475013710</v>
      </c>
      <c r="L1399" s="10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113.85000000000001</v>
      </c>
      <c r="R1399">
        <f t="shared" si="87"/>
        <v>72.056962025316452</v>
      </c>
      <c r="S1399" t="s">
        <v>8276</v>
      </c>
    </row>
    <row r="1400" spans="1:19" ht="43" x14ac:dyDescent="0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42556.665902777771</v>
      </c>
      <c r="K1400">
        <v>1465160334</v>
      </c>
      <c r="L1400" s="10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109.68181818181819</v>
      </c>
      <c r="R1400">
        <f t="shared" si="87"/>
        <v>74.246153846153845</v>
      </c>
      <c r="S1400" t="s">
        <v>8276</v>
      </c>
    </row>
    <row r="1401" spans="1:19" ht="43" x14ac:dyDescent="0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41918.795983796292</v>
      </c>
      <c r="K1401">
        <v>1410048373</v>
      </c>
      <c r="L1401" s="10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126.14444444444443</v>
      </c>
      <c r="R1401">
        <f t="shared" si="87"/>
        <v>61.701086956521742</v>
      </c>
      <c r="S1401" t="s">
        <v>8276</v>
      </c>
    </row>
    <row r="1402" spans="1:19" ht="43" x14ac:dyDescent="0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42533.020833333336</v>
      </c>
      <c r="K1402">
        <v>1462695073</v>
      </c>
      <c r="L1402" s="10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167.42857142857144</v>
      </c>
      <c r="R1402">
        <f t="shared" si="87"/>
        <v>17.235294117647058</v>
      </c>
      <c r="S1402" t="s">
        <v>8276</v>
      </c>
    </row>
    <row r="1403" spans="1:19" ht="43" x14ac:dyDescent="0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41420.787893518514</v>
      </c>
      <c r="K1403">
        <v>1367798074</v>
      </c>
      <c r="L1403" s="10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496.52000000000004</v>
      </c>
      <c r="R1403">
        <f t="shared" si="87"/>
        <v>51.720833333333331</v>
      </c>
      <c r="S1403" t="s">
        <v>8276</v>
      </c>
    </row>
    <row r="1404" spans="1:19" ht="43" x14ac:dyDescent="0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42124.80336805556</v>
      </c>
      <c r="K1404">
        <v>1425259011</v>
      </c>
      <c r="L1404" s="10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109.16</v>
      </c>
      <c r="R1404">
        <f t="shared" si="87"/>
        <v>24.150442477876105</v>
      </c>
      <c r="S1404" t="s">
        <v>8276</v>
      </c>
    </row>
    <row r="1405" spans="1:19" ht="43" x14ac:dyDescent="0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41480.854571759257</v>
      </c>
      <c r="K1405">
        <v>1372210235</v>
      </c>
      <c r="L1405" s="10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102.57499999999999</v>
      </c>
      <c r="R1405">
        <f t="shared" si="87"/>
        <v>62.166666666666664</v>
      </c>
      <c r="S1405" t="s">
        <v>8276</v>
      </c>
    </row>
    <row r="1406" spans="1:19" ht="43" x14ac:dyDescent="0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42057.30190972222</v>
      </c>
      <c r="K1406">
        <v>1422447285</v>
      </c>
      <c r="L1406" s="10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</v>
      </c>
      <c r="R1406">
        <f t="shared" si="87"/>
        <v>48.2</v>
      </c>
      <c r="S1406" t="s">
        <v>8287</v>
      </c>
    </row>
    <row r="1407" spans="1:19" ht="28.7" x14ac:dyDescent="0.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41971.51390046296</v>
      </c>
      <c r="K1407">
        <v>1414599601</v>
      </c>
      <c r="L1407" s="10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0.42</v>
      </c>
      <c r="R1407">
        <f t="shared" si="87"/>
        <v>6.1764705882352944</v>
      </c>
      <c r="S1407" t="s">
        <v>8287</v>
      </c>
    </row>
    <row r="1408" spans="1:19" x14ac:dyDescent="0.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42350.208333333336</v>
      </c>
      <c r="K1408">
        <v>1445336607</v>
      </c>
      <c r="L1408" s="10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0.125</v>
      </c>
      <c r="R1408">
        <f t="shared" si="87"/>
        <v>5</v>
      </c>
      <c r="S1408" t="s">
        <v>8287</v>
      </c>
    </row>
    <row r="1409" spans="1:19" ht="43" x14ac:dyDescent="0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41863.32844907407</v>
      </c>
      <c r="K1409">
        <v>1405687978</v>
      </c>
      <c r="L1409" s="10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0.5</v>
      </c>
      <c r="R1409">
        <f t="shared" si="87"/>
        <v>7.5</v>
      </c>
      <c r="S1409" t="s">
        <v>8287</v>
      </c>
    </row>
    <row r="1410" spans="1:19" ht="43" x14ac:dyDescent="0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42321.705509259256</v>
      </c>
      <c r="K1410">
        <v>1444856156</v>
      </c>
      <c r="L1410" s="10">
        <f t="shared" si="85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7.1999999999999993</v>
      </c>
      <c r="R1410">
        <f t="shared" si="87"/>
        <v>12</v>
      </c>
      <c r="S1410" t="s">
        <v>8287</v>
      </c>
    </row>
    <row r="1411" spans="1:19" ht="43" hidden="1" x14ac:dyDescent="0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(((I1411/60)/60)/24)+DATE(1970,1,1)+(-5/24)</f>
        <v>42004.966840277775</v>
      </c>
      <c r="K1411">
        <v>1414897935</v>
      </c>
      <c r="L1411" s="10">
        <f t="shared" ref="L1411:L1474" si="89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(E1411/D1411)*100</f>
        <v>0</v>
      </c>
      <c r="R1411" t="e">
        <f t="shared" ref="R1411:R1474" si="91">E1411/N1411</f>
        <v>#DIV/0!</v>
      </c>
      <c r="S1411" t="s">
        <v>8287</v>
      </c>
    </row>
    <row r="1412" spans="1:19" ht="43" x14ac:dyDescent="0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42524.110185185178</v>
      </c>
      <c r="K1412">
        <v>1461051520</v>
      </c>
      <c r="L1412" s="10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1.6666666666666666E-2</v>
      </c>
      <c r="R1412">
        <f t="shared" si="91"/>
        <v>1</v>
      </c>
      <c r="S1412" t="s">
        <v>8287</v>
      </c>
    </row>
    <row r="1413" spans="1:19" ht="43" x14ac:dyDescent="0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42040.850694444445</v>
      </c>
      <c r="K1413">
        <v>1420766700</v>
      </c>
      <c r="L1413" s="10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0.23333333333333336</v>
      </c>
      <c r="R1413">
        <f t="shared" si="91"/>
        <v>2.3333333333333335</v>
      </c>
      <c r="S1413" t="s">
        <v>8287</v>
      </c>
    </row>
    <row r="1414" spans="1:19" ht="28.7" x14ac:dyDescent="0.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41976.855312499996</v>
      </c>
      <c r="K1414">
        <v>1415064699</v>
      </c>
      <c r="L1414" s="10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4.5714285714285712</v>
      </c>
      <c r="R1414">
        <f t="shared" si="91"/>
        <v>24.615384615384617</v>
      </c>
      <c r="S1414" t="s">
        <v>8287</v>
      </c>
    </row>
    <row r="1415" spans="1:19" ht="57.35" x14ac:dyDescent="0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42420.228819444441</v>
      </c>
      <c r="K1415">
        <v>1450780170</v>
      </c>
      <c r="L1415" s="10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5</v>
      </c>
      <c r="R1415">
        <f t="shared" si="91"/>
        <v>100</v>
      </c>
      <c r="S1415" t="s">
        <v>8287</v>
      </c>
    </row>
    <row r="1416" spans="1:19" ht="43" x14ac:dyDescent="0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42738.044756944444</v>
      </c>
      <c r="K1416">
        <v>1480831467</v>
      </c>
      <c r="L1416" s="10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0.2</v>
      </c>
      <c r="R1416">
        <f t="shared" si="91"/>
        <v>1</v>
      </c>
      <c r="S1416" t="s">
        <v>8287</v>
      </c>
    </row>
    <row r="1417" spans="1:19" ht="43" x14ac:dyDescent="0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42232.467488425922</v>
      </c>
      <c r="K1417">
        <v>1436285591</v>
      </c>
      <c r="L1417" s="10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18.181818181818183</v>
      </c>
      <c r="R1417">
        <f t="shared" si="91"/>
        <v>88.888888888888886</v>
      </c>
      <c r="S1417" t="s">
        <v>8287</v>
      </c>
    </row>
    <row r="1418" spans="1:19" ht="43" hidden="1" x14ac:dyDescent="0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42329.759479166663</v>
      </c>
      <c r="K1418">
        <v>1445552019</v>
      </c>
      <c r="L1418" s="10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t="e">
        <f t="shared" si="91"/>
        <v>#DIV/0!</v>
      </c>
      <c r="S1418" t="s">
        <v>8287</v>
      </c>
    </row>
    <row r="1419" spans="1:19" ht="43" x14ac:dyDescent="0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42262.257638888892</v>
      </c>
      <c r="K1419">
        <v>1439696174</v>
      </c>
      <c r="L1419" s="10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</v>
      </c>
      <c r="R1419">
        <f t="shared" si="91"/>
        <v>27.5</v>
      </c>
      <c r="S1419" t="s">
        <v>8287</v>
      </c>
    </row>
    <row r="1420" spans="1:19" ht="57.35" x14ac:dyDescent="0.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42425.248078703698</v>
      </c>
      <c r="K1420">
        <v>1453805834</v>
      </c>
      <c r="L1420" s="10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0.2</v>
      </c>
      <c r="R1420">
        <f t="shared" si="91"/>
        <v>6</v>
      </c>
      <c r="S1420" t="s">
        <v>8287</v>
      </c>
    </row>
    <row r="1421" spans="1:19" ht="43" x14ac:dyDescent="0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42652.24790509259</v>
      </c>
      <c r="K1421">
        <v>1473418619</v>
      </c>
      <c r="L1421" s="10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7.0634920634920633</v>
      </c>
      <c r="R1421">
        <f t="shared" si="91"/>
        <v>44.5</v>
      </c>
      <c r="S1421" t="s">
        <v>8287</v>
      </c>
    </row>
    <row r="1422" spans="1:19" ht="28.7" x14ac:dyDescent="0.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42549.459328703706</v>
      </c>
      <c r="K1422">
        <v>1464969686</v>
      </c>
      <c r="L1422" s="10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</v>
      </c>
      <c r="R1422">
        <f t="shared" si="91"/>
        <v>1</v>
      </c>
      <c r="S1422" t="s">
        <v>8287</v>
      </c>
    </row>
    <row r="1423" spans="1:19" ht="43" x14ac:dyDescent="0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42043.707280092589</v>
      </c>
      <c r="K1423">
        <v>1420840709</v>
      </c>
      <c r="L1423" s="10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0.1</v>
      </c>
      <c r="R1423">
        <f t="shared" si="91"/>
        <v>100</v>
      </c>
      <c r="S1423" t="s">
        <v>8287</v>
      </c>
    </row>
    <row r="1424" spans="1:19" ht="43" x14ac:dyDescent="0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42634.031296296293</v>
      </c>
      <c r="K1424">
        <v>1471844704</v>
      </c>
      <c r="L1424" s="10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0.104</v>
      </c>
      <c r="R1424">
        <f t="shared" si="91"/>
        <v>13</v>
      </c>
      <c r="S1424" t="s">
        <v>8287</v>
      </c>
    </row>
    <row r="1425" spans="1:19" ht="43" x14ac:dyDescent="0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42370.151979166665</v>
      </c>
      <c r="K1425">
        <v>1449045531</v>
      </c>
      <c r="L1425" s="10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0.33333333333333337</v>
      </c>
      <c r="R1425">
        <f t="shared" si="91"/>
        <v>100</v>
      </c>
      <c r="S1425" t="s">
        <v>8287</v>
      </c>
    </row>
    <row r="1426" spans="1:19" ht="43" x14ac:dyDescent="0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42689.550949074073</v>
      </c>
      <c r="K1426">
        <v>1478106802</v>
      </c>
      <c r="L1426" s="10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20.36</v>
      </c>
      <c r="R1426">
        <f t="shared" si="91"/>
        <v>109.07142857142857</v>
      </c>
      <c r="S1426" t="s">
        <v>8287</v>
      </c>
    </row>
    <row r="1427" spans="1:19" ht="43" hidden="1" x14ac:dyDescent="0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42122.923136574071</v>
      </c>
      <c r="K1427">
        <v>1427684959</v>
      </c>
      <c r="L1427" s="10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t="e">
        <f t="shared" si="91"/>
        <v>#DIV/0!</v>
      </c>
      <c r="S1427" t="s">
        <v>8287</v>
      </c>
    </row>
    <row r="1428" spans="1:19" ht="43" hidden="1" x14ac:dyDescent="0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42240.181944444441</v>
      </c>
      <c r="K1428">
        <v>1435224120</v>
      </c>
      <c r="L1428" s="10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t="e">
        <f t="shared" si="91"/>
        <v>#DIV/0!</v>
      </c>
      <c r="S1428" t="s">
        <v>8287</v>
      </c>
    </row>
    <row r="1429" spans="1:19" ht="43" x14ac:dyDescent="0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42631.643344907403</v>
      </c>
      <c r="K1429">
        <v>1471638385</v>
      </c>
      <c r="L1429" s="10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8.3800000000000008</v>
      </c>
      <c r="R1429">
        <f t="shared" si="91"/>
        <v>104.75</v>
      </c>
      <c r="S1429" t="s">
        <v>8287</v>
      </c>
    </row>
    <row r="1430" spans="1:19" ht="43" x14ac:dyDescent="0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42462.129826388882</v>
      </c>
      <c r="K1430">
        <v>1456996017</v>
      </c>
      <c r="L1430" s="10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4.5</v>
      </c>
      <c r="R1430">
        <f t="shared" si="91"/>
        <v>15</v>
      </c>
      <c r="S1430" t="s">
        <v>8287</v>
      </c>
    </row>
    <row r="1431" spans="1:19" ht="43" hidden="1" x14ac:dyDescent="0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42103.852337962955</v>
      </c>
      <c r="K1431">
        <v>1426037242</v>
      </c>
      <c r="L1431" s="10">
        <f t="shared" si="89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t="e">
        <f t="shared" si="91"/>
        <v>#DIV/0!</v>
      </c>
      <c r="S1431" t="s">
        <v>8287</v>
      </c>
    </row>
    <row r="1432" spans="1:19" ht="43" x14ac:dyDescent="0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41992.605185185181</v>
      </c>
      <c r="K1432">
        <v>1416339088</v>
      </c>
      <c r="L1432" s="10">
        <f t="shared" si="89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</v>
      </c>
      <c r="R1432">
        <f t="shared" si="91"/>
        <v>80.599999999999994</v>
      </c>
      <c r="S1432" t="s">
        <v>8287</v>
      </c>
    </row>
    <row r="1433" spans="1:19" ht="43" x14ac:dyDescent="0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42334.044166666667</v>
      </c>
      <c r="K1433">
        <v>1445922216</v>
      </c>
      <c r="L1433" s="10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31.94705882352941</v>
      </c>
      <c r="R1433">
        <f t="shared" si="91"/>
        <v>115.55319148936171</v>
      </c>
      <c r="S1433" t="s">
        <v>8287</v>
      </c>
    </row>
    <row r="1434" spans="1:19" ht="43" hidden="1" x14ac:dyDescent="0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42205.572083333333</v>
      </c>
      <c r="K1434">
        <v>1434825828</v>
      </c>
      <c r="L1434" s="10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t="e">
        <f t="shared" si="91"/>
        <v>#DIV/0!</v>
      </c>
      <c r="S1434" t="s">
        <v>8287</v>
      </c>
    </row>
    <row r="1435" spans="1:19" ht="43" x14ac:dyDescent="0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42714.249999999993</v>
      </c>
      <c r="K1435">
        <v>1477839675</v>
      </c>
      <c r="L1435" s="10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6.708333333333333</v>
      </c>
      <c r="R1435">
        <f t="shared" si="91"/>
        <v>80.5</v>
      </c>
      <c r="S1435" t="s">
        <v>8287</v>
      </c>
    </row>
    <row r="1436" spans="1:19" ht="43" x14ac:dyDescent="0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42163.416666666664</v>
      </c>
      <c r="K1436">
        <v>1431973478</v>
      </c>
      <c r="L1436" s="10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9.9878048780487809</v>
      </c>
      <c r="R1436">
        <f t="shared" si="91"/>
        <v>744.5454545454545</v>
      </c>
      <c r="S1436" t="s">
        <v>8287</v>
      </c>
    </row>
    <row r="1437" spans="1:19" ht="28.7" x14ac:dyDescent="0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42288.57199074074</v>
      </c>
      <c r="K1437">
        <v>1441997020</v>
      </c>
      <c r="L1437" s="10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0.1</v>
      </c>
      <c r="R1437">
        <f t="shared" si="91"/>
        <v>7.5</v>
      </c>
      <c r="S1437" t="s">
        <v>8287</v>
      </c>
    </row>
    <row r="1438" spans="1:19" ht="43" x14ac:dyDescent="0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42421.141863425924</v>
      </c>
      <c r="K1438">
        <v>1453451057</v>
      </c>
      <c r="L1438" s="10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0.77</v>
      </c>
      <c r="R1438">
        <f t="shared" si="91"/>
        <v>38.5</v>
      </c>
      <c r="S1438" t="s">
        <v>8287</v>
      </c>
    </row>
    <row r="1439" spans="1:19" ht="57.35" x14ac:dyDescent="0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41832.999305555553</v>
      </c>
      <c r="K1439">
        <v>1402058739</v>
      </c>
      <c r="L1439" s="10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26.900000000000002</v>
      </c>
      <c r="R1439">
        <f t="shared" si="91"/>
        <v>36.68181818181818</v>
      </c>
      <c r="S1439" t="s">
        <v>8287</v>
      </c>
    </row>
    <row r="1440" spans="1:19" ht="43" x14ac:dyDescent="0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42487.371527777774</v>
      </c>
      <c r="K1440">
        <v>1459198499</v>
      </c>
      <c r="L1440" s="10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3</v>
      </c>
      <c r="R1440">
        <f t="shared" si="91"/>
        <v>75</v>
      </c>
      <c r="S1440" t="s">
        <v>8287</v>
      </c>
    </row>
    <row r="1441" spans="1:19" ht="43" x14ac:dyDescent="0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42070.621539351843</v>
      </c>
      <c r="K1441">
        <v>1423166101</v>
      </c>
      <c r="L1441" s="10">
        <f t="shared" si="89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</v>
      </c>
      <c r="R1441">
        <f t="shared" si="91"/>
        <v>30</v>
      </c>
      <c r="S1441" t="s">
        <v>8287</v>
      </c>
    </row>
    <row r="1442" spans="1:19" ht="43" x14ac:dyDescent="0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42516.540081018517</v>
      </c>
      <c r="K1442">
        <v>1461693463</v>
      </c>
      <c r="L1442" s="10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7.6923076923076927E-3</v>
      </c>
      <c r="R1442">
        <f t="shared" si="91"/>
        <v>1</v>
      </c>
      <c r="S1442" t="s">
        <v>8287</v>
      </c>
    </row>
    <row r="1443" spans="1:19" ht="43" x14ac:dyDescent="0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42258.557511574072</v>
      </c>
      <c r="K1443">
        <v>1436811769</v>
      </c>
      <c r="L1443" s="10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</v>
      </c>
      <c r="R1443">
        <f t="shared" si="91"/>
        <v>673.33333333333337</v>
      </c>
      <c r="S1443" t="s">
        <v>8287</v>
      </c>
    </row>
    <row r="1444" spans="1:19" ht="43" hidden="1" x14ac:dyDescent="0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42515.437013888884</v>
      </c>
      <c r="K1444">
        <v>1461598158</v>
      </c>
      <c r="L1444" s="10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t="e">
        <f t="shared" si="91"/>
        <v>#DIV/0!</v>
      </c>
      <c r="S1444" t="s">
        <v>8287</v>
      </c>
    </row>
    <row r="1445" spans="1:19" ht="43" hidden="1" x14ac:dyDescent="0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42737.71769675926</v>
      </c>
      <c r="K1445">
        <v>1480803209</v>
      </c>
      <c r="L1445" s="10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t="e">
        <f t="shared" si="91"/>
        <v>#DIV/0!</v>
      </c>
      <c r="S1445" t="s">
        <v>8287</v>
      </c>
    </row>
    <row r="1446" spans="1:19" ht="43" hidden="1" x14ac:dyDescent="0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42259.665069444447</v>
      </c>
      <c r="K1446">
        <v>1436907462</v>
      </c>
      <c r="L1446" s="10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t="e">
        <f t="shared" si="91"/>
        <v>#DIV/0!</v>
      </c>
      <c r="S1446" t="s">
        <v>8287</v>
      </c>
    </row>
    <row r="1447" spans="1:19" ht="43" hidden="1" x14ac:dyDescent="0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42169.333969907406</v>
      </c>
      <c r="K1447">
        <v>1431694855</v>
      </c>
      <c r="L1447" s="10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t="e">
        <f t="shared" si="91"/>
        <v>#DIV/0!</v>
      </c>
      <c r="S1447" t="s">
        <v>8287</v>
      </c>
    </row>
    <row r="1448" spans="1:19" ht="43" hidden="1" x14ac:dyDescent="0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42481.239328703705</v>
      </c>
      <c r="K1448">
        <v>1459507478</v>
      </c>
      <c r="L1448" s="10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t="e">
        <f t="shared" si="91"/>
        <v>#DIV/0!</v>
      </c>
      <c r="S1448" t="s">
        <v>8287</v>
      </c>
    </row>
    <row r="1449" spans="1:19" ht="28.7" x14ac:dyDescent="0.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42559.52238425926</v>
      </c>
      <c r="K1449">
        <v>1465407134</v>
      </c>
      <c r="L1449" s="10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1.4999999999999999E-2</v>
      </c>
      <c r="R1449">
        <f t="shared" si="91"/>
        <v>25</v>
      </c>
      <c r="S1449" t="s">
        <v>8287</v>
      </c>
    </row>
    <row r="1450" spans="1:19" ht="43" hidden="1" x14ac:dyDescent="0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42146.017361111109</v>
      </c>
      <c r="K1450">
        <v>1429655318</v>
      </c>
      <c r="L1450" s="10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t="e">
        <f t="shared" si="91"/>
        <v>#DIV/0!</v>
      </c>
      <c r="S1450" t="s">
        <v>8287</v>
      </c>
    </row>
    <row r="1451" spans="1:19" ht="43" hidden="1" x14ac:dyDescent="0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42134.603067129625</v>
      </c>
      <c r="K1451">
        <v>1427138905</v>
      </c>
      <c r="L1451" s="10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t="e">
        <f t="shared" si="91"/>
        <v>#DIV/0!</v>
      </c>
      <c r="S1451" t="s">
        <v>8287</v>
      </c>
    </row>
    <row r="1452" spans="1:19" ht="43" x14ac:dyDescent="0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42419.962928240733</v>
      </c>
      <c r="K1452">
        <v>1453349197</v>
      </c>
      <c r="L1452" s="10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1E-3</v>
      </c>
      <c r="R1452">
        <f t="shared" si="91"/>
        <v>1</v>
      </c>
      <c r="S1452" t="s">
        <v>8287</v>
      </c>
    </row>
    <row r="1453" spans="1:19" ht="43" x14ac:dyDescent="0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41961.792349537034</v>
      </c>
      <c r="K1453">
        <v>1413759659</v>
      </c>
      <c r="L1453" s="10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1.0554089709762533E-2</v>
      </c>
      <c r="R1453">
        <f t="shared" si="91"/>
        <v>1</v>
      </c>
      <c r="S1453" t="s">
        <v>8287</v>
      </c>
    </row>
    <row r="1454" spans="1:19" ht="28.7" hidden="1" x14ac:dyDescent="0.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41848.494942129626</v>
      </c>
      <c r="K1454">
        <v>1403974363</v>
      </c>
      <c r="L1454" s="10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t="e">
        <f t="shared" si="91"/>
        <v>#DIV/0!</v>
      </c>
      <c r="S1454" t="s">
        <v>8287</v>
      </c>
    </row>
    <row r="1455" spans="1:19" ht="43" hidden="1" x14ac:dyDescent="0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42840.446145833332</v>
      </c>
      <c r="K1455">
        <v>1488386547</v>
      </c>
      <c r="L1455" s="10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t="e">
        <f t="shared" si="91"/>
        <v>#DIV/0!</v>
      </c>
      <c r="S1455" t="s">
        <v>8287</v>
      </c>
    </row>
    <row r="1456" spans="1:19" ht="43" x14ac:dyDescent="0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42484.707638888889</v>
      </c>
      <c r="K1456">
        <v>1459716480</v>
      </c>
      <c r="L1456" s="10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0.85714285714285721</v>
      </c>
      <c r="R1456">
        <f t="shared" si="91"/>
        <v>15</v>
      </c>
      <c r="S1456" t="s">
        <v>8287</v>
      </c>
    </row>
    <row r="1457" spans="1:20" ht="43" x14ac:dyDescent="0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41887.360416666663</v>
      </c>
      <c r="K1457">
        <v>1405181320</v>
      </c>
      <c r="L1457" s="10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10.5</v>
      </c>
      <c r="R1457">
        <f t="shared" si="91"/>
        <v>225</v>
      </c>
      <c r="S1457" t="s">
        <v>8287</v>
      </c>
    </row>
    <row r="1458" spans="1:20" x14ac:dyDescent="0.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42738.460243055553</v>
      </c>
      <c r="K1458">
        <v>1480867365</v>
      </c>
      <c r="L1458" s="10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2.9000000000000004</v>
      </c>
      <c r="R1458">
        <f t="shared" si="91"/>
        <v>48.333333333333336</v>
      </c>
      <c r="S1458" t="s">
        <v>8287</v>
      </c>
    </row>
    <row r="1459" spans="1:20" ht="28.7" hidden="1" x14ac:dyDescent="0.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42319.729675925926</v>
      </c>
      <c r="K1459">
        <v>1444685444</v>
      </c>
      <c r="L1459" s="10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t="e">
        <f t="shared" si="91"/>
        <v>#DIV/0!</v>
      </c>
      <c r="S1459" t="s">
        <v>8287</v>
      </c>
    </row>
    <row r="1460" spans="1:20" ht="43" hidden="1" x14ac:dyDescent="0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41861.958333333328</v>
      </c>
      <c r="K1460">
        <v>1405097760</v>
      </c>
      <c r="L1460" s="10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t="e">
        <f t="shared" si="91"/>
        <v>#DIV/0!</v>
      </c>
      <c r="S1460" t="s">
        <v>8287</v>
      </c>
    </row>
    <row r="1461" spans="1:20" ht="43" hidden="1" x14ac:dyDescent="0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42340.517361111109</v>
      </c>
      <c r="K1461">
        <v>1446612896</v>
      </c>
      <c r="L1461" s="10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t="e">
        <f t="shared" si="91"/>
        <v>#DIV/0!</v>
      </c>
      <c r="S1461" t="s">
        <v>8287</v>
      </c>
    </row>
    <row r="1462" spans="1:20" ht="43" hidden="1" x14ac:dyDescent="0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41973.781249999993</v>
      </c>
      <c r="K1462">
        <v>1412371898</v>
      </c>
      <c r="L1462" s="10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t="e">
        <f t="shared" si="91"/>
        <v>#DIV/0!</v>
      </c>
      <c r="S1462" t="s">
        <v>8287</v>
      </c>
    </row>
    <row r="1463" spans="1:20" ht="28.7" x14ac:dyDescent="0.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41932.791666666664</v>
      </c>
      <c r="K1463">
        <v>1410967754</v>
      </c>
      <c r="L1463" s="10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101.24459999999999</v>
      </c>
      <c r="R1463">
        <f t="shared" si="91"/>
        <v>44.66673529411765</v>
      </c>
      <c r="S1463" t="s">
        <v>8316</v>
      </c>
      <c r="T1463" t="s">
        <v>8317</v>
      </c>
    </row>
    <row r="1464" spans="1:20" ht="28.7" x14ac:dyDescent="0.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41374.454525462963</v>
      </c>
      <c r="K1464">
        <v>1363017271</v>
      </c>
      <c r="L1464" s="10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108.5175</v>
      </c>
      <c r="R1464">
        <f t="shared" si="91"/>
        <v>28.937999999999999</v>
      </c>
      <c r="S1464" t="s">
        <v>8316</v>
      </c>
      <c r="T1464" t="s">
        <v>8317</v>
      </c>
    </row>
    <row r="1465" spans="1:20" ht="43" x14ac:dyDescent="0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41371.661319444444</v>
      </c>
      <c r="K1465">
        <v>1361483538</v>
      </c>
      <c r="L1465" s="10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147.66666666666666</v>
      </c>
      <c r="R1465">
        <f t="shared" si="91"/>
        <v>35.44</v>
      </c>
      <c r="S1465" t="s">
        <v>8316</v>
      </c>
      <c r="T1465" t="s">
        <v>8317</v>
      </c>
    </row>
    <row r="1466" spans="1:20" x14ac:dyDescent="0.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41321.453217592592</v>
      </c>
      <c r="K1466">
        <v>1358437958</v>
      </c>
      <c r="L1466" s="10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163.19999999999999</v>
      </c>
      <c r="R1466">
        <f t="shared" si="91"/>
        <v>34.871794871794869</v>
      </c>
      <c r="S1466" t="s">
        <v>8316</v>
      </c>
      <c r="T1466" t="s">
        <v>8317</v>
      </c>
    </row>
    <row r="1467" spans="1:20" ht="43" x14ac:dyDescent="0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40989.916666666664</v>
      </c>
      <c r="K1467">
        <v>1329759452</v>
      </c>
      <c r="L1467" s="10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456.41449999999998</v>
      </c>
      <c r="R1467">
        <f t="shared" si="91"/>
        <v>52.622732513451197</v>
      </c>
      <c r="S1467" t="s">
        <v>8316</v>
      </c>
      <c r="T1467" t="s">
        <v>8317</v>
      </c>
    </row>
    <row r="1468" spans="1:20" ht="43" x14ac:dyDescent="0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42380.999999999993</v>
      </c>
      <c r="K1468">
        <v>1449029266</v>
      </c>
      <c r="L1468" s="10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107.87731249999999</v>
      </c>
      <c r="R1468">
        <f t="shared" si="91"/>
        <v>69.598266129032254</v>
      </c>
      <c r="S1468" t="s">
        <v>8316</v>
      </c>
      <c r="T1468" t="s">
        <v>8317</v>
      </c>
    </row>
    <row r="1469" spans="1:20" ht="28.7" x14ac:dyDescent="0.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40993.55190972222</v>
      </c>
      <c r="K1469">
        <v>1327518885</v>
      </c>
      <c r="L1469" s="10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115.08</v>
      </c>
      <c r="R1469">
        <f t="shared" si="91"/>
        <v>76.72</v>
      </c>
      <c r="S1469" t="s">
        <v>8316</v>
      </c>
      <c r="T1469" t="s">
        <v>8317</v>
      </c>
    </row>
    <row r="1470" spans="1:20" ht="43" x14ac:dyDescent="0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40705.806122685186</v>
      </c>
      <c r="K1470">
        <v>1302654049</v>
      </c>
      <c r="L1470" s="10">
        <f t="shared" si="89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102.36842105263158</v>
      </c>
      <c r="R1470">
        <f t="shared" si="91"/>
        <v>33.191126279863482</v>
      </c>
      <c r="S1470" t="s">
        <v>8316</v>
      </c>
      <c r="T1470" t="s">
        <v>8317</v>
      </c>
    </row>
    <row r="1471" spans="1:20" ht="28.7" x14ac:dyDescent="0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41320.390150462961</v>
      </c>
      <c r="K1471">
        <v>1358346109</v>
      </c>
      <c r="L1471" s="10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108.42485875706214</v>
      </c>
      <c r="R1471">
        <f t="shared" si="91"/>
        <v>149.46417445482865</v>
      </c>
      <c r="S1471" t="s">
        <v>8316</v>
      </c>
      <c r="T1471" t="s">
        <v>8317</v>
      </c>
    </row>
    <row r="1472" spans="1:20" ht="43" x14ac:dyDescent="0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41271.618784722217</v>
      </c>
      <c r="K1472">
        <v>1354909863</v>
      </c>
      <c r="L1472" s="10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125.13333333333334</v>
      </c>
      <c r="R1472">
        <f t="shared" si="91"/>
        <v>23.172839506172838</v>
      </c>
      <c r="S1472" t="s">
        <v>8316</v>
      </c>
      <c r="T1472" t="s">
        <v>8317</v>
      </c>
    </row>
    <row r="1473" spans="1:20" ht="43" x14ac:dyDescent="0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42103.749236111107</v>
      </c>
      <c r="K1473">
        <v>1426028334</v>
      </c>
      <c r="L1473" s="10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103.840625</v>
      </c>
      <c r="R1473">
        <f t="shared" si="91"/>
        <v>96.877551020408163</v>
      </c>
      <c r="S1473" t="s">
        <v>8316</v>
      </c>
      <c r="T1473" t="s">
        <v>8317</v>
      </c>
    </row>
    <row r="1474" spans="1:20" ht="43" x14ac:dyDescent="0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41563.33452546296</v>
      </c>
      <c r="K1474">
        <v>1379336503</v>
      </c>
      <c r="L1474" s="10">
        <f t="shared" si="89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138.70400000000001</v>
      </c>
      <c r="R1474">
        <f t="shared" si="91"/>
        <v>103.20238095238095</v>
      </c>
      <c r="S1474" t="s">
        <v>8316</v>
      </c>
      <c r="T1474" t="s">
        <v>8317</v>
      </c>
    </row>
    <row r="1475" spans="1:20" x14ac:dyDescent="0.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(((I1475/60)/60)/24)+DATE(1970,1,1)+(-5/24)</f>
        <v>40969.771284722221</v>
      </c>
      <c r="K1475">
        <v>1328052639</v>
      </c>
      <c r="L1475" s="10">
        <f t="shared" ref="L1475:L1538" si="93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(E1475/D1475)*100</f>
        <v>120.51600000000001</v>
      </c>
      <c r="R1475">
        <f t="shared" ref="R1475:R1538" si="95">E1475/N1475</f>
        <v>38.462553191489363</v>
      </c>
      <c r="S1475" t="s">
        <v>8316</v>
      </c>
      <c r="T1475" t="s">
        <v>8317</v>
      </c>
    </row>
    <row r="1476" spans="1:20" ht="43" x14ac:dyDescent="0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41530.519583333327</v>
      </c>
      <c r="K1476">
        <v>1376501292</v>
      </c>
      <c r="L1476" s="10">
        <f t="shared" si="93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112.26666666666667</v>
      </c>
      <c r="R1476">
        <f t="shared" si="95"/>
        <v>44.315789473684212</v>
      </c>
      <c r="S1476" t="s">
        <v>8316</v>
      </c>
      <c r="T1476" t="s">
        <v>8317</v>
      </c>
    </row>
    <row r="1477" spans="1:20" ht="43" x14ac:dyDescent="0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41992.999305555553</v>
      </c>
      <c r="K1477">
        <v>1416244863</v>
      </c>
      <c r="L1477" s="10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188.66966666666667</v>
      </c>
      <c r="R1477">
        <f t="shared" si="95"/>
        <v>64.173356009070289</v>
      </c>
      <c r="S1477" t="s">
        <v>8316</v>
      </c>
      <c r="T1477" t="s">
        <v>8317</v>
      </c>
    </row>
    <row r="1478" spans="1:20" ht="28.7" x14ac:dyDescent="0.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40795.833587962959</v>
      </c>
      <c r="K1478">
        <v>1313024422</v>
      </c>
      <c r="L1478" s="10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661.55466666666666</v>
      </c>
      <c r="R1478">
        <f t="shared" si="95"/>
        <v>43.333275109170302</v>
      </c>
      <c r="S1478" t="s">
        <v>8316</v>
      </c>
      <c r="T1478" t="s">
        <v>8317</v>
      </c>
    </row>
    <row r="1479" spans="1:20" ht="43" x14ac:dyDescent="0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40899.916666666664</v>
      </c>
      <c r="K1479">
        <v>1319467604</v>
      </c>
      <c r="L1479" s="10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111.31</v>
      </c>
      <c r="R1479">
        <f t="shared" si="95"/>
        <v>90.495934959349597</v>
      </c>
      <c r="S1479" t="s">
        <v>8316</v>
      </c>
      <c r="T1479" t="s">
        <v>8317</v>
      </c>
    </row>
    <row r="1480" spans="1:20" ht="43" x14ac:dyDescent="0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41408.663344907407</v>
      </c>
      <c r="K1480">
        <v>1367355313</v>
      </c>
      <c r="L1480" s="10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1181.6142199999999</v>
      </c>
      <c r="R1480">
        <f t="shared" si="95"/>
        <v>29.187190495010373</v>
      </c>
      <c r="S1480" t="s">
        <v>8316</v>
      </c>
      <c r="T1480" t="s">
        <v>8317</v>
      </c>
    </row>
    <row r="1481" spans="1:20" ht="43" x14ac:dyDescent="0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41768.957638888889</v>
      </c>
      <c r="K1481">
        <v>1398448389</v>
      </c>
      <c r="L1481" s="10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137.375</v>
      </c>
      <c r="R1481">
        <f t="shared" si="95"/>
        <v>30.95774647887324</v>
      </c>
      <c r="S1481" t="s">
        <v>8316</v>
      </c>
      <c r="T1481" t="s">
        <v>8317</v>
      </c>
    </row>
    <row r="1482" spans="1:20" ht="43" x14ac:dyDescent="0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41481.5</v>
      </c>
      <c r="K1482">
        <v>1373408699</v>
      </c>
      <c r="L1482" s="10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117.04040000000001</v>
      </c>
      <c r="R1482">
        <f t="shared" si="95"/>
        <v>92.157795275590544</v>
      </c>
      <c r="S1482" t="s">
        <v>8316</v>
      </c>
      <c r="T1482" t="s">
        <v>8317</v>
      </c>
    </row>
    <row r="1483" spans="1:20" ht="43" x14ac:dyDescent="0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41580.714641203704</v>
      </c>
      <c r="K1483">
        <v>1380838145</v>
      </c>
      <c r="L1483" s="10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</v>
      </c>
      <c r="R1483">
        <f t="shared" si="95"/>
        <v>17.5</v>
      </c>
      <c r="S1483" t="s">
        <v>8275</v>
      </c>
    </row>
    <row r="1484" spans="1:20" ht="43" x14ac:dyDescent="0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41159.118749999994</v>
      </c>
      <c r="K1484">
        <v>1345062936</v>
      </c>
      <c r="L1484" s="10">
        <f t="shared" si="93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0.1</v>
      </c>
      <c r="R1484">
        <f t="shared" si="95"/>
        <v>5</v>
      </c>
      <c r="S1484" t="s">
        <v>8275</v>
      </c>
    </row>
    <row r="1485" spans="1:20" ht="43" x14ac:dyDescent="0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42572.984664351847</v>
      </c>
      <c r="K1485">
        <v>1467002275</v>
      </c>
      <c r="L1485" s="10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0.7142857142857143</v>
      </c>
      <c r="R1485">
        <f t="shared" si="95"/>
        <v>25</v>
      </c>
      <c r="S1485" t="s">
        <v>8275</v>
      </c>
    </row>
    <row r="1486" spans="1:20" hidden="1" x14ac:dyDescent="0.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41111.410416666666</v>
      </c>
      <c r="K1486">
        <v>1337834963</v>
      </c>
      <c r="L1486" s="10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t="e">
        <f t="shared" si="95"/>
        <v>#DIV/0!</v>
      </c>
      <c r="S1486" t="s">
        <v>8275</v>
      </c>
    </row>
    <row r="1487" spans="1:20" ht="43" x14ac:dyDescent="0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42175.587650462963</v>
      </c>
      <c r="K1487">
        <v>1430939173</v>
      </c>
      <c r="L1487" s="10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2.2388059701492535</v>
      </c>
      <c r="R1487">
        <f t="shared" si="95"/>
        <v>50</v>
      </c>
      <c r="S1487" t="s">
        <v>8275</v>
      </c>
    </row>
    <row r="1488" spans="1:20" ht="43" x14ac:dyDescent="0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42061.960196759253</v>
      </c>
      <c r="K1488">
        <v>1422417761</v>
      </c>
      <c r="L1488" s="10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0.24</v>
      </c>
      <c r="R1488">
        <f t="shared" si="95"/>
        <v>16</v>
      </c>
      <c r="S1488" t="s">
        <v>8275</v>
      </c>
    </row>
    <row r="1489" spans="1:19" ht="43" hidden="1" x14ac:dyDescent="0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42584.709155092591</v>
      </c>
      <c r="K1489">
        <v>1467583271</v>
      </c>
      <c r="L1489" s="10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t="e">
        <f t="shared" si="95"/>
        <v>#DIV/0!</v>
      </c>
      <c r="S1489" t="s">
        <v>8275</v>
      </c>
    </row>
    <row r="1490" spans="1:19" ht="43" x14ac:dyDescent="0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41644.354861111111</v>
      </c>
      <c r="K1490">
        <v>1386336660</v>
      </c>
      <c r="L1490" s="10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</v>
      </c>
      <c r="R1490">
        <f t="shared" si="95"/>
        <v>60</v>
      </c>
      <c r="S1490" t="s">
        <v>8275</v>
      </c>
    </row>
    <row r="1491" spans="1:19" ht="43" hidden="1" x14ac:dyDescent="0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41228.445046296292</v>
      </c>
      <c r="K1491">
        <v>1350398452</v>
      </c>
      <c r="L1491" s="10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t="e">
        <f t="shared" si="95"/>
        <v>#DIV/0!</v>
      </c>
      <c r="S1491" t="s">
        <v>8275</v>
      </c>
    </row>
    <row r="1492" spans="1:19" ht="43" x14ac:dyDescent="0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41549.352708333332</v>
      </c>
      <c r="K1492">
        <v>1378214874</v>
      </c>
      <c r="L1492" s="10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30.862068965517242</v>
      </c>
      <c r="R1492">
        <f t="shared" si="95"/>
        <v>47.10526315789474</v>
      </c>
      <c r="S1492" t="s">
        <v>8275</v>
      </c>
    </row>
    <row r="1493" spans="1:19" ht="43" x14ac:dyDescent="0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42050.443055555552</v>
      </c>
      <c r="K1493">
        <v>1418922443</v>
      </c>
      <c r="L1493" s="10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8.3333333333333321</v>
      </c>
      <c r="R1493">
        <f t="shared" si="95"/>
        <v>100</v>
      </c>
      <c r="S1493" t="s">
        <v>8275</v>
      </c>
    </row>
    <row r="1494" spans="1:19" ht="43" x14ac:dyDescent="0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40712.676458333335</v>
      </c>
      <c r="K1494">
        <v>1305839646</v>
      </c>
      <c r="L1494" s="10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0.75</v>
      </c>
      <c r="R1494">
        <f t="shared" si="95"/>
        <v>15</v>
      </c>
      <c r="S1494" t="s">
        <v>8275</v>
      </c>
    </row>
    <row r="1495" spans="1:19" ht="28.7" hidden="1" x14ac:dyDescent="0.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41441.658275462964</v>
      </c>
      <c r="K1495">
        <v>1368823675</v>
      </c>
      <c r="L1495" s="10">
        <f t="shared" si="93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t="e">
        <f t="shared" si="95"/>
        <v>#DIV/0!</v>
      </c>
      <c r="S1495" t="s">
        <v>8275</v>
      </c>
    </row>
    <row r="1496" spans="1:19" ht="43" x14ac:dyDescent="0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42097.443055555552</v>
      </c>
      <c r="K1496">
        <v>1425489613</v>
      </c>
      <c r="L1496" s="10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8.9</v>
      </c>
      <c r="R1496">
        <f t="shared" si="95"/>
        <v>40.454545454545453</v>
      </c>
      <c r="S1496" t="s">
        <v>8275</v>
      </c>
    </row>
    <row r="1497" spans="1:19" ht="28.7" hidden="1" x14ac:dyDescent="0.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40782.581377314811</v>
      </c>
      <c r="K1497">
        <v>1311879431</v>
      </c>
      <c r="L1497" s="10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t="e">
        <f t="shared" si="95"/>
        <v>#DIV/0!</v>
      </c>
      <c r="S1497" t="s">
        <v>8275</v>
      </c>
    </row>
    <row r="1498" spans="1:19" ht="43" hidden="1" x14ac:dyDescent="0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41898.266886574071</v>
      </c>
      <c r="K1498">
        <v>1405682659</v>
      </c>
      <c r="L1498" s="10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t="e">
        <f t="shared" si="95"/>
        <v>#DIV/0!</v>
      </c>
      <c r="S1498" t="s">
        <v>8275</v>
      </c>
    </row>
    <row r="1499" spans="1:19" ht="43" x14ac:dyDescent="0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41486.613194444442</v>
      </c>
      <c r="K1499">
        <v>1371655522</v>
      </c>
      <c r="L1499" s="10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6.6666666666666671E-3</v>
      </c>
      <c r="R1499">
        <f t="shared" si="95"/>
        <v>1</v>
      </c>
      <c r="S1499" t="s">
        <v>8275</v>
      </c>
    </row>
    <row r="1500" spans="1:19" ht="43" x14ac:dyDescent="0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41885.775208333333</v>
      </c>
      <c r="K1500">
        <v>1405899378</v>
      </c>
      <c r="L1500" s="10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</v>
      </c>
      <c r="R1500">
        <f t="shared" si="95"/>
        <v>19</v>
      </c>
      <c r="S1500" t="s">
        <v>8275</v>
      </c>
    </row>
    <row r="1501" spans="1:19" ht="43" x14ac:dyDescent="0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42586.798993055556</v>
      </c>
      <c r="K1501">
        <v>1465171833</v>
      </c>
      <c r="L1501" s="10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0.25</v>
      </c>
      <c r="R1501">
        <f t="shared" si="95"/>
        <v>5</v>
      </c>
      <c r="S1501" t="s">
        <v>8275</v>
      </c>
    </row>
    <row r="1502" spans="1:19" ht="43" x14ac:dyDescent="0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41395.69626157407</v>
      </c>
      <c r="K1502">
        <v>1364852557</v>
      </c>
      <c r="L1502" s="10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25.035714285714285</v>
      </c>
      <c r="R1502">
        <f t="shared" si="95"/>
        <v>46.733333333333334</v>
      </c>
      <c r="S1502" t="s">
        <v>8275</v>
      </c>
    </row>
    <row r="1503" spans="1:19" ht="28.7" x14ac:dyDescent="0.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42193.3752662037</v>
      </c>
      <c r="K1503">
        <v>1433772023</v>
      </c>
      <c r="L1503" s="10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166.33076923076925</v>
      </c>
      <c r="R1503">
        <f t="shared" si="95"/>
        <v>97.731073446327684</v>
      </c>
      <c r="S1503" t="s">
        <v>8285</v>
      </c>
    </row>
    <row r="1504" spans="1:19" ht="43" x14ac:dyDescent="0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42454.708333333336</v>
      </c>
      <c r="K1504">
        <v>1456491680</v>
      </c>
      <c r="L1504" s="10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101.44545454545455</v>
      </c>
      <c r="R1504">
        <f t="shared" si="95"/>
        <v>67.835866261398181</v>
      </c>
      <c r="S1504" t="s">
        <v>8285</v>
      </c>
    </row>
    <row r="1505" spans="1:19" ht="43" x14ac:dyDescent="0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42666.13890046296</v>
      </c>
      <c r="K1505">
        <v>1472026801</v>
      </c>
      <c r="L1505" s="10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107.89146666666667</v>
      </c>
      <c r="R1505">
        <f t="shared" si="95"/>
        <v>56.98492957746479</v>
      </c>
      <c r="S1505" t="s">
        <v>8285</v>
      </c>
    </row>
    <row r="1506" spans="1:19" ht="28.7" x14ac:dyDescent="0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41800.147916666661</v>
      </c>
      <c r="K1506">
        <v>1399996024</v>
      </c>
      <c r="L1506" s="10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277.93846153846158</v>
      </c>
      <c r="R1506">
        <f t="shared" si="95"/>
        <v>67.159851301115239</v>
      </c>
      <c r="S1506" t="s">
        <v>8285</v>
      </c>
    </row>
    <row r="1507" spans="1:19" ht="57.35" x14ac:dyDescent="0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42451.625694444439</v>
      </c>
      <c r="K1507">
        <v>1455446303</v>
      </c>
      <c r="L1507" s="10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103.58125</v>
      </c>
      <c r="R1507">
        <f t="shared" si="95"/>
        <v>48.037681159420288</v>
      </c>
      <c r="S1507" t="s">
        <v>8285</v>
      </c>
    </row>
    <row r="1508" spans="1:19" ht="43" x14ac:dyDescent="0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41844.577592592592</v>
      </c>
      <c r="K1508">
        <v>1403635904</v>
      </c>
      <c r="L1508" s="10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111.4</v>
      </c>
      <c r="R1508">
        <f t="shared" si="95"/>
        <v>38.860465116279073</v>
      </c>
      <c r="S1508" t="s">
        <v>8285</v>
      </c>
    </row>
    <row r="1509" spans="1:19" ht="43" x14ac:dyDescent="0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40313.131944444445</v>
      </c>
      <c r="K1509">
        <v>1268822909</v>
      </c>
      <c r="L1509" s="10">
        <f t="shared" si="93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215</v>
      </c>
      <c r="R1509">
        <f t="shared" si="95"/>
        <v>78.181818181818187</v>
      </c>
      <c r="S1509" t="s">
        <v>8285</v>
      </c>
    </row>
    <row r="1510" spans="1:19" ht="43" x14ac:dyDescent="0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41817.406030092592</v>
      </c>
      <c r="K1510">
        <v>1401201881</v>
      </c>
      <c r="L1510" s="10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110.76216216216217</v>
      </c>
      <c r="R1510">
        <f t="shared" si="95"/>
        <v>97.113744075829388</v>
      </c>
      <c r="S1510" t="s">
        <v>8285</v>
      </c>
    </row>
    <row r="1511" spans="1:19" ht="43" x14ac:dyDescent="0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42780.749305555553</v>
      </c>
      <c r="K1511">
        <v>1484570885</v>
      </c>
      <c r="L1511" s="10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123.64125714285714</v>
      </c>
      <c r="R1511">
        <f t="shared" si="95"/>
        <v>110.39397959183674</v>
      </c>
      <c r="S1511" t="s">
        <v>8285</v>
      </c>
    </row>
    <row r="1512" spans="1:19" ht="43" x14ac:dyDescent="0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41839.176828703698</v>
      </c>
      <c r="K1512">
        <v>1403169278</v>
      </c>
      <c r="L1512" s="10">
        <f t="shared" si="93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101.03500000000001</v>
      </c>
      <c r="R1512">
        <f t="shared" si="95"/>
        <v>39.91506172839506</v>
      </c>
      <c r="S1512" t="s">
        <v>8285</v>
      </c>
    </row>
    <row r="1513" spans="1:19" ht="43" x14ac:dyDescent="0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42326.416712962957</v>
      </c>
      <c r="K1513">
        <v>1445263204</v>
      </c>
      <c r="L1513" s="10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111.79285714285714</v>
      </c>
      <c r="R1513">
        <f t="shared" si="95"/>
        <v>75.975728155339809</v>
      </c>
      <c r="S1513" t="s">
        <v>8285</v>
      </c>
    </row>
    <row r="1514" spans="1:19" ht="43" x14ac:dyDescent="0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42771.476145833331</v>
      </c>
      <c r="K1514">
        <v>1483719939</v>
      </c>
      <c r="L1514" s="10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558.7714285714286</v>
      </c>
      <c r="R1514">
        <f t="shared" si="95"/>
        <v>58.379104477611939</v>
      </c>
      <c r="S1514" t="s">
        <v>8285</v>
      </c>
    </row>
    <row r="1515" spans="1:19" ht="43" x14ac:dyDescent="0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41836.42900462963</v>
      </c>
      <c r="K1515">
        <v>1402931866</v>
      </c>
      <c r="L1515" s="10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150.01875000000001</v>
      </c>
      <c r="R1515">
        <f t="shared" si="95"/>
        <v>55.82093023255814</v>
      </c>
      <c r="S1515" t="s">
        <v>8285</v>
      </c>
    </row>
    <row r="1516" spans="1:19" ht="43" x14ac:dyDescent="0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42274.389351851853</v>
      </c>
      <c r="K1516">
        <v>1439907640</v>
      </c>
      <c r="L1516" s="10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106.476</v>
      </c>
      <c r="R1516">
        <f t="shared" si="95"/>
        <v>151.24431818181819</v>
      </c>
      <c r="S1516" t="s">
        <v>8285</v>
      </c>
    </row>
    <row r="1517" spans="1:19" ht="43" x14ac:dyDescent="0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42445.003437499996</v>
      </c>
      <c r="K1517">
        <v>1455516297</v>
      </c>
      <c r="L1517" s="10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157.18899999999999</v>
      </c>
      <c r="R1517">
        <f t="shared" si="95"/>
        <v>849.67027027027029</v>
      </c>
      <c r="S1517" t="s">
        <v>8285</v>
      </c>
    </row>
    <row r="1518" spans="1:19" ht="43" x14ac:dyDescent="0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42649.374999999993</v>
      </c>
      <c r="K1518">
        <v>1473160292</v>
      </c>
      <c r="L1518" s="10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108.65882352941176</v>
      </c>
      <c r="R1518">
        <f t="shared" si="95"/>
        <v>159.24137931034483</v>
      </c>
      <c r="S1518" t="s">
        <v>8285</v>
      </c>
    </row>
    <row r="1519" spans="1:19" ht="43" x14ac:dyDescent="0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41979.041666666664</v>
      </c>
      <c r="K1519">
        <v>1415194553</v>
      </c>
      <c r="L1519" s="10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161.97999999999999</v>
      </c>
      <c r="R1519">
        <f t="shared" si="95"/>
        <v>39.507317073170732</v>
      </c>
      <c r="S1519" t="s">
        <v>8285</v>
      </c>
    </row>
    <row r="1520" spans="1:19" ht="28.7" x14ac:dyDescent="0.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41790.611712962964</v>
      </c>
      <c r="K1520">
        <v>1398973252</v>
      </c>
      <c r="L1520" s="10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205.36666666666665</v>
      </c>
      <c r="R1520">
        <f t="shared" si="95"/>
        <v>130.52966101694915</v>
      </c>
      <c r="S1520" t="s">
        <v>8285</v>
      </c>
    </row>
    <row r="1521" spans="1:19" ht="43" x14ac:dyDescent="0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41810.707638888889</v>
      </c>
      <c r="K1521">
        <v>1400867283</v>
      </c>
      <c r="L1521" s="10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103.36388888888889</v>
      </c>
      <c r="R1521">
        <f t="shared" si="95"/>
        <v>64.156896551724131</v>
      </c>
      <c r="S1521" t="s">
        <v>8285</v>
      </c>
    </row>
    <row r="1522" spans="1:19" ht="28.7" x14ac:dyDescent="0.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41991.958333333336</v>
      </c>
      <c r="K1522">
        <v>1415824513</v>
      </c>
      <c r="L1522" s="10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103.47222222222223</v>
      </c>
      <c r="R1522">
        <f t="shared" si="95"/>
        <v>111.52694610778443</v>
      </c>
      <c r="S1522" t="s">
        <v>8285</v>
      </c>
    </row>
    <row r="1523" spans="1:19" ht="43" x14ac:dyDescent="0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42527.959386574068</v>
      </c>
      <c r="K1523">
        <v>1462248091</v>
      </c>
      <c r="L1523" s="10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106.81333333333333</v>
      </c>
      <c r="R1523">
        <f t="shared" si="95"/>
        <v>170.44680851063831</v>
      </c>
      <c r="S1523" t="s">
        <v>8285</v>
      </c>
    </row>
    <row r="1524" spans="1:19" ht="43" x14ac:dyDescent="0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41929.621979166666</v>
      </c>
      <c r="K1524">
        <v>1410983739</v>
      </c>
      <c r="L1524" s="10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138.96574712643678</v>
      </c>
      <c r="R1524">
        <f t="shared" si="95"/>
        <v>133.7391592920354</v>
      </c>
      <c r="S1524" t="s">
        <v>8285</v>
      </c>
    </row>
    <row r="1525" spans="1:19" ht="43" x14ac:dyDescent="0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41995.791666666664</v>
      </c>
      <c r="K1525">
        <v>1416592916</v>
      </c>
      <c r="L1525" s="10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124.84324324324325</v>
      </c>
      <c r="R1525">
        <f t="shared" si="95"/>
        <v>95.834024896265561</v>
      </c>
      <c r="S1525" t="s">
        <v>8285</v>
      </c>
    </row>
    <row r="1526" spans="1:19" ht="43" x14ac:dyDescent="0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42786.292708333327</v>
      </c>
      <c r="K1526">
        <v>1485000090</v>
      </c>
      <c r="L1526" s="10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206.99999999999997</v>
      </c>
      <c r="R1526">
        <f t="shared" si="95"/>
        <v>221.78571428571428</v>
      </c>
      <c r="S1526" t="s">
        <v>8285</v>
      </c>
    </row>
    <row r="1527" spans="1:19" ht="43" x14ac:dyDescent="0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42600.494652777772</v>
      </c>
      <c r="K1527">
        <v>1468947138</v>
      </c>
      <c r="L1527" s="10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174.00576923076923</v>
      </c>
      <c r="R1527">
        <f t="shared" si="95"/>
        <v>32.315357142857138</v>
      </c>
      <c r="S1527" t="s">
        <v>8285</v>
      </c>
    </row>
    <row r="1528" spans="1:19" ht="43" x14ac:dyDescent="0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42388.067673611113</v>
      </c>
      <c r="K1528">
        <v>1448951847</v>
      </c>
      <c r="L1528" s="10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120.32608695652173</v>
      </c>
      <c r="R1528">
        <f t="shared" si="95"/>
        <v>98.839285714285708</v>
      </c>
      <c r="S1528" t="s">
        <v>8285</v>
      </c>
    </row>
    <row r="1529" spans="1:19" ht="43" x14ac:dyDescent="0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42808.350532407399</v>
      </c>
      <c r="K1529">
        <v>1487082286</v>
      </c>
      <c r="L1529" s="10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110.44428571428573</v>
      </c>
      <c r="R1529">
        <f t="shared" si="95"/>
        <v>55.222142857142863</v>
      </c>
      <c r="S1529" t="s">
        <v>8285</v>
      </c>
    </row>
    <row r="1530" spans="1:19" ht="28.7" x14ac:dyDescent="0.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42766.791666666664</v>
      </c>
      <c r="K1530">
        <v>1483292122</v>
      </c>
      <c r="L1530" s="10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281.56666666666666</v>
      </c>
      <c r="R1530">
        <f t="shared" si="95"/>
        <v>52.793750000000003</v>
      </c>
      <c r="S1530" t="s">
        <v>8285</v>
      </c>
    </row>
    <row r="1531" spans="1:19" ht="28.7" x14ac:dyDescent="0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42082.378703703704</v>
      </c>
      <c r="K1531">
        <v>1424185520</v>
      </c>
      <c r="L1531" s="10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100.67894736842105</v>
      </c>
      <c r="R1531">
        <f t="shared" si="95"/>
        <v>135.66666666666666</v>
      </c>
      <c r="S1531" t="s">
        <v>8285</v>
      </c>
    </row>
    <row r="1532" spans="1:19" ht="43" x14ac:dyDescent="0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42300.558969907412</v>
      </c>
      <c r="K1532">
        <v>1443464695</v>
      </c>
      <c r="L1532" s="10">
        <f t="shared" si="93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134.82571428571427</v>
      </c>
      <c r="R1532">
        <f t="shared" si="95"/>
        <v>53.991990846681922</v>
      </c>
      <c r="S1532" t="s">
        <v>8285</v>
      </c>
    </row>
    <row r="1533" spans="1:19" ht="43" x14ac:dyDescent="0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41973.916666666664</v>
      </c>
      <c r="K1533">
        <v>1414610126</v>
      </c>
      <c r="L1533" s="10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175.95744680851064</v>
      </c>
      <c r="R1533">
        <f t="shared" si="95"/>
        <v>56.643835616438359</v>
      </c>
      <c r="S1533" t="s">
        <v>8285</v>
      </c>
    </row>
    <row r="1534" spans="1:19" ht="43" x14ac:dyDescent="0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42415.416666666664</v>
      </c>
      <c r="K1534">
        <v>1453461865</v>
      </c>
      <c r="L1534" s="10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484.02000000000004</v>
      </c>
      <c r="R1534">
        <f t="shared" si="95"/>
        <v>82.316326530612244</v>
      </c>
      <c r="S1534" t="s">
        <v>8285</v>
      </c>
    </row>
    <row r="1535" spans="1:19" ht="28.7" x14ac:dyDescent="0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42491.957638888889</v>
      </c>
      <c r="K1535">
        <v>1457913777</v>
      </c>
      <c r="L1535" s="10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145.14000000000001</v>
      </c>
      <c r="R1535">
        <f t="shared" si="95"/>
        <v>88.26081081081081</v>
      </c>
      <c r="S1535" t="s">
        <v>8285</v>
      </c>
    </row>
    <row r="1536" spans="1:19" ht="43" x14ac:dyDescent="0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42251.465995370374</v>
      </c>
      <c r="K1536">
        <v>1438791062</v>
      </c>
      <c r="L1536" s="10">
        <f t="shared" si="93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417.73333333333335</v>
      </c>
      <c r="R1536">
        <f t="shared" si="95"/>
        <v>84.905149051490511</v>
      </c>
      <c r="S1536" t="s">
        <v>8285</v>
      </c>
    </row>
    <row r="1537" spans="1:19" ht="43" x14ac:dyDescent="0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42513.708333333336</v>
      </c>
      <c r="K1537">
        <v>1461527631</v>
      </c>
      <c r="L1537" s="10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132.42499999999998</v>
      </c>
      <c r="R1537">
        <f t="shared" si="95"/>
        <v>48.154545454545456</v>
      </c>
      <c r="S1537" t="s">
        <v>8285</v>
      </c>
    </row>
    <row r="1538" spans="1:19" ht="43" x14ac:dyDescent="0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42243.593865740739</v>
      </c>
      <c r="K1538">
        <v>1438110910</v>
      </c>
      <c r="L1538" s="10">
        <f t="shared" si="93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250.30841666666666</v>
      </c>
      <c r="R1538">
        <f t="shared" si="95"/>
        <v>66.015406593406595</v>
      </c>
      <c r="S1538" t="s">
        <v>8285</v>
      </c>
    </row>
    <row r="1539" spans="1:19" ht="43" x14ac:dyDescent="0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(((I1539/60)/60)/24)+DATE(1970,1,1)+(-5/24)</f>
        <v>42588.541666666664</v>
      </c>
      <c r="K1539">
        <v>1467358427</v>
      </c>
      <c r="L1539" s="10">
        <f t="shared" ref="L1539:L1602" si="97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(E1539/D1539)*100</f>
        <v>179.9</v>
      </c>
      <c r="R1539">
        <f t="shared" ref="R1539:R1602" si="99">E1539/N1539</f>
        <v>96.375</v>
      </c>
      <c r="S1539" t="s">
        <v>8285</v>
      </c>
    </row>
    <row r="1540" spans="1:19" ht="43" x14ac:dyDescent="0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42026.57372685185</v>
      </c>
      <c r="K1540">
        <v>1418064370</v>
      </c>
      <c r="L1540" s="10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102.62857142857142</v>
      </c>
      <c r="R1540">
        <f t="shared" si="99"/>
        <v>156.17391304347825</v>
      </c>
      <c r="S1540" t="s">
        <v>8285</v>
      </c>
    </row>
    <row r="1541" spans="1:19" ht="43" x14ac:dyDescent="0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42738.710868055547</v>
      </c>
      <c r="K1541">
        <v>1480629819</v>
      </c>
      <c r="L1541" s="10">
        <f t="shared" si="97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135.98609999999999</v>
      </c>
      <c r="R1541">
        <f t="shared" si="99"/>
        <v>95.764859154929582</v>
      </c>
      <c r="S1541" t="s">
        <v>8285</v>
      </c>
    </row>
    <row r="1542" spans="1:19" ht="43" x14ac:dyDescent="0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41968.843749999993</v>
      </c>
      <c r="K1542">
        <v>1414368616</v>
      </c>
      <c r="L1542" s="10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117.86666666666667</v>
      </c>
      <c r="R1542">
        <f t="shared" si="99"/>
        <v>180.40816326530611</v>
      </c>
      <c r="S1542" t="s">
        <v>8285</v>
      </c>
    </row>
    <row r="1543" spans="1:19" ht="43" x14ac:dyDescent="0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42004.503912037035</v>
      </c>
      <c r="K1543">
        <v>1417453538</v>
      </c>
      <c r="L1543" s="10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3.3333333333333333E-2</v>
      </c>
      <c r="R1543">
        <f t="shared" si="99"/>
        <v>3</v>
      </c>
      <c r="S1543" t="s">
        <v>8289</v>
      </c>
    </row>
    <row r="1544" spans="1:19" ht="43" x14ac:dyDescent="0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42185.788194444445</v>
      </c>
      <c r="K1544">
        <v>1434412500</v>
      </c>
      <c r="L1544" s="10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4</v>
      </c>
      <c r="R1544">
        <f t="shared" si="99"/>
        <v>20</v>
      </c>
      <c r="S1544" t="s">
        <v>8289</v>
      </c>
    </row>
    <row r="1545" spans="1:19" ht="43" x14ac:dyDescent="0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41965.342986111107</v>
      </c>
      <c r="K1545">
        <v>1414066434</v>
      </c>
      <c r="L1545" s="10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0.44444444444444442</v>
      </c>
      <c r="R1545">
        <f t="shared" si="99"/>
        <v>10</v>
      </c>
      <c r="S1545" t="s">
        <v>8289</v>
      </c>
    </row>
    <row r="1546" spans="1:19" ht="43" hidden="1" x14ac:dyDescent="0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42094.804166666661</v>
      </c>
      <c r="K1546">
        <v>1424222024</v>
      </c>
      <c r="L1546" s="10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t="e">
        <f t="shared" si="99"/>
        <v>#DIV/0!</v>
      </c>
      <c r="S1546" t="s">
        <v>8289</v>
      </c>
    </row>
    <row r="1547" spans="1:19" ht="43" x14ac:dyDescent="0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42065.677777777775</v>
      </c>
      <c r="K1547">
        <v>1422393234</v>
      </c>
      <c r="L1547" s="10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3.3333333333333333E-2</v>
      </c>
      <c r="R1547">
        <f t="shared" si="99"/>
        <v>1</v>
      </c>
      <c r="S1547" t="s">
        <v>8289</v>
      </c>
    </row>
    <row r="1548" spans="1:19" ht="43" x14ac:dyDescent="0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41899.004618055551</v>
      </c>
      <c r="K1548">
        <v>1405746399</v>
      </c>
      <c r="L1548" s="10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28.9</v>
      </c>
      <c r="R1548">
        <f t="shared" si="99"/>
        <v>26.272727272727273</v>
      </c>
      <c r="S1548" t="s">
        <v>8289</v>
      </c>
    </row>
    <row r="1549" spans="1:19" ht="43" hidden="1" x14ac:dyDescent="0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42789.218541666669</v>
      </c>
      <c r="K1549">
        <v>1487240082</v>
      </c>
      <c r="L1549" s="10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t="e">
        <f t="shared" si="99"/>
        <v>#DIV/0!</v>
      </c>
      <c r="S1549" t="s">
        <v>8289</v>
      </c>
    </row>
    <row r="1550" spans="1:19" ht="28.7" x14ac:dyDescent="0.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42316.715509259251</v>
      </c>
      <c r="K1550">
        <v>1444425020</v>
      </c>
      <c r="L1550" s="10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8.5714285714285712</v>
      </c>
      <c r="R1550">
        <f t="shared" si="99"/>
        <v>60</v>
      </c>
      <c r="S1550" t="s">
        <v>8289</v>
      </c>
    </row>
    <row r="1551" spans="1:19" ht="43" x14ac:dyDescent="0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42310.96943287037</v>
      </c>
      <c r="K1551">
        <v>1443928559</v>
      </c>
      <c r="L1551" s="10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34</v>
      </c>
      <c r="R1551">
        <f t="shared" si="99"/>
        <v>28.333333333333332</v>
      </c>
      <c r="S1551" t="s">
        <v>8289</v>
      </c>
    </row>
    <row r="1552" spans="1:19" ht="43" x14ac:dyDescent="0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42502.24113425926</v>
      </c>
      <c r="K1552">
        <v>1460458034</v>
      </c>
      <c r="L1552" s="10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13.466666666666665</v>
      </c>
      <c r="R1552">
        <f t="shared" si="99"/>
        <v>14.428571428571429</v>
      </c>
      <c r="S1552" t="s">
        <v>8289</v>
      </c>
    </row>
    <row r="1553" spans="1:19" ht="43" hidden="1" x14ac:dyDescent="0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42151.616192129623</v>
      </c>
      <c r="K1553">
        <v>1430164039</v>
      </c>
      <c r="L1553" s="10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t="e">
        <f t="shared" si="99"/>
        <v>#DIV/0!</v>
      </c>
      <c r="S1553" t="s">
        <v>8289</v>
      </c>
    </row>
    <row r="1554" spans="1:19" ht="43" x14ac:dyDescent="0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41912.957638888889</v>
      </c>
      <c r="K1554">
        <v>1410366708</v>
      </c>
      <c r="L1554" s="10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49.186046511627907</v>
      </c>
      <c r="R1554">
        <f t="shared" si="99"/>
        <v>132.1875</v>
      </c>
      <c r="S1554" t="s">
        <v>8289</v>
      </c>
    </row>
    <row r="1555" spans="1:19" ht="43" hidden="1" x14ac:dyDescent="0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42249.074618055551</v>
      </c>
      <c r="K1555">
        <v>1438584447</v>
      </c>
      <c r="L1555" s="10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t="e">
        <f t="shared" si="99"/>
        <v>#DIV/0!</v>
      </c>
      <c r="S1555" t="s">
        <v>8289</v>
      </c>
    </row>
    <row r="1556" spans="1:19" ht="57.35" hidden="1" x14ac:dyDescent="0.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42218.043865740743</v>
      </c>
      <c r="K1556">
        <v>1435903390</v>
      </c>
      <c r="L1556" s="10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t="e">
        <f t="shared" si="99"/>
        <v>#DIV/0!</v>
      </c>
      <c r="S1556" t="s">
        <v>8289</v>
      </c>
    </row>
    <row r="1557" spans="1:19" ht="43" hidden="1" x14ac:dyDescent="0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42264.499999999993</v>
      </c>
      <c r="K1557">
        <v>1440513832</v>
      </c>
      <c r="L1557" s="10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t="e">
        <f t="shared" si="99"/>
        <v>#DIV/0!</v>
      </c>
      <c r="S1557" t="s">
        <v>8289</v>
      </c>
    </row>
    <row r="1558" spans="1:19" ht="43" x14ac:dyDescent="0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42554.944722222215</v>
      </c>
      <c r="K1558">
        <v>1465011624</v>
      </c>
      <c r="L1558" s="10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45.133333333333333</v>
      </c>
      <c r="R1558">
        <f t="shared" si="99"/>
        <v>56.416666666666664</v>
      </c>
      <c r="S1558" t="s">
        <v>8289</v>
      </c>
    </row>
    <row r="1559" spans="1:19" ht="43" x14ac:dyDescent="0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41902.444826388884</v>
      </c>
      <c r="K1559">
        <v>1408549233</v>
      </c>
      <c r="L1559" s="10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4</v>
      </c>
      <c r="R1559">
        <f t="shared" si="99"/>
        <v>100</v>
      </c>
      <c r="S1559" t="s">
        <v>8289</v>
      </c>
    </row>
    <row r="1560" spans="1:19" ht="28.7" x14ac:dyDescent="0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42244.299999999996</v>
      </c>
      <c r="K1560">
        <v>1435656759</v>
      </c>
      <c r="L1560" s="10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4.666666666666667</v>
      </c>
      <c r="R1560">
        <f t="shared" si="99"/>
        <v>11.666666666666666</v>
      </c>
      <c r="S1560" t="s">
        <v>8289</v>
      </c>
    </row>
    <row r="1561" spans="1:19" ht="28.7" x14ac:dyDescent="0.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42122.844895833325</v>
      </c>
      <c r="K1561">
        <v>1428974199</v>
      </c>
      <c r="L1561" s="10">
        <f t="shared" si="97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0.33333333333333337</v>
      </c>
      <c r="R1561">
        <f t="shared" si="99"/>
        <v>50</v>
      </c>
      <c r="S1561" t="s">
        <v>8289</v>
      </c>
    </row>
    <row r="1562" spans="1:19" ht="43" x14ac:dyDescent="0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41955.854085648149</v>
      </c>
      <c r="K1562">
        <v>1414110593</v>
      </c>
      <c r="L1562" s="10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3.7600000000000002</v>
      </c>
      <c r="R1562">
        <f t="shared" si="99"/>
        <v>23.5</v>
      </c>
      <c r="S1562" t="s">
        <v>8289</v>
      </c>
    </row>
    <row r="1563" spans="1:19" ht="43" x14ac:dyDescent="0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41584.875034722223</v>
      </c>
      <c r="K1563">
        <v>1381194003</v>
      </c>
      <c r="L1563" s="10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0.67</v>
      </c>
      <c r="R1563">
        <f t="shared" si="99"/>
        <v>67</v>
      </c>
      <c r="S1563" t="s">
        <v>8290</v>
      </c>
    </row>
    <row r="1564" spans="1:19" ht="43" hidden="1" x14ac:dyDescent="0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40148.826388888883</v>
      </c>
      <c r="K1564">
        <v>1253712916</v>
      </c>
      <c r="L1564" s="10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t="e">
        <f t="shared" si="99"/>
        <v>#DIV/0!</v>
      </c>
      <c r="S1564" t="s">
        <v>8290</v>
      </c>
    </row>
    <row r="1565" spans="1:19" ht="43" x14ac:dyDescent="0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41712.492488425924</v>
      </c>
      <c r="K1565">
        <v>1389635351</v>
      </c>
      <c r="L1565" s="10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1.4166666666666665</v>
      </c>
      <c r="R1565">
        <f t="shared" si="99"/>
        <v>42.5</v>
      </c>
      <c r="S1565" t="s">
        <v>8290</v>
      </c>
    </row>
    <row r="1566" spans="1:19" ht="43" x14ac:dyDescent="0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42152.628472222219</v>
      </c>
      <c r="K1566">
        <v>1430124509</v>
      </c>
      <c r="L1566" s="10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0.1</v>
      </c>
      <c r="R1566">
        <f t="shared" si="99"/>
        <v>10</v>
      </c>
      <c r="S1566" t="s">
        <v>8290</v>
      </c>
    </row>
    <row r="1567" spans="1:19" ht="43" x14ac:dyDescent="0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40702.521539351852</v>
      </c>
      <c r="K1567">
        <v>1304962261</v>
      </c>
      <c r="L1567" s="10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</v>
      </c>
      <c r="R1567">
        <f t="shared" si="99"/>
        <v>100</v>
      </c>
      <c r="S1567" t="s">
        <v>8290</v>
      </c>
    </row>
    <row r="1568" spans="1:19" ht="43" x14ac:dyDescent="0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42578.708333333336</v>
      </c>
      <c r="K1568">
        <v>1467151204</v>
      </c>
      <c r="L1568" s="10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21.25</v>
      </c>
      <c r="R1568">
        <f t="shared" si="99"/>
        <v>108.05084745762711</v>
      </c>
      <c r="S1568" t="s">
        <v>8290</v>
      </c>
    </row>
    <row r="1569" spans="1:19" ht="43" x14ac:dyDescent="0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41686.791666666664</v>
      </c>
      <c r="K1569">
        <v>1391293745</v>
      </c>
      <c r="L1569" s="10">
        <f t="shared" si="97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</v>
      </c>
      <c r="R1569">
        <f t="shared" si="99"/>
        <v>26.923076923076923</v>
      </c>
      <c r="S1569" t="s">
        <v>8290</v>
      </c>
    </row>
    <row r="1570" spans="1:19" ht="43" x14ac:dyDescent="0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41996.853993055549</v>
      </c>
      <c r="K1570">
        <v>1416360585</v>
      </c>
      <c r="L1570" s="10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13.639999999999999</v>
      </c>
      <c r="R1570">
        <f t="shared" si="99"/>
        <v>155</v>
      </c>
      <c r="S1570" t="s">
        <v>8290</v>
      </c>
    </row>
    <row r="1571" spans="1:19" hidden="1" x14ac:dyDescent="0.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41419.471226851849</v>
      </c>
      <c r="K1571">
        <v>1366906714</v>
      </c>
      <c r="L1571" s="10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t="e">
        <f t="shared" si="99"/>
        <v>#DIV/0!</v>
      </c>
      <c r="S1571" t="s">
        <v>8290</v>
      </c>
    </row>
    <row r="1572" spans="1:19" ht="28.7" x14ac:dyDescent="0.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42468.56344907407</v>
      </c>
      <c r="K1572">
        <v>1457551882</v>
      </c>
      <c r="L1572" s="10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41.4</v>
      </c>
      <c r="R1572">
        <f t="shared" si="99"/>
        <v>47.769230769230766</v>
      </c>
      <c r="S1572" t="s">
        <v>8290</v>
      </c>
    </row>
    <row r="1573" spans="1:19" ht="43" x14ac:dyDescent="0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42174.561145833337</v>
      </c>
      <c r="K1573">
        <v>1432146483</v>
      </c>
      <c r="L1573" s="10">
        <f t="shared" si="97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0.66115702479338845</v>
      </c>
      <c r="R1573">
        <f t="shared" si="99"/>
        <v>20</v>
      </c>
      <c r="S1573" t="s">
        <v>8290</v>
      </c>
    </row>
    <row r="1574" spans="1:19" ht="43" x14ac:dyDescent="0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42428.790972222218</v>
      </c>
      <c r="K1574">
        <v>1454546859</v>
      </c>
      <c r="L1574" s="10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5</v>
      </c>
      <c r="R1574">
        <f t="shared" si="99"/>
        <v>41.666666666666664</v>
      </c>
      <c r="S1574" t="s">
        <v>8290</v>
      </c>
    </row>
    <row r="1575" spans="1:19" ht="43" x14ac:dyDescent="0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42825.957638888889</v>
      </c>
      <c r="K1575">
        <v>1487548802</v>
      </c>
      <c r="L1575" s="10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2.4777777777777779</v>
      </c>
      <c r="R1575">
        <f t="shared" si="99"/>
        <v>74.333333333333329</v>
      </c>
      <c r="S1575" t="s">
        <v>8290</v>
      </c>
    </row>
    <row r="1576" spans="1:19" ht="43" x14ac:dyDescent="0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42052.719085648147</v>
      </c>
      <c r="K1576">
        <v>1421187329</v>
      </c>
      <c r="L1576" s="10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5.0599999999999996</v>
      </c>
      <c r="R1576">
        <f t="shared" si="99"/>
        <v>84.333333333333329</v>
      </c>
      <c r="S1576" t="s">
        <v>8290</v>
      </c>
    </row>
    <row r="1577" spans="1:19" ht="43" x14ac:dyDescent="0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41829.315925925926</v>
      </c>
      <c r="K1577">
        <v>1402317296</v>
      </c>
      <c r="L1577" s="10">
        <f t="shared" si="97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22.91</v>
      </c>
      <c r="R1577">
        <f t="shared" si="99"/>
        <v>65.457142857142856</v>
      </c>
      <c r="S1577" t="s">
        <v>8290</v>
      </c>
    </row>
    <row r="1578" spans="1:19" ht="28.7" x14ac:dyDescent="0.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42185.670925925922</v>
      </c>
      <c r="K1578">
        <v>1431810368</v>
      </c>
      <c r="L1578" s="10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13</v>
      </c>
      <c r="R1578">
        <f t="shared" si="99"/>
        <v>65</v>
      </c>
      <c r="S1578" t="s">
        <v>8290</v>
      </c>
    </row>
    <row r="1579" spans="1:19" ht="43" x14ac:dyDescent="0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41114.639444444445</v>
      </c>
      <c r="K1579">
        <v>1337977248</v>
      </c>
      <c r="L1579" s="10">
        <f t="shared" si="97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0.54999999999999993</v>
      </c>
      <c r="R1579">
        <f t="shared" si="99"/>
        <v>27.5</v>
      </c>
      <c r="S1579" t="s">
        <v>8290</v>
      </c>
    </row>
    <row r="1580" spans="1:19" ht="57.35" x14ac:dyDescent="0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40422.875</v>
      </c>
      <c r="K1580">
        <v>1281317691</v>
      </c>
      <c r="L1580" s="10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10.806536636794938</v>
      </c>
      <c r="R1580">
        <f t="shared" si="99"/>
        <v>51.25</v>
      </c>
      <c r="S1580" t="s">
        <v>8290</v>
      </c>
    </row>
    <row r="1581" spans="1:19" ht="28.7" x14ac:dyDescent="0.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41514.788090277776</v>
      </c>
      <c r="K1581">
        <v>1374882891</v>
      </c>
      <c r="L1581" s="10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0.84008400840084008</v>
      </c>
      <c r="R1581">
        <f t="shared" si="99"/>
        <v>14</v>
      </c>
      <c r="S1581" t="s">
        <v>8290</v>
      </c>
    </row>
    <row r="1582" spans="1:19" ht="43" hidden="1" x14ac:dyDescent="0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41049.841736111113</v>
      </c>
      <c r="K1582">
        <v>1332378726</v>
      </c>
      <c r="L1582" s="10">
        <f t="shared" si="97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t="e">
        <f t="shared" si="99"/>
        <v>#DIV/0!</v>
      </c>
      <c r="S1582" t="s">
        <v>8290</v>
      </c>
    </row>
    <row r="1583" spans="1:19" ht="43" x14ac:dyDescent="0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42357.240624999999</v>
      </c>
      <c r="K1583">
        <v>1447757190</v>
      </c>
      <c r="L1583" s="10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0.5</v>
      </c>
      <c r="R1583">
        <f t="shared" si="99"/>
        <v>5</v>
      </c>
      <c r="S1583" t="s">
        <v>8291</v>
      </c>
    </row>
    <row r="1584" spans="1:19" ht="28.7" x14ac:dyDescent="0.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42303.680555555555</v>
      </c>
      <c r="K1584">
        <v>1440961053</v>
      </c>
      <c r="L1584" s="10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9.3000000000000007</v>
      </c>
      <c r="R1584">
        <f t="shared" si="99"/>
        <v>31</v>
      </c>
      <c r="S1584" t="s">
        <v>8291</v>
      </c>
    </row>
    <row r="1585" spans="1:19" ht="43" x14ac:dyDescent="0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41907.696655092594</v>
      </c>
      <c r="K1585">
        <v>1409089391</v>
      </c>
      <c r="L1585" s="10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7.4999999999999997E-2</v>
      </c>
      <c r="R1585">
        <f t="shared" si="99"/>
        <v>15</v>
      </c>
      <c r="S1585" t="s">
        <v>8291</v>
      </c>
    </row>
    <row r="1586" spans="1:19" ht="43" hidden="1" x14ac:dyDescent="0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41789.440983796296</v>
      </c>
      <c r="K1586">
        <v>1400600101</v>
      </c>
      <c r="L1586" s="10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t="e">
        <f t="shared" si="99"/>
        <v>#DIV/0!</v>
      </c>
      <c r="S1586" t="s">
        <v>8291</v>
      </c>
    </row>
    <row r="1587" spans="1:19" ht="43" x14ac:dyDescent="0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42729.249999999993</v>
      </c>
      <c r="K1587">
        <v>1480800568</v>
      </c>
      <c r="L1587" s="10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79</v>
      </c>
      <c r="R1587">
        <f t="shared" si="99"/>
        <v>131.66666666666666</v>
      </c>
      <c r="S1587" t="s">
        <v>8291</v>
      </c>
    </row>
    <row r="1588" spans="1:19" ht="28.7" hidden="1" x14ac:dyDescent="0.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42098.854421296295</v>
      </c>
      <c r="K1588">
        <v>1425609022</v>
      </c>
      <c r="L1588" s="10">
        <f t="shared" si="97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t="e">
        <f t="shared" si="99"/>
        <v>#DIV/0!</v>
      </c>
      <c r="S1588" t="s">
        <v>8291</v>
      </c>
    </row>
    <row r="1589" spans="1:19" ht="43" x14ac:dyDescent="0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41986.742650462962</v>
      </c>
      <c r="K1589">
        <v>1415918965</v>
      </c>
      <c r="L1589" s="10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1.3333333333333334E-2</v>
      </c>
      <c r="R1589">
        <f t="shared" si="99"/>
        <v>1</v>
      </c>
      <c r="S1589" t="s">
        <v>8291</v>
      </c>
    </row>
    <row r="1590" spans="1:19" ht="28.7" hidden="1" x14ac:dyDescent="0.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42035.633333333331</v>
      </c>
      <c r="K1590">
        <v>1420091999</v>
      </c>
      <c r="L1590" s="10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t="e">
        <f t="shared" si="99"/>
        <v>#DIV/0!</v>
      </c>
      <c r="S1590" t="s">
        <v>8291</v>
      </c>
    </row>
    <row r="1591" spans="1:19" ht="43" hidden="1" x14ac:dyDescent="0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42286.776458333326</v>
      </c>
      <c r="K1591">
        <v>1441841886</v>
      </c>
      <c r="L1591" s="10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t="e">
        <f t="shared" si="99"/>
        <v>#DIV/0!</v>
      </c>
      <c r="S1591" t="s">
        <v>8291</v>
      </c>
    </row>
    <row r="1592" spans="1:19" x14ac:dyDescent="0.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42270.648888888885</v>
      </c>
      <c r="K1592">
        <v>1440448464</v>
      </c>
      <c r="L1592" s="10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1.7000000000000002</v>
      </c>
      <c r="R1592">
        <f t="shared" si="99"/>
        <v>510</v>
      </c>
      <c r="S1592" t="s">
        <v>8291</v>
      </c>
    </row>
    <row r="1593" spans="1:19" ht="43" x14ac:dyDescent="0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42463.476168981484</v>
      </c>
      <c r="K1593">
        <v>1457112341</v>
      </c>
      <c r="L1593" s="10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29.228571428571428</v>
      </c>
      <c r="R1593">
        <f t="shared" si="99"/>
        <v>44.478260869565219</v>
      </c>
      <c r="S1593" t="s">
        <v>8291</v>
      </c>
    </row>
    <row r="1594" spans="1:19" ht="28.7" hidden="1" x14ac:dyDescent="0.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42090.822743055549</v>
      </c>
      <c r="K1594">
        <v>1423619085</v>
      </c>
      <c r="L1594" s="10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t="e">
        <f t="shared" si="99"/>
        <v>#DIV/0!</v>
      </c>
      <c r="S1594" t="s">
        <v>8291</v>
      </c>
    </row>
    <row r="1595" spans="1:19" ht="28.7" x14ac:dyDescent="0.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42063.63721064815</v>
      </c>
      <c r="K1595">
        <v>1422562655</v>
      </c>
      <c r="L1595" s="10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1.3636363636363637E-2</v>
      </c>
      <c r="R1595">
        <f t="shared" si="99"/>
        <v>1</v>
      </c>
      <c r="S1595" t="s">
        <v>8291</v>
      </c>
    </row>
    <row r="1596" spans="1:19" ht="28.7" x14ac:dyDescent="0.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42505.472916666658</v>
      </c>
      <c r="K1596">
        <v>1458147982</v>
      </c>
      <c r="L1596" s="10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20.5</v>
      </c>
      <c r="R1596">
        <f t="shared" si="99"/>
        <v>20.5</v>
      </c>
      <c r="S1596" t="s">
        <v>8291</v>
      </c>
    </row>
    <row r="1597" spans="1:19" ht="43" x14ac:dyDescent="0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41808.634027777778</v>
      </c>
      <c r="K1597">
        <v>1400634728</v>
      </c>
      <c r="L1597" s="10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0.27999999999999997</v>
      </c>
      <c r="R1597">
        <f t="shared" si="99"/>
        <v>40</v>
      </c>
      <c r="S1597" t="s">
        <v>8291</v>
      </c>
    </row>
    <row r="1598" spans="1:19" ht="43" x14ac:dyDescent="0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41986.26353009259</v>
      </c>
      <c r="K1598">
        <v>1414577969</v>
      </c>
      <c r="L1598" s="10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2.3076923076923079</v>
      </c>
      <c r="R1598">
        <f t="shared" si="99"/>
        <v>25</v>
      </c>
      <c r="S1598" t="s">
        <v>8291</v>
      </c>
    </row>
    <row r="1599" spans="1:19" ht="43" hidden="1" x14ac:dyDescent="0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42633.145798611113</v>
      </c>
      <c r="K1599">
        <v>1471768197</v>
      </c>
      <c r="L1599" s="10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t="e">
        <f t="shared" si="99"/>
        <v>#DIV/0!</v>
      </c>
      <c r="S1599" t="s">
        <v>8291</v>
      </c>
    </row>
    <row r="1600" spans="1:19" ht="43" x14ac:dyDescent="0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42211.459004629629</v>
      </c>
      <c r="K1600">
        <v>1432742458</v>
      </c>
      <c r="L1600" s="10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0.125</v>
      </c>
      <c r="R1600">
        <f t="shared" si="99"/>
        <v>1</v>
      </c>
      <c r="S1600" t="s">
        <v>8291</v>
      </c>
    </row>
    <row r="1601" spans="1:19" ht="43" hidden="1" x14ac:dyDescent="0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42468.289074074077</v>
      </c>
      <c r="K1601">
        <v>1457528176</v>
      </c>
      <c r="L1601" s="10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t="e">
        <f t="shared" si="99"/>
        <v>#DIV/0!</v>
      </c>
      <c r="S1601" t="s">
        <v>8291</v>
      </c>
    </row>
    <row r="1602" spans="1:19" ht="43" x14ac:dyDescent="0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41835.007638888885</v>
      </c>
      <c r="K1602">
        <v>1401585752</v>
      </c>
      <c r="L1602" s="10">
        <f t="shared" si="97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</v>
      </c>
      <c r="R1602">
        <f t="shared" si="99"/>
        <v>40.777777777777779</v>
      </c>
      <c r="S1602" t="s">
        <v>8291</v>
      </c>
    </row>
    <row r="1603" spans="1:19" ht="43" x14ac:dyDescent="0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(((I1603/60)/60)/24)+DATE(1970,1,1)+(-5/24)</f>
        <v>40667.884641203702</v>
      </c>
      <c r="K1603">
        <v>1301969633</v>
      </c>
      <c r="L1603" s="10">
        <f t="shared" ref="L1603:L1666" si="101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(E1603/D1603)*100</f>
        <v>108.2492</v>
      </c>
      <c r="R1603">
        <f t="shared" ref="R1603:R1666" si="103">E1603/N1603</f>
        <v>48.325535714285714</v>
      </c>
      <c r="S1603" t="s">
        <v>8276</v>
      </c>
    </row>
    <row r="1604" spans="1:19" ht="43" x14ac:dyDescent="0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40830.75</v>
      </c>
      <c r="K1604">
        <v>1314947317</v>
      </c>
      <c r="L1604" s="10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100.16666666666667</v>
      </c>
      <c r="R1604">
        <f t="shared" si="103"/>
        <v>46.953125</v>
      </c>
      <c r="S1604" t="s">
        <v>8276</v>
      </c>
    </row>
    <row r="1605" spans="1:19" ht="28.7" x14ac:dyDescent="0.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40935.961331018516</v>
      </c>
      <c r="K1605">
        <v>1322539459</v>
      </c>
      <c r="L1605" s="10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100.03299999999999</v>
      </c>
      <c r="R1605">
        <f t="shared" si="103"/>
        <v>66.688666666666663</v>
      </c>
      <c r="S1605" t="s">
        <v>8276</v>
      </c>
    </row>
    <row r="1606" spans="1:19" ht="43" x14ac:dyDescent="0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40985.595312499994</v>
      </c>
      <c r="K1606">
        <v>1328559435</v>
      </c>
      <c r="L1606" s="10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122.10714285714286</v>
      </c>
      <c r="R1606">
        <f t="shared" si="103"/>
        <v>48.842857142857142</v>
      </c>
      <c r="S1606" t="s">
        <v>8276</v>
      </c>
    </row>
    <row r="1607" spans="1:19" ht="43" x14ac:dyDescent="0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40756.083333333328</v>
      </c>
      <c r="K1607">
        <v>1311380313</v>
      </c>
      <c r="L1607" s="10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100.69333333333334</v>
      </c>
      <c r="R1607">
        <f t="shared" si="103"/>
        <v>137.30909090909091</v>
      </c>
      <c r="S1607" t="s">
        <v>8276</v>
      </c>
    </row>
    <row r="1608" spans="1:19" ht="43" x14ac:dyDescent="0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40625.861550925925</v>
      </c>
      <c r="K1608">
        <v>1293158438</v>
      </c>
      <c r="L1608" s="10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101.004125</v>
      </c>
      <c r="R1608">
        <f t="shared" si="103"/>
        <v>87.829673913043479</v>
      </c>
      <c r="S1608" t="s">
        <v>8276</v>
      </c>
    </row>
    <row r="1609" spans="1:19" ht="43" x14ac:dyDescent="0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41074.600127314814</v>
      </c>
      <c r="K1609">
        <v>1337887451</v>
      </c>
      <c r="L1609" s="10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145.11000000000001</v>
      </c>
      <c r="R1609">
        <f t="shared" si="103"/>
        <v>70.785365853658533</v>
      </c>
      <c r="S1609" t="s">
        <v>8276</v>
      </c>
    </row>
    <row r="1610" spans="1:19" ht="28.7" x14ac:dyDescent="0.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41640.018055555556</v>
      </c>
      <c r="K1610">
        <v>1385754986</v>
      </c>
      <c r="L1610" s="10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101.25</v>
      </c>
      <c r="R1610">
        <f t="shared" si="103"/>
        <v>52.826086956521742</v>
      </c>
      <c r="S1610" t="s">
        <v>8276</v>
      </c>
    </row>
    <row r="1611" spans="1:19" ht="43" x14ac:dyDescent="0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40849.125</v>
      </c>
      <c r="K1611">
        <v>1315612909</v>
      </c>
      <c r="L1611" s="10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118.33333333333333</v>
      </c>
      <c r="R1611">
        <f t="shared" si="103"/>
        <v>443.75</v>
      </c>
      <c r="S1611" t="s">
        <v>8276</v>
      </c>
    </row>
    <row r="1612" spans="1:19" ht="28.7" x14ac:dyDescent="0.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41258.716550925921</v>
      </c>
      <c r="K1612">
        <v>1353017510</v>
      </c>
      <c r="L1612" s="10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271.85000000000002</v>
      </c>
      <c r="R1612">
        <f t="shared" si="103"/>
        <v>48.544642857142854</v>
      </c>
      <c r="S1612" t="s">
        <v>8276</v>
      </c>
    </row>
    <row r="1613" spans="1:19" x14ac:dyDescent="0.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41429.792037037034</v>
      </c>
      <c r="K1613">
        <v>1368576032</v>
      </c>
      <c r="L1613" s="10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125.125</v>
      </c>
      <c r="R1613">
        <f t="shared" si="103"/>
        <v>37.074074074074076</v>
      </c>
      <c r="S1613" t="s">
        <v>8276</v>
      </c>
    </row>
    <row r="1614" spans="1:19" ht="28.7" x14ac:dyDescent="0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41276.666481481479</v>
      </c>
      <c r="K1614">
        <v>1354568384</v>
      </c>
      <c r="L1614" s="10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110.00000000000001</v>
      </c>
      <c r="R1614">
        <f t="shared" si="103"/>
        <v>50</v>
      </c>
      <c r="S1614" t="s">
        <v>8276</v>
      </c>
    </row>
    <row r="1615" spans="1:19" ht="43" x14ac:dyDescent="0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41111.861134259256</v>
      </c>
      <c r="K1615">
        <v>1340329202</v>
      </c>
      <c r="L1615" s="10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101.49999999999999</v>
      </c>
      <c r="R1615">
        <f t="shared" si="103"/>
        <v>39.03846153846154</v>
      </c>
      <c r="S1615" t="s">
        <v>8276</v>
      </c>
    </row>
    <row r="1616" spans="1:19" ht="43" x14ac:dyDescent="0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41854.5</v>
      </c>
      <c r="K1616">
        <v>1401924769</v>
      </c>
      <c r="L1616" s="10">
        <f t="shared" si="101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102.69999999999999</v>
      </c>
      <c r="R1616">
        <f t="shared" si="103"/>
        <v>66.688311688311686</v>
      </c>
      <c r="S1616" t="s">
        <v>8276</v>
      </c>
    </row>
    <row r="1617" spans="1:19" ht="43" x14ac:dyDescent="0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40889.884212962963</v>
      </c>
      <c r="K1617">
        <v>1319850796</v>
      </c>
      <c r="L1617" s="10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114.12500000000001</v>
      </c>
      <c r="R1617">
        <f t="shared" si="103"/>
        <v>67.132352941176464</v>
      </c>
      <c r="S1617" t="s">
        <v>8276</v>
      </c>
    </row>
    <row r="1618" spans="1:19" ht="43" x14ac:dyDescent="0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41235.708333333328</v>
      </c>
      <c r="K1618">
        <v>1350061821</v>
      </c>
      <c r="L1618" s="10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104.2</v>
      </c>
      <c r="R1618">
        <f t="shared" si="103"/>
        <v>66.369426751592357</v>
      </c>
      <c r="S1618" t="s">
        <v>8276</v>
      </c>
    </row>
    <row r="1619" spans="1:19" ht="28.7" x14ac:dyDescent="0.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41579.583333333328</v>
      </c>
      <c r="K1619">
        <v>1380470188</v>
      </c>
      <c r="L1619" s="10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145.85714285714286</v>
      </c>
      <c r="R1619">
        <f t="shared" si="103"/>
        <v>64.620253164556956</v>
      </c>
      <c r="S1619" t="s">
        <v>8276</v>
      </c>
    </row>
    <row r="1620" spans="1:19" ht="28.7" x14ac:dyDescent="0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41341.446006944439</v>
      </c>
      <c r="K1620">
        <v>1359301335</v>
      </c>
      <c r="L1620" s="10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105.06666666666666</v>
      </c>
      <c r="R1620">
        <f t="shared" si="103"/>
        <v>58.370370370370374</v>
      </c>
      <c r="S1620" t="s">
        <v>8276</v>
      </c>
    </row>
    <row r="1621" spans="1:19" ht="43" x14ac:dyDescent="0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41896.977847222224</v>
      </c>
      <c r="K1621">
        <v>1408940886</v>
      </c>
      <c r="L1621" s="10">
        <f t="shared" si="101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133.33333333333331</v>
      </c>
      <c r="R1621">
        <f t="shared" si="103"/>
        <v>86.956521739130437</v>
      </c>
      <c r="S1621" t="s">
        <v>8276</v>
      </c>
    </row>
    <row r="1622" spans="1:19" ht="28.7" x14ac:dyDescent="0.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41328.131249999999</v>
      </c>
      <c r="K1622">
        <v>1361002140</v>
      </c>
      <c r="L1622" s="10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112.99999999999999</v>
      </c>
      <c r="R1622">
        <f t="shared" si="103"/>
        <v>66.470588235294116</v>
      </c>
      <c r="S1622" t="s">
        <v>8276</v>
      </c>
    </row>
    <row r="1623" spans="1:19" ht="43" x14ac:dyDescent="0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41056.957638888889</v>
      </c>
      <c r="K1623">
        <v>1333550015</v>
      </c>
      <c r="L1623" s="10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121.2</v>
      </c>
      <c r="R1623">
        <f t="shared" si="103"/>
        <v>163.78378378378378</v>
      </c>
      <c r="S1623" t="s">
        <v>8276</v>
      </c>
    </row>
    <row r="1624" spans="1:19" ht="43" x14ac:dyDescent="0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41990.124305555553</v>
      </c>
      <c r="K1624">
        <v>1415343874</v>
      </c>
      <c r="L1624" s="10">
        <f t="shared" si="101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101.72463768115942</v>
      </c>
      <c r="R1624">
        <f t="shared" si="103"/>
        <v>107.98461538461538</v>
      </c>
      <c r="S1624" t="s">
        <v>8276</v>
      </c>
    </row>
    <row r="1625" spans="1:19" ht="43" x14ac:dyDescent="0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41513.480196759258</v>
      </c>
      <c r="K1625">
        <v>1372437089</v>
      </c>
      <c r="L1625" s="10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101.06666666666666</v>
      </c>
      <c r="R1625">
        <f t="shared" si="103"/>
        <v>42.111111111111114</v>
      </c>
      <c r="S1625" t="s">
        <v>8276</v>
      </c>
    </row>
    <row r="1626" spans="1:19" ht="28.7" x14ac:dyDescent="0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41283.158969907403</v>
      </c>
      <c r="K1626">
        <v>1354265335</v>
      </c>
      <c r="L1626" s="10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118</v>
      </c>
      <c r="R1626">
        <f t="shared" si="103"/>
        <v>47.2</v>
      </c>
      <c r="S1626" t="s">
        <v>8276</v>
      </c>
    </row>
    <row r="1627" spans="1:19" ht="43" x14ac:dyDescent="0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41163.491354166668</v>
      </c>
      <c r="K1627">
        <v>1344962853</v>
      </c>
      <c r="L1627" s="10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155.33333333333331</v>
      </c>
      <c r="R1627">
        <f t="shared" si="103"/>
        <v>112.01923076923077</v>
      </c>
      <c r="S1627" t="s">
        <v>8276</v>
      </c>
    </row>
    <row r="1628" spans="1:19" ht="43" x14ac:dyDescent="0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41609.681331018517</v>
      </c>
      <c r="K1628">
        <v>1383337267</v>
      </c>
      <c r="L1628" s="10">
        <f t="shared" si="101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101.18750000000001</v>
      </c>
      <c r="R1628">
        <f t="shared" si="103"/>
        <v>74.953703703703709</v>
      </c>
      <c r="S1628" t="s">
        <v>8276</v>
      </c>
    </row>
    <row r="1629" spans="1:19" ht="43" x14ac:dyDescent="0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41238.999305555553</v>
      </c>
      <c r="K1629">
        <v>1351011489</v>
      </c>
      <c r="L1629" s="10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117</v>
      </c>
      <c r="R1629">
        <f t="shared" si="103"/>
        <v>61.578947368421055</v>
      </c>
      <c r="S1629" t="s">
        <v>8276</v>
      </c>
    </row>
    <row r="1630" spans="1:19" ht="28.7" x14ac:dyDescent="0.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41807.528726851851</v>
      </c>
      <c r="K1630">
        <v>1400175682</v>
      </c>
      <c r="L1630" s="10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100.925</v>
      </c>
      <c r="R1630">
        <f t="shared" si="103"/>
        <v>45.875</v>
      </c>
      <c r="S1630" t="s">
        <v>8276</v>
      </c>
    </row>
    <row r="1631" spans="1:19" ht="28.7" x14ac:dyDescent="0.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41690.658946759257</v>
      </c>
      <c r="K1631">
        <v>1389041333</v>
      </c>
      <c r="L1631" s="10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103.66666666666666</v>
      </c>
      <c r="R1631">
        <f t="shared" si="103"/>
        <v>75.853658536585371</v>
      </c>
      <c r="S1631" t="s">
        <v>8276</v>
      </c>
    </row>
    <row r="1632" spans="1:19" ht="43" x14ac:dyDescent="0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40970.082638888889</v>
      </c>
      <c r="K1632">
        <v>1328040375</v>
      </c>
      <c r="L1632" s="10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265.25</v>
      </c>
      <c r="R1632">
        <f t="shared" si="103"/>
        <v>84.206349206349202</v>
      </c>
      <c r="S1632" t="s">
        <v>8276</v>
      </c>
    </row>
    <row r="1633" spans="1:19" ht="43" x14ac:dyDescent="0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41194.65116898148</v>
      </c>
      <c r="K1633">
        <v>1347482261</v>
      </c>
      <c r="L1633" s="10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155.91</v>
      </c>
      <c r="R1633">
        <f t="shared" si="103"/>
        <v>117.22556390977444</v>
      </c>
      <c r="S1633" t="s">
        <v>8276</v>
      </c>
    </row>
    <row r="1634" spans="1:19" ht="43" x14ac:dyDescent="0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40810.132569444439</v>
      </c>
      <c r="K1634">
        <v>1311667854</v>
      </c>
      <c r="L1634" s="10">
        <f t="shared" si="101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101.62500000000001</v>
      </c>
      <c r="R1634">
        <f t="shared" si="103"/>
        <v>86.489361702127653</v>
      </c>
      <c r="S1634" t="s">
        <v>8276</v>
      </c>
    </row>
    <row r="1635" spans="1:19" ht="43" x14ac:dyDescent="0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</v>
      </c>
      <c r="K1635">
        <v>1324329156</v>
      </c>
      <c r="L1635" s="10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100</v>
      </c>
      <c r="R1635">
        <f t="shared" si="103"/>
        <v>172.41379310344828</v>
      </c>
      <c r="S1635" t="s">
        <v>8276</v>
      </c>
    </row>
    <row r="1636" spans="1:19" ht="28.7" x14ac:dyDescent="0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40696.040972222218</v>
      </c>
      <c r="K1636">
        <v>1303706001</v>
      </c>
      <c r="L1636" s="10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100.49999999999999</v>
      </c>
      <c r="R1636">
        <f t="shared" si="103"/>
        <v>62.8125</v>
      </c>
      <c r="S1636" t="s">
        <v>8276</v>
      </c>
    </row>
    <row r="1637" spans="1:19" ht="43" x14ac:dyDescent="0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42562.660428240742</v>
      </c>
      <c r="K1637">
        <v>1463086261</v>
      </c>
      <c r="L1637" s="10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125.29999999999998</v>
      </c>
      <c r="R1637">
        <f t="shared" si="103"/>
        <v>67.729729729729726</v>
      </c>
      <c r="S1637" t="s">
        <v>8276</v>
      </c>
    </row>
    <row r="1638" spans="1:19" ht="43" x14ac:dyDescent="0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40705.958333333328</v>
      </c>
      <c r="K1638">
        <v>1304129088</v>
      </c>
      <c r="L1638" s="10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103.55555555555556</v>
      </c>
      <c r="R1638">
        <f t="shared" si="103"/>
        <v>53.5632183908046</v>
      </c>
      <c r="S1638" t="s">
        <v>8276</v>
      </c>
    </row>
    <row r="1639" spans="1:19" ht="43" x14ac:dyDescent="0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40178.777083333334</v>
      </c>
      <c r="K1639">
        <v>1257444140</v>
      </c>
      <c r="L1639" s="10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103.8</v>
      </c>
      <c r="R1639">
        <f t="shared" si="103"/>
        <v>34.6</v>
      </c>
      <c r="S1639" t="s">
        <v>8276</v>
      </c>
    </row>
    <row r="1640" spans="1:19" ht="28.7" x14ac:dyDescent="0.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41333.684027777774</v>
      </c>
      <c r="K1640">
        <v>1358180968</v>
      </c>
      <c r="L1640" s="10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105</v>
      </c>
      <c r="R1640">
        <f t="shared" si="103"/>
        <v>38.888888888888886</v>
      </c>
      <c r="S1640" t="s">
        <v>8276</v>
      </c>
    </row>
    <row r="1641" spans="1:19" ht="43" x14ac:dyDescent="0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40971.444039351853</v>
      </c>
      <c r="K1641">
        <v>1328197165</v>
      </c>
      <c r="L1641" s="10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100</v>
      </c>
      <c r="R1641">
        <f t="shared" si="103"/>
        <v>94.736842105263165</v>
      </c>
      <c r="S1641" t="s">
        <v>8276</v>
      </c>
    </row>
    <row r="1642" spans="1:19" ht="43" x14ac:dyDescent="0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40392.874305555553</v>
      </c>
      <c r="K1642">
        <v>1279603955</v>
      </c>
      <c r="L1642" s="10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169.86</v>
      </c>
      <c r="R1642">
        <f t="shared" si="103"/>
        <v>39.967058823529413</v>
      </c>
      <c r="S1642" t="s">
        <v>8276</v>
      </c>
    </row>
    <row r="1643" spans="1:19" ht="28.7" x14ac:dyDescent="0.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41992.388240740744</v>
      </c>
      <c r="K1643">
        <v>1416406744</v>
      </c>
      <c r="L1643" s="10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101.4</v>
      </c>
      <c r="R1643">
        <f t="shared" si="103"/>
        <v>97.5</v>
      </c>
      <c r="S1643" t="s">
        <v>8292</v>
      </c>
    </row>
    <row r="1644" spans="1:19" ht="43" x14ac:dyDescent="0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40707.816284722219</v>
      </c>
      <c r="K1644">
        <v>1306283727</v>
      </c>
      <c r="L1644" s="10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100</v>
      </c>
      <c r="R1644">
        <f t="shared" si="103"/>
        <v>42.857142857142854</v>
      </c>
      <c r="S1644" t="s">
        <v>8292</v>
      </c>
    </row>
    <row r="1645" spans="1:19" ht="28.7" x14ac:dyDescent="0.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41176.615879629629</v>
      </c>
      <c r="K1645">
        <v>1345924012</v>
      </c>
      <c r="L1645" s="10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124.70000000000002</v>
      </c>
      <c r="R1645">
        <f t="shared" si="103"/>
        <v>168.51351351351352</v>
      </c>
      <c r="S1645" t="s">
        <v>8292</v>
      </c>
    </row>
    <row r="1646" spans="1:19" ht="43" x14ac:dyDescent="0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41234.893055555556</v>
      </c>
      <c r="K1646">
        <v>1348363560</v>
      </c>
      <c r="L1646" s="10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109.5</v>
      </c>
      <c r="R1646">
        <f t="shared" si="103"/>
        <v>85.546875</v>
      </c>
      <c r="S1646" t="s">
        <v>8292</v>
      </c>
    </row>
    <row r="1647" spans="1:19" ht="43" x14ac:dyDescent="0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41535.409027777772</v>
      </c>
      <c r="K1647">
        <v>1378306140</v>
      </c>
      <c r="L1647" s="10">
        <f t="shared" si="101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110.80000000000001</v>
      </c>
      <c r="R1647">
        <f t="shared" si="103"/>
        <v>554</v>
      </c>
      <c r="S1647" t="s">
        <v>8292</v>
      </c>
    </row>
    <row r="1648" spans="1:19" ht="43" x14ac:dyDescent="0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41865.549305555556</v>
      </c>
      <c r="K1648">
        <v>1405248503</v>
      </c>
      <c r="L1648" s="10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110.2</v>
      </c>
      <c r="R1648">
        <f t="shared" si="103"/>
        <v>26.554216867469879</v>
      </c>
      <c r="S1648" t="s">
        <v>8292</v>
      </c>
    </row>
    <row r="1649" spans="1:19" ht="43" x14ac:dyDescent="0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41069.201122685183</v>
      </c>
      <c r="K1649">
        <v>1336643377</v>
      </c>
      <c r="L1649" s="10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104.71999999999998</v>
      </c>
      <c r="R1649">
        <f t="shared" si="103"/>
        <v>113.82608695652173</v>
      </c>
      <c r="S1649" t="s">
        <v>8292</v>
      </c>
    </row>
    <row r="1650" spans="1:19" ht="43" x14ac:dyDescent="0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40622.454652777778</v>
      </c>
      <c r="K1650">
        <v>1298048082</v>
      </c>
      <c r="L1650" s="10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125.26086956521738</v>
      </c>
      <c r="R1650">
        <f t="shared" si="103"/>
        <v>32.011111111111113</v>
      </c>
      <c r="S1650" t="s">
        <v>8292</v>
      </c>
    </row>
    <row r="1651" spans="1:19" ht="43" x14ac:dyDescent="0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41782.476331018515</v>
      </c>
      <c r="K1651">
        <v>1396974355</v>
      </c>
      <c r="L1651" s="10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100.58763157894737</v>
      </c>
      <c r="R1651">
        <f t="shared" si="103"/>
        <v>47.189259259259259</v>
      </c>
      <c r="S1651" t="s">
        <v>8292</v>
      </c>
    </row>
    <row r="1652" spans="1:19" ht="28.7" x14ac:dyDescent="0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41556.227280092593</v>
      </c>
      <c r="K1652">
        <v>1378722437</v>
      </c>
      <c r="L1652" s="10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141.55000000000001</v>
      </c>
      <c r="R1652">
        <f t="shared" si="103"/>
        <v>88.46875</v>
      </c>
      <c r="S1652" t="s">
        <v>8292</v>
      </c>
    </row>
    <row r="1653" spans="1:19" ht="43" x14ac:dyDescent="0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40659.082638888889</v>
      </c>
      <c r="K1653">
        <v>1300916220</v>
      </c>
      <c r="L1653" s="10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100.75</v>
      </c>
      <c r="R1653">
        <f t="shared" si="103"/>
        <v>100.75</v>
      </c>
      <c r="S1653" t="s">
        <v>8292</v>
      </c>
    </row>
    <row r="1654" spans="1:19" ht="43" x14ac:dyDescent="0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41602.326307870368</v>
      </c>
      <c r="K1654">
        <v>1382701793</v>
      </c>
      <c r="L1654" s="10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100.66666666666666</v>
      </c>
      <c r="R1654">
        <f t="shared" si="103"/>
        <v>64.714285714285708</v>
      </c>
      <c r="S1654" t="s">
        <v>8292</v>
      </c>
    </row>
    <row r="1655" spans="1:19" ht="43" x14ac:dyDescent="0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40657.626111111109</v>
      </c>
      <c r="K1655">
        <v>1300996896</v>
      </c>
      <c r="L1655" s="10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174.2304</v>
      </c>
      <c r="R1655">
        <f t="shared" si="103"/>
        <v>51.854285714285716</v>
      </c>
      <c r="S1655" t="s">
        <v>8292</v>
      </c>
    </row>
    <row r="1656" spans="1:19" ht="43" x14ac:dyDescent="0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41017.682407407403</v>
      </c>
      <c r="K1656">
        <v>1332192160</v>
      </c>
      <c r="L1656" s="10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119.90909090909089</v>
      </c>
      <c r="R1656">
        <f t="shared" si="103"/>
        <v>38.794117647058826</v>
      </c>
      <c r="S1656" t="s">
        <v>8292</v>
      </c>
    </row>
    <row r="1657" spans="1:19" ht="28.7" x14ac:dyDescent="0.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41004.541898148142</v>
      </c>
      <c r="K1657">
        <v>1331060420</v>
      </c>
      <c r="L1657" s="10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142.86666666666667</v>
      </c>
      <c r="R1657">
        <f t="shared" si="103"/>
        <v>44.645833333333336</v>
      </c>
      <c r="S1657" t="s">
        <v>8292</v>
      </c>
    </row>
    <row r="1658" spans="1:19" ht="57.35" x14ac:dyDescent="0.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41256.720509259256</v>
      </c>
      <c r="K1658">
        <v>1352845052</v>
      </c>
      <c r="L1658" s="10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100.33493333333334</v>
      </c>
      <c r="R1658">
        <f t="shared" si="103"/>
        <v>156.77333333333334</v>
      </c>
      <c r="S1658" t="s">
        <v>8292</v>
      </c>
    </row>
    <row r="1659" spans="1:19" ht="43" x14ac:dyDescent="0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41053.573703703703</v>
      </c>
      <c r="K1659">
        <v>1335293168</v>
      </c>
      <c r="L1659" s="10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104.93380000000001</v>
      </c>
      <c r="R1659">
        <f t="shared" si="103"/>
        <v>118.70339366515837</v>
      </c>
      <c r="S1659" t="s">
        <v>8292</v>
      </c>
    </row>
    <row r="1660" spans="1:19" ht="43" x14ac:dyDescent="0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41261.388888888883</v>
      </c>
      <c r="K1660">
        <v>1352524767</v>
      </c>
      <c r="L1660" s="10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132.23333333333335</v>
      </c>
      <c r="R1660">
        <f t="shared" si="103"/>
        <v>74.149532710280369</v>
      </c>
      <c r="S1660" t="s">
        <v>8292</v>
      </c>
    </row>
    <row r="1661" spans="1:19" ht="43" x14ac:dyDescent="0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41625.291666666664</v>
      </c>
      <c r="K1661">
        <v>1384811721</v>
      </c>
      <c r="L1661" s="10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112.79999999999998</v>
      </c>
      <c r="R1661">
        <f t="shared" si="103"/>
        <v>12.533333333333333</v>
      </c>
      <c r="S1661" t="s">
        <v>8292</v>
      </c>
    </row>
    <row r="1662" spans="1:19" ht="43" x14ac:dyDescent="0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42490.707638888889</v>
      </c>
      <c r="K1662">
        <v>1459355950</v>
      </c>
      <c r="L1662" s="10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1253.75</v>
      </c>
      <c r="R1662">
        <f t="shared" si="103"/>
        <v>27.861111111111111</v>
      </c>
      <c r="S1662" t="s">
        <v>8292</v>
      </c>
    </row>
    <row r="1663" spans="1:19" ht="57.35" x14ac:dyDescent="0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42386.666666666664</v>
      </c>
      <c r="K1663">
        <v>1449359831</v>
      </c>
      <c r="L1663" s="10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102.50632911392405</v>
      </c>
      <c r="R1663">
        <f t="shared" si="103"/>
        <v>80.178217821782184</v>
      </c>
      <c r="S1663" t="s">
        <v>8292</v>
      </c>
    </row>
    <row r="1664" spans="1:19" ht="43" x14ac:dyDescent="0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40908.031666666662</v>
      </c>
      <c r="K1664">
        <v>1320122736</v>
      </c>
      <c r="L1664" s="10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102.6375</v>
      </c>
      <c r="R1664">
        <f t="shared" si="103"/>
        <v>132.43548387096774</v>
      </c>
      <c r="S1664" t="s">
        <v>8292</v>
      </c>
    </row>
    <row r="1665" spans="1:19" ht="28.7" x14ac:dyDescent="0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42035.813738425924</v>
      </c>
      <c r="K1665">
        <v>1420158707</v>
      </c>
      <c r="L1665" s="10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108</v>
      </c>
      <c r="R1665">
        <f t="shared" si="103"/>
        <v>33.75</v>
      </c>
      <c r="S1665" t="s">
        <v>8292</v>
      </c>
    </row>
    <row r="1666" spans="1:19" ht="43" x14ac:dyDescent="0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40983.957638888889</v>
      </c>
      <c r="K1666">
        <v>1328033818</v>
      </c>
      <c r="L1666" s="10">
        <f t="shared" si="101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122.40879999999999</v>
      </c>
      <c r="R1666">
        <f t="shared" si="103"/>
        <v>34.384494382022467</v>
      </c>
      <c r="S1666" t="s">
        <v>8292</v>
      </c>
    </row>
    <row r="1667" spans="1:19" ht="43" x14ac:dyDescent="0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(((I1667/60)/60)/24)+DATE(1970,1,1)+(-5/24)</f>
        <v>40595.916666666664</v>
      </c>
      <c r="K1667">
        <v>1295624113</v>
      </c>
      <c r="L1667" s="10">
        <f t="shared" ref="L1667:L1730" si="105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(E1667/D1667)*100</f>
        <v>119.45714285714286</v>
      </c>
      <c r="R1667">
        <f t="shared" ref="R1667:R1730" si="107">E1667/N1667</f>
        <v>44.956989247311824</v>
      </c>
      <c r="S1667" t="s">
        <v>8292</v>
      </c>
    </row>
    <row r="1668" spans="1:19" ht="43" x14ac:dyDescent="0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41361.003159722219</v>
      </c>
      <c r="K1668">
        <v>1361858673</v>
      </c>
      <c r="L1668" s="10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160.88</v>
      </c>
      <c r="R1668">
        <f t="shared" si="107"/>
        <v>41.04081632653061</v>
      </c>
      <c r="S1668" t="s">
        <v>8292</v>
      </c>
    </row>
    <row r="1669" spans="1:19" ht="43" x14ac:dyDescent="0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41709.082638888889</v>
      </c>
      <c r="K1669">
        <v>1392169298</v>
      </c>
      <c r="L1669" s="10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126.85294117647059</v>
      </c>
      <c r="R1669">
        <f t="shared" si="107"/>
        <v>52.597560975609753</v>
      </c>
      <c r="S1669" t="s">
        <v>8292</v>
      </c>
    </row>
    <row r="1670" spans="1:19" ht="43" x14ac:dyDescent="0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40874.983090277776</v>
      </c>
      <c r="K1670">
        <v>1319859339</v>
      </c>
      <c r="L1670" s="10">
        <f t="shared" si="105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102.6375</v>
      </c>
      <c r="R1670">
        <f t="shared" si="107"/>
        <v>70.784482758620683</v>
      </c>
      <c r="S1670" t="s">
        <v>8292</v>
      </c>
    </row>
    <row r="1671" spans="1:19" ht="43" x14ac:dyDescent="0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42521.676805555551</v>
      </c>
      <c r="K1671">
        <v>1459545276</v>
      </c>
      <c r="L1671" s="10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139.75</v>
      </c>
      <c r="R1671">
        <f t="shared" si="107"/>
        <v>53.75</v>
      </c>
      <c r="S1671" t="s">
        <v>8292</v>
      </c>
    </row>
    <row r="1672" spans="1:19" ht="57.35" x14ac:dyDescent="0.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40363.958333333328</v>
      </c>
      <c r="K1672">
        <v>1273961999</v>
      </c>
      <c r="L1672" s="10">
        <f t="shared" si="105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102.60000000000001</v>
      </c>
      <c r="R1672">
        <f t="shared" si="107"/>
        <v>44.608695652173914</v>
      </c>
      <c r="S1672" t="s">
        <v>8292</v>
      </c>
    </row>
    <row r="1673" spans="1:19" ht="28.7" x14ac:dyDescent="0.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42583.335810185185</v>
      </c>
      <c r="K1673">
        <v>1467464614</v>
      </c>
      <c r="L1673" s="10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100.67349999999999</v>
      </c>
      <c r="R1673">
        <f t="shared" si="107"/>
        <v>26.148961038961041</v>
      </c>
      <c r="S1673" t="s">
        <v>8292</v>
      </c>
    </row>
    <row r="1674" spans="1:19" ht="28.7" x14ac:dyDescent="0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41064.448263888888</v>
      </c>
      <c r="K1674">
        <v>1336232730</v>
      </c>
      <c r="L1674" s="10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112.94117647058823</v>
      </c>
      <c r="R1674">
        <f t="shared" si="107"/>
        <v>39.183673469387756</v>
      </c>
      <c r="S1674" t="s">
        <v>8292</v>
      </c>
    </row>
    <row r="1675" spans="1:19" ht="43" x14ac:dyDescent="0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42069.670046296298</v>
      </c>
      <c r="K1675">
        <v>1423083892</v>
      </c>
      <c r="L1675" s="10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128.09523809523807</v>
      </c>
      <c r="R1675">
        <f t="shared" si="107"/>
        <v>45.593220338983052</v>
      </c>
      <c r="S1675" t="s">
        <v>8292</v>
      </c>
    </row>
    <row r="1676" spans="1:19" ht="43" x14ac:dyDescent="0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42600.082638888889</v>
      </c>
      <c r="K1676">
        <v>1468852306</v>
      </c>
      <c r="L1676" s="10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201.7</v>
      </c>
      <c r="R1676">
        <f t="shared" si="107"/>
        <v>89.247787610619469</v>
      </c>
      <c r="S1676" t="s">
        <v>8292</v>
      </c>
    </row>
    <row r="1677" spans="1:19" ht="28.7" x14ac:dyDescent="0.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40832.710416666661</v>
      </c>
      <c r="K1677">
        <v>1316194540</v>
      </c>
      <c r="L1677" s="10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137.416</v>
      </c>
      <c r="R1677">
        <f t="shared" si="107"/>
        <v>40.416470588235299</v>
      </c>
      <c r="S1677" t="s">
        <v>8292</v>
      </c>
    </row>
    <row r="1678" spans="1:19" ht="28.7" x14ac:dyDescent="0.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41019.957638888889</v>
      </c>
      <c r="K1678">
        <v>1330968347</v>
      </c>
      <c r="L1678" s="10">
        <f t="shared" si="105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115.33333333333333</v>
      </c>
      <c r="R1678">
        <f t="shared" si="107"/>
        <v>82.38095238095238</v>
      </c>
      <c r="S1678" t="s">
        <v>8292</v>
      </c>
    </row>
    <row r="1679" spans="1:19" ht="43" x14ac:dyDescent="0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42476.040972222218</v>
      </c>
      <c r="K1679">
        <v>1455615976</v>
      </c>
      <c r="L1679" s="10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111.66666666666667</v>
      </c>
      <c r="R1679">
        <f t="shared" si="107"/>
        <v>159.52380952380952</v>
      </c>
      <c r="S1679" t="s">
        <v>8292</v>
      </c>
    </row>
    <row r="1680" spans="1:19" ht="43" x14ac:dyDescent="0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41676.646655092591</v>
      </c>
      <c r="K1680">
        <v>1390509071</v>
      </c>
      <c r="L1680" s="10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118.39999999999999</v>
      </c>
      <c r="R1680">
        <f t="shared" si="107"/>
        <v>36.244897959183675</v>
      </c>
      <c r="S1680" t="s">
        <v>8292</v>
      </c>
    </row>
    <row r="1681" spans="1:19" ht="57.35" x14ac:dyDescent="0.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40745.860474537032</v>
      </c>
      <c r="K1681">
        <v>1309311545</v>
      </c>
      <c r="L1681" s="10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175</v>
      </c>
      <c r="R1681">
        <f t="shared" si="107"/>
        <v>62.5</v>
      </c>
      <c r="S1681" t="s">
        <v>8292</v>
      </c>
    </row>
    <row r="1682" spans="1:19" ht="28.7" x14ac:dyDescent="0.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41832.549386574072</v>
      </c>
      <c r="K1682">
        <v>1402596667</v>
      </c>
      <c r="L1682" s="10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117.5</v>
      </c>
      <c r="R1682">
        <f t="shared" si="107"/>
        <v>47</v>
      </c>
      <c r="S1682" t="s">
        <v>8292</v>
      </c>
    </row>
    <row r="1683" spans="1:19" ht="43" x14ac:dyDescent="0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42822.874999999993</v>
      </c>
      <c r="K1683">
        <v>1486522484</v>
      </c>
      <c r="L1683" s="10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101.42212307692309</v>
      </c>
      <c r="R1683">
        <f t="shared" si="107"/>
        <v>74.575090497737563</v>
      </c>
      <c r="S1683" t="s">
        <v>8293</v>
      </c>
    </row>
    <row r="1684" spans="1:19" ht="28.7" hidden="1" x14ac:dyDescent="0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42838.963657407403</v>
      </c>
      <c r="K1684">
        <v>1486962460</v>
      </c>
      <c r="L1684" s="10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t="e">
        <f t="shared" si="107"/>
        <v>#DIV/0!</v>
      </c>
      <c r="S1684" t="s">
        <v>8293</v>
      </c>
    </row>
    <row r="1685" spans="1:19" ht="43" x14ac:dyDescent="0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42832.57335648148</v>
      </c>
      <c r="K1685">
        <v>1489517138</v>
      </c>
      <c r="L1685" s="10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21.714285714285715</v>
      </c>
      <c r="R1685">
        <f t="shared" si="107"/>
        <v>76</v>
      </c>
      <c r="S1685" t="s">
        <v>8293</v>
      </c>
    </row>
    <row r="1686" spans="1:19" ht="28.7" x14ac:dyDescent="0.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42811.565289351849</v>
      </c>
      <c r="K1686">
        <v>1487360041</v>
      </c>
      <c r="L1686" s="10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109.125</v>
      </c>
      <c r="R1686">
        <f t="shared" si="107"/>
        <v>86.43564356435644</v>
      </c>
      <c r="S1686" t="s">
        <v>8293</v>
      </c>
    </row>
    <row r="1687" spans="1:19" ht="43" x14ac:dyDescent="0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42818.0002662037</v>
      </c>
      <c r="K1687">
        <v>1487743223</v>
      </c>
      <c r="L1687" s="10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102.85714285714285</v>
      </c>
      <c r="R1687">
        <f t="shared" si="107"/>
        <v>24</v>
      </c>
      <c r="S1687" t="s">
        <v>8293</v>
      </c>
    </row>
    <row r="1688" spans="1:19" ht="43" x14ac:dyDescent="0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42852.593969907401</v>
      </c>
      <c r="K1688">
        <v>1488140119</v>
      </c>
      <c r="L1688" s="10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0.36</v>
      </c>
      <c r="R1688">
        <f t="shared" si="107"/>
        <v>18</v>
      </c>
      <c r="S1688" t="s">
        <v>8293</v>
      </c>
    </row>
    <row r="1689" spans="1:19" ht="43" x14ac:dyDescent="0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42835.635416666664</v>
      </c>
      <c r="K1689">
        <v>1488935245</v>
      </c>
      <c r="L1689" s="10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31.25</v>
      </c>
      <c r="R1689">
        <f t="shared" si="107"/>
        <v>80.128205128205124</v>
      </c>
      <c r="S1689" t="s">
        <v>8293</v>
      </c>
    </row>
    <row r="1690" spans="1:19" ht="57.35" x14ac:dyDescent="0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42834.28465277778</v>
      </c>
      <c r="K1690">
        <v>1489150194</v>
      </c>
      <c r="L1690" s="10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44.3</v>
      </c>
      <c r="R1690">
        <f t="shared" si="107"/>
        <v>253.14285714285714</v>
      </c>
      <c r="S1690" t="s">
        <v>8293</v>
      </c>
    </row>
    <row r="1691" spans="1:19" x14ac:dyDescent="0.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42810.692476851851</v>
      </c>
      <c r="K1691">
        <v>1487111830</v>
      </c>
      <c r="L1691" s="10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100</v>
      </c>
      <c r="R1691">
        <f t="shared" si="107"/>
        <v>171.42857142857142</v>
      </c>
      <c r="S1691" t="s">
        <v>8293</v>
      </c>
    </row>
    <row r="1692" spans="1:19" ht="43" x14ac:dyDescent="0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42831.181041666663</v>
      </c>
      <c r="K1692">
        <v>1488882042</v>
      </c>
      <c r="L1692" s="10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25.4</v>
      </c>
      <c r="R1692">
        <f t="shared" si="107"/>
        <v>57.727272727272727</v>
      </c>
      <c r="S1692" t="s">
        <v>8293</v>
      </c>
    </row>
    <row r="1693" spans="1:19" ht="43" x14ac:dyDescent="0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42827.833333333336</v>
      </c>
      <c r="K1693">
        <v>1488387008</v>
      </c>
      <c r="L1693" s="10">
        <f t="shared" si="105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33.473333333333329</v>
      </c>
      <c r="R1693">
        <f t="shared" si="107"/>
        <v>264.26315789473682</v>
      </c>
      <c r="S1693" t="s">
        <v>8293</v>
      </c>
    </row>
    <row r="1694" spans="1:19" ht="43" x14ac:dyDescent="0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42820.790972222218</v>
      </c>
      <c r="K1694">
        <v>1487734667</v>
      </c>
      <c r="L1694" s="10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47.8</v>
      </c>
      <c r="R1694">
        <f t="shared" si="107"/>
        <v>159.33333333333334</v>
      </c>
      <c r="S1694" t="s">
        <v>8293</v>
      </c>
    </row>
    <row r="1695" spans="1:19" ht="43" x14ac:dyDescent="0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42834.624999999993</v>
      </c>
      <c r="K1695">
        <v>1489097112</v>
      </c>
      <c r="L1695" s="10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9.3333333333333339</v>
      </c>
      <c r="R1695">
        <f t="shared" si="107"/>
        <v>35</v>
      </c>
      <c r="S1695" t="s">
        <v>8293</v>
      </c>
    </row>
    <row r="1696" spans="1:19" ht="43" x14ac:dyDescent="0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42820.98333333333</v>
      </c>
      <c r="K1696">
        <v>1488038674</v>
      </c>
      <c r="L1696" s="10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0.05</v>
      </c>
      <c r="R1696">
        <f t="shared" si="107"/>
        <v>5</v>
      </c>
      <c r="S1696" t="s">
        <v>8293</v>
      </c>
    </row>
    <row r="1697" spans="1:19" ht="57.35" x14ac:dyDescent="0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42834.833333333336</v>
      </c>
      <c r="K1697">
        <v>1488847514</v>
      </c>
      <c r="L1697" s="10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11.708333333333334</v>
      </c>
      <c r="R1697">
        <f t="shared" si="107"/>
        <v>61.086956521739133</v>
      </c>
      <c r="S1697" t="s">
        <v>8293</v>
      </c>
    </row>
    <row r="1698" spans="1:19" ht="43" hidden="1" x14ac:dyDescent="0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42825.819571759253</v>
      </c>
      <c r="K1698">
        <v>1488418811</v>
      </c>
      <c r="L1698" s="10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t="e">
        <f t="shared" si="107"/>
        <v>#DIV/0!</v>
      </c>
      <c r="S1698" t="s">
        <v>8293</v>
      </c>
    </row>
    <row r="1699" spans="1:19" ht="43" x14ac:dyDescent="0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42834.782962962963</v>
      </c>
      <c r="K1699">
        <v>1489193248</v>
      </c>
      <c r="L1699" s="10">
        <f t="shared" si="105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20.208000000000002</v>
      </c>
      <c r="R1699">
        <f t="shared" si="107"/>
        <v>114.81818181818181</v>
      </c>
      <c r="S1699" t="s">
        <v>8293</v>
      </c>
    </row>
    <row r="1700" spans="1:19" ht="71.7" hidden="1" x14ac:dyDescent="0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42819.939583333333</v>
      </c>
      <c r="K1700">
        <v>1488430760</v>
      </c>
      <c r="L1700" s="10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t="e">
        <f t="shared" si="107"/>
        <v>#DIV/0!</v>
      </c>
      <c r="S1700" t="s">
        <v>8293</v>
      </c>
    </row>
    <row r="1701" spans="1:19" ht="43" x14ac:dyDescent="0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42836.655613425923</v>
      </c>
      <c r="K1701">
        <v>1489351445</v>
      </c>
      <c r="L1701" s="10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4.2311459353574925</v>
      </c>
      <c r="R1701">
        <f t="shared" si="107"/>
        <v>54</v>
      </c>
      <c r="S1701" t="s">
        <v>8293</v>
      </c>
    </row>
    <row r="1702" spans="1:19" ht="43" x14ac:dyDescent="0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42825.958333333336</v>
      </c>
      <c r="K1702">
        <v>1488418990</v>
      </c>
      <c r="L1702" s="10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26.06</v>
      </c>
      <c r="R1702">
        <f t="shared" si="107"/>
        <v>65.974683544303801</v>
      </c>
      <c r="S1702" t="s">
        <v>8293</v>
      </c>
    </row>
    <row r="1703" spans="1:19" ht="43" x14ac:dyDescent="0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42019.456076388888</v>
      </c>
      <c r="K1703">
        <v>1418745405</v>
      </c>
      <c r="L1703" s="10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0.19801980198019803</v>
      </c>
      <c r="R1703">
        <f t="shared" si="107"/>
        <v>5</v>
      </c>
      <c r="S1703" t="s">
        <v>8293</v>
      </c>
    </row>
    <row r="1704" spans="1:19" x14ac:dyDescent="0.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42093.619791666664</v>
      </c>
      <c r="K1704">
        <v>1425156750</v>
      </c>
      <c r="L1704" s="10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6.0606060606060606E-3</v>
      </c>
      <c r="R1704">
        <f t="shared" si="107"/>
        <v>1</v>
      </c>
      <c r="S1704" t="s">
        <v>8293</v>
      </c>
    </row>
    <row r="1705" spans="1:19" ht="43" x14ac:dyDescent="0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42247.073344907411</v>
      </c>
      <c r="K1705">
        <v>1435819537</v>
      </c>
      <c r="L1705" s="10">
        <f t="shared" si="105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</v>
      </c>
      <c r="R1705">
        <f t="shared" si="107"/>
        <v>25.5</v>
      </c>
      <c r="S1705" t="s">
        <v>8293</v>
      </c>
    </row>
    <row r="1706" spans="1:19" ht="28.7" x14ac:dyDescent="0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42050.931400462963</v>
      </c>
      <c r="K1706">
        <v>1421464873</v>
      </c>
      <c r="L1706" s="10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65.100000000000009</v>
      </c>
      <c r="R1706">
        <f t="shared" si="107"/>
        <v>118.36363636363636</v>
      </c>
      <c r="S1706" t="s">
        <v>8293</v>
      </c>
    </row>
    <row r="1707" spans="1:19" ht="43" hidden="1" x14ac:dyDescent="0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42256.458333333336</v>
      </c>
      <c r="K1707">
        <v>1440807846</v>
      </c>
      <c r="L1707" s="10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t="e">
        <f t="shared" si="107"/>
        <v>#DIV/0!</v>
      </c>
      <c r="S1707" t="s">
        <v>8293</v>
      </c>
    </row>
    <row r="1708" spans="1:19" ht="43" hidden="1" x14ac:dyDescent="0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42239.098055555551</v>
      </c>
      <c r="K1708">
        <v>1435130472</v>
      </c>
      <c r="L1708" s="10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t="e">
        <f t="shared" si="107"/>
        <v>#DIV/0!</v>
      </c>
      <c r="S1708" t="s">
        <v>8293</v>
      </c>
    </row>
    <row r="1709" spans="1:19" ht="43" x14ac:dyDescent="0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42457.471006944441</v>
      </c>
      <c r="K1709">
        <v>1456593495</v>
      </c>
      <c r="L1709" s="10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</v>
      </c>
      <c r="R1709">
        <f t="shared" si="107"/>
        <v>54.111111111111114</v>
      </c>
      <c r="S1709" t="s">
        <v>8293</v>
      </c>
    </row>
    <row r="1710" spans="1:19" ht="43" hidden="1" x14ac:dyDescent="0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42491.658634259256</v>
      </c>
      <c r="K1710">
        <v>1458679706</v>
      </c>
      <c r="L1710" s="10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t="e">
        <f t="shared" si="107"/>
        <v>#DIV/0!</v>
      </c>
      <c r="S1710" t="s">
        <v>8293</v>
      </c>
    </row>
    <row r="1711" spans="1:19" ht="43" x14ac:dyDescent="0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41882.610416666663</v>
      </c>
      <c r="K1711">
        <v>1405949514</v>
      </c>
      <c r="L1711" s="10">
        <f t="shared" si="105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4.8571428571428568</v>
      </c>
      <c r="R1711">
        <f t="shared" si="107"/>
        <v>21.25</v>
      </c>
      <c r="S1711" t="s">
        <v>8293</v>
      </c>
    </row>
    <row r="1712" spans="1:19" ht="28.7" x14ac:dyDescent="0.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42387.333333333336</v>
      </c>
      <c r="K1712">
        <v>1449151888</v>
      </c>
      <c r="L1712" s="10">
        <f t="shared" si="105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0.67999999999999994</v>
      </c>
      <c r="R1712">
        <f t="shared" si="107"/>
        <v>34</v>
      </c>
      <c r="S1712" t="s">
        <v>8293</v>
      </c>
    </row>
    <row r="1713" spans="1:19" ht="43" x14ac:dyDescent="0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41883.437893518516</v>
      </c>
      <c r="K1713">
        <v>1406907034</v>
      </c>
      <c r="L1713" s="10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10.5</v>
      </c>
      <c r="R1713">
        <f t="shared" si="107"/>
        <v>525</v>
      </c>
      <c r="S1713" t="s">
        <v>8293</v>
      </c>
    </row>
    <row r="1714" spans="1:19" ht="43" hidden="1" x14ac:dyDescent="0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42185.705474537033</v>
      </c>
      <c r="K1714">
        <v>1430517353</v>
      </c>
      <c r="L1714" s="10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t="e">
        <f t="shared" si="107"/>
        <v>#DIV/0!</v>
      </c>
      <c r="S1714" t="s">
        <v>8293</v>
      </c>
    </row>
    <row r="1715" spans="1:19" ht="57.35" x14ac:dyDescent="0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41917.592731481483</v>
      </c>
      <c r="K1715">
        <v>1409944412</v>
      </c>
      <c r="L1715" s="10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1.6666666666666667</v>
      </c>
      <c r="R1715">
        <f t="shared" si="107"/>
        <v>50</v>
      </c>
      <c r="S1715" t="s">
        <v>8293</v>
      </c>
    </row>
    <row r="1716" spans="1:19" ht="43" x14ac:dyDescent="0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42125.710196759253</v>
      </c>
      <c r="K1716">
        <v>1427925761</v>
      </c>
      <c r="L1716" s="10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7.8680000000000003</v>
      </c>
      <c r="R1716">
        <f t="shared" si="107"/>
        <v>115.70588235294117</v>
      </c>
      <c r="S1716" t="s">
        <v>8293</v>
      </c>
    </row>
    <row r="1717" spans="1:19" ht="43" x14ac:dyDescent="0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42093.931944444441</v>
      </c>
      <c r="K1717">
        <v>1425186785</v>
      </c>
      <c r="L1717" s="10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0.22</v>
      </c>
      <c r="R1717">
        <f t="shared" si="107"/>
        <v>5.5</v>
      </c>
      <c r="S1717" t="s">
        <v>8293</v>
      </c>
    </row>
    <row r="1718" spans="1:19" ht="43" x14ac:dyDescent="0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42713.410868055551</v>
      </c>
      <c r="K1718">
        <v>1477835499</v>
      </c>
      <c r="L1718" s="10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7.5</v>
      </c>
      <c r="R1718">
        <f t="shared" si="107"/>
        <v>50</v>
      </c>
      <c r="S1718" t="s">
        <v>8293</v>
      </c>
    </row>
    <row r="1719" spans="1:19" ht="43" x14ac:dyDescent="0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42480.958333333336</v>
      </c>
      <c r="K1719">
        <v>1459467238</v>
      </c>
      <c r="L1719" s="10">
        <f t="shared" si="105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42.725880551301685</v>
      </c>
      <c r="R1719">
        <f t="shared" si="107"/>
        <v>34.024390243902438</v>
      </c>
      <c r="S1719" t="s">
        <v>8293</v>
      </c>
    </row>
    <row r="1720" spans="1:19" x14ac:dyDescent="0.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42503.999305555553</v>
      </c>
      <c r="K1720">
        <v>1459435149</v>
      </c>
      <c r="L1720" s="10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0.2142857142857143</v>
      </c>
      <c r="R1720">
        <f t="shared" si="107"/>
        <v>37.5</v>
      </c>
      <c r="S1720" t="s">
        <v>8293</v>
      </c>
    </row>
    <row r="1721" spans="1:19" ht="43" x14ac:dyDescent="0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41899.326284722221</v>
      </c>
      <c r="K1721">
        <v>1408366191</v>
      </c>
      <c r="L1721" s="10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0.87500000000000011</v>
      </c>
      <c r="R1721">
        <f t="shared" si="107"/>
        <v>11.666666666666666</v>
      </c>
      <c r="S1721" t="s">
        <v>8293</v>
      </c>
    </row>
    <row r="1722" spans="1:19" ht="43" x14ac:dyDescent="0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41952.616562499999</v>
      </c>
      <c r="K1722">
        <v>1412966871</v>
      </c>
      <c r="L1722" s="10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</v>
      </c>
      <c r="R1722">
        <f t="shared" si="107"/>
        <v>28.125</v>
      </c>
      <c r="S1722" t="s">
        <v>8293</v>
      </c>
    </row>
    <row r="1723" spans="1:19" ht="43" hidden="1" x14ac:dyDescent="0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42349.25304398148</v>
      </c>
      <c r="K1723">
        <v>1447239863</v>
      </c>
      <c r="L1723" s="10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t="e">
        <f t="shared" si="107"/>
        <v>#DIV/0!</v>
      </c>
      <c r="S1723" t="s">
        <v>8293</v>
      </c>
    </row>
    <row r="1724" spans="1:19" ht="43" x14ac:dyDescent="0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42462.798611111109</v>
      </c>
      <c r="K1724">
        <v>1456441429</v>
      </c>
      <c r="L1724" s="10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3.4722222222222224E-2</v>
      </c>
      <c r="R1724">
        <f t="shared" si="107"/>
        <v>1</v>
      </c>
      <c r="S1724" t="s">
        <v>8293</v>
      </c>
    </row>
    <row r="1725" spans="1:19" ht="43" x14ac:dyDescent="0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42186.041666666664</v>
      </c>
      <c r="K1725">
        <v>1430855315</v>
      </c>
      <c r="L1725" s="10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</v>
      </c>
      <c r="R1725">
        <f t="shared" si="107"/>
        <v>216.66666666666666</v>
      </c>
      <c r="S1725" t="s">
        <v>8293</v>
      </c>
    </row>
    <row r="1726" spans="1:19" ht="43" x14ac:dyDescent="0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41942.724097222221</v>
      </c>
      <c r="K1726">
        <v>1412115762</v>
      </c>
      <c r="L1726" s="10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0.58333333333333337</v>
      </c>
      <c r="R1726">
        <f t="shared" si="107"/>
        <v>8.75</v>
      </c>
      <c r="S1726" t="s">
        <v>8293</v>
      </c>
    </row>
    <row r="1727" spans="1:19" ht="43" x14ac:dyDescent="0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41875.759826388887</v>
      </c>
      <c r="K1727">
        <v>1406330049</v>
      </c>
      <c r="L1727" s="10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10.181818181818182</v>
      </c>
      <c r="R1727">
        <f t="shared" si="107"/>
        <v>62.222222222222221</v>
      </c>
      <c r="S1727" t="s">
        <v>8293</v>
      </c>
    </row>
    <row r="1728" spans="1:19" ht="28.7" x14ac:dyDescent="0.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41817.711388888885</v>
      </c>
      <c r="K1728">
        <v>1401401064</v>
      </c>
      <c r="L1728" s="10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33.784615384615385</v>
      </c>
      <c r="R1728">
        <f t="shared" si="107"/>
        <v>137.25</v>
      </c>
      <c r="S1728" t="s">
        <v>8293</v>
      </c>
    </row>
    <row r="1729" spans="1:19" ht="43" x14ac:dyDescent="0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42099.249999999993</v>
      </c>
      <c r="K1729">
        <v>1423520177</v>
      </c>
      <c r="L1729" s="10">
        <f t="shared" si="105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3.3333333333333333E-2</v>
      </c>
      <c r="R1729">
        <f t="shared" si="107"/>
        <v>1</v>
      </c>
      <c r="S1729" t="s">
        <v>8293</v>
      </c>
    </row>
    <row r="1730" spans="1:19" ht="43" x14ac:dyDescent="0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42298.417523148142</v>
      </c>
      <c r="K1730">
        <v>1442847674</v>
      </c>
      <c r="L1730" s="10">
        <f t="shared" si="105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68.400000000000006</v>
      </c>
      <c r="R1730">
        <f t="shared" si="107"/>
        <v>122.14285714285714</v>
      </c>
      <c r="S1730" t="s">
        <v>8293</v>
      </c>
    </row>
    <row r="1731" spans="1:19" ht="43" hidden="1" x14ac:dyDescent="0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(((I1731/60)/60)/24)+DATE(1970,1,1)+(-5/24)</f>
        <v>42530.843819444439</v>
      </c>
      <c r="K1731">
        <v>1460337306</v>
      </c>
      <c r="L1731" s="10">
        <f t="shared" ref="L1731:L1794" si="109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(E1731/D1731)*100</f>
        <v>0</v>
      </c>
      <c r="R1731" t="e">
        <f t="shared" ref="R1731:R1794" si="111">E1731/N1731</f>
        <v>#DIV/0!</v>
      </c>
      <c r="S1731" t="s">
        <v>8293</v>
      </c>
    </row>
    <row r="1732" spans="1:19" ht="43" hidden="1" x14ac:dyDescent="0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42301.879432870373</v>
      </c>
      <c r="K1732">
        <v>1443146783</v>
      </c>
      <c r="L1732" s="10">
        <f t="shared" si="109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t="e">
        <f t="shared" si="111"/>
        <v>#DIV/0!</v>
      </c>
      <c r="S1732" t="s">
        <v>8293</v>
      </c>
    </row>
    <row r="1733" spans="1:19" ht="28.7" hidden="1" x14ac:dyDescent="0.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42166.416666666664</v>
      </c>
      <c r="K1733">
        <v>1432849552</v>
      </c>
      <c r="L1733" s="10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t="e">
        <f t="shared" si="111"/>
        <v>#DIV/0!</v>
      </c>
      <c r="S1733" t="s">
        <v>8293</v>
      </c>
    </row>
    <row r="1734" spans="1:19" ht="43" hidden="1" x14ac:dyDescent="0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42384.999999999993</v>
      </c>
      <c r="K1734">
        <v>1447777481</v>
      </c>
      <c r="L1734" s="10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t="e">
        <f t="shared" si="111"/>
        <v>#DIV/0!</v>
      </c>
      <c r="S1734" t="s">
        <v>8293</v>
      </c>
    </row>
    <row r="1735" spans="1:19" ht="43" hidden="1" x14ac:dyDescent="0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42626.687499999993</v>
      </c>
      <c r="K1735">
        <v>1472746374</v>
      </c>
      <c r="L1735" s="10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t="e">
        <f t="shared" si="111"/>
        <v>#DIV/0!</v>
      </c>
      <c r="S1735" t="s">
        <v>8293</v>
      </c>
    </row>
    <row r="1736" spans="1:19" ht="43" x14ac:dyDescent="0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42131.828194444439</v>
      </c>
      <c r="K1736">
        <v>1428454356</v>
      </c>
      <c r="L1736" s="10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2.2222222222222223E-2</v>
      </c>
      <c r="R1736">
        <f t="shared" si="111"/>
        <v>1</v>
      </c>
      <c r="S1736" t="s">
        <v>8293</v>
      </c>
    </row>
    <row r="1737" spans="1:19" ht="43" x14ac:dyDescent="0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42589.605844907412</v>
      </c>
      <c r="K1737">
        <v>1468006345</v>
      </c>
      <c r="L1737" s="10">
        <f t="shared" si="109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11</v>
      </c>
      <c r="R1737">
        <f t="shared" si="111"/>
        <v>55</v>
      </c>
      <c r="S1737" t="s">
        <v>8293</v>
      </c>
    </row>
    <row r="1738" spans="1:19" ht="28.7" x14ac:dyDescent="0.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42316.694826388884</v>
      </c>
      <c r="K1738">
        <v>1444423233</v>
      </c>
      <c r="L1738" s="10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0.73333333333333328</v>
      </c>
      <c r="R1738">
        <f t="shared" si="111"/>
        <v>22</v>
      </c>
      <c r="S1738" t="s">
        <v>8293</v>
      </c>
    </row>
    <row r="1739" spans="1:19" ht="43" x14ac:dyDescent="0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42205.740648148152</v>
      </c>
      <c r="K1739">
        <v>1434840392</v>
      </c>
      <c r="L1739" s="10">
        <f t="shared" si="109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21.25</v>
      </c>
      <c r="R1739">
        <f t="shared" si="111"/>
        <v>56.666666666666664</v>
      </c>
      <c r="S1739" t="s">
        <v>8293</v>
      </c>
    </row>
    <row r="1740" spans="1:19" ht="28.7" x14ac:dyDescent="0.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41914.665995370371</v>
      </c>
      <c r="K1740">
        <v>1409691542</v>
      </c>
      <c r="L1740" s="10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0.4</v>
      </c>
      <c r="R1740">
        <f t="shared" si="111"/>
        <v>20</v>
      </c>
      <c r="S1740" t="s">
        <v>8293</v>
      </c>
    </row>
    <row r="1741" spans="1:19" ht="43" x14ac:dyDescent="0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42494.624212962961</v>
      </c>
      <c r="K1741">
        <v>1457297932</v>
      </c>
      <c r="L1741" s="10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0.1</v>
      </c>
      <c r="R1741">
        <f t="shared" si="111"/>
        <v>1</v>
      </c>
      <c r="S1741" t="s">
        <v>8293</v>
      </c>
    </row>
    <row r="1742" spans="1:19" ht="43" hidden="1" x14ac:dyDescent="0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42201.60905092593</v>
      </c>
      <c r="K1742">
        <v>1434483422</v>
      </c>
      <c r="L1742" s="10">
        <f t="shared" si="109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t="e">
        <f t="shared" si="111"/>
        <v>#DIV/0!</v>
      </c>
      <c r="S1742" t="s">
        <v>8293</v>
      </c>
    </row>
    <row r="1743" spans="1:19" ht="28.7" x14ac:dyDescent="0.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42165.419803240737</v>
      </c>
      <c r="K1743">
        <v>1430060671</v>
      </c>
      <c r="L1743" s="10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110.83333333333334</v>
      </c>
      <c r="R1743">
        <f t="shared" si="111"/>
        <v>25.576923076923077</v>
      </c>
      <c r="S1743" t="s">
        <v>8285</v>
      </c>
    </row>
    <row r="1744" spans="1:19" ht="43" x14ac:dyDescent="0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42742.666666666664</v>
      </c>
      <c r="K1744">
        <v>1481058170</v>
      </c>
      <c r="L1744" s="10">
        <f t="shared" si="109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108.74999999999999</v>
      </c>
      <c r="R1744">
        <f t="shared" si="111"/>
        <v>63.970588235294116</v>
      </c>
      <c r="S1744" t="s">
        <v>8285</v>
      </c>
    </row>
    <row r="1745" spans="1:19" ht="43" x14ac:dyDescent="0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42608.957638888889</v>
      </c>
      <c r="K1745">
        <v>1470348775</v>
      </c>
      <c r="L1745" s="10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100.41666666666667</v>
      </c>
      <c r="R1745">
        <f t="shared" si="111"/>
        <v>89.925373134328353</v>
      </c>
      <c r="S1745" t="s">
        <v>8285</v>
      </c>
    </row>
    <row r="1746" spans="1:19" ht="43" x14ac:dyDescent="0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42071.355057870365</v>
      </c>
      <c r="K1746">
        <v>1421937077</v>
      </c>
      <c r="L1746" s="10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118.45454545454545</v>
      </c>
      <c r="R1746">
        <f t="shared" si="111"/>
        <v>93.071428571428569</v>
      </c>
      <c r="S1746" t="s">
        <v>8285</v>
      </c>
    </row>
    <row r="1747" spans="1:19" ht="43" x14ac:dyDescent="0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42725.874999999993</v>
      </c>
      <c r="K1747">
        <v>1479276838</v>
      </c>
      <c r="L1747" s="10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114.01428571428571</v>
      </c>
      <c r="R1747">
        <f t="shared" si="111"/>
        <v>89.674157303370791</v>
      </c>
      <c r="S1747" t="s">
        <v>8285</v>
      </c>
    </row>
    <row r="1748" spans="1:19" ht="57.35" x14ac:dyDescent="0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42697.874999999993</v>
      </c>
      <c r="K1748">
        <v>1477368867</v>
      </c>
      <c r="L1748" s="10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148.10000000000002</v>
      </c>
      <c r="R1748">
        <f t="shared" si="111"/>
        <v>207.61682242990653</v>
      </c>
      <c r="S1748" t="s">
        <v>8285</v>
      </c>
    </row>
    <row r="1749" spans="1:19" ht="43" x14ac:dyDescent="0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42321.416666666664</v>
      </c>
      <c r="K1749">
        <v>1444904830</v>
      </c>
      <c r="L1749" s="10">
        <f t="shared" si="109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104.95555555555556</v>
      </c>
      <c r="R1749">
        <f t="shared" si="111"/>
        <v>59.408805031446541</v>
      </c>
      <c r="S1749" t="s">
        <v>8285</v>
      </c>
    </row>
    <row r="1750" spans="1:19" ht="28.7" x14ac:dyDescent="0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42249.742395833331</v>
      </c>
      <c r="K1750">
        <v>1438642143</v>
      </c>
      <c r="L1750" s="10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129.94800000000001</v>
      </c>
      <c r="R1750">
        <f t="shared" si="111"/>
        <v>358.97237569060775</v>
      </c>
      <c r="S1750" t="s">
        <v>8285</v>
      </c>
    </row>
    <row r="1751" spans="1:19" ht="28.7" x14ac:dyDescent="0.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42795.583333333336</v>
      </c>
      <c r="K1751">
        <v>1485213921</v>
      </c>
      <c r="L1751" s="10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123.48756218905473</v>
      </c>
      <c r="R1751">
        <f t="shared" si="111"/>
        <v>94.736641221374043</v>
      </c>
      <c r="S1751" t="s">
        <v>8285</v>
      </c>
    </row>
    <row r="1752" spans="1:19" ht="43" x14ac:dyDescent="0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42479.628518518519</v>
      </c>
      <c r="K1752">
        <v>1458936304</v>
      </c>
      <c r="L1752" s="10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201.62</v>
      </c>
      <c r="R1752">
        <f t="shared" si="111"/>
        <v>80.647999999999996</v>
      </c>
      <c r="S1752" t="s">
        <v>8285</v>
      </c>
    </row>
    <row r="1753" spans="1:19" ht="28.7" x14ac:dyDescent="0.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42082.5315162037</v>
      </c>
      <c r="K1753">
        <v>1424198723</v>
      </c>
      <c r="L1753" s="10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102.89999999999999</v>
      </c>
      <c r="R1753">
        <f t="shared" si="111"/>
        <v>168.68852459016392</v>
      </c>
      <c r="S1753" t="s">
        <v>8285</v>
      </c>
    </row>
    <row r="1754" spans="1:19" ht="28.7" x14ac:dyDescent="0.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42657.044930555552</v>
      </c>
      <c r="K1754">
        <v>1473833082</v>
      </c>
      <c r="L1754" s="10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260.16666666666663</v>
      </c>
      <c r="R1754">
        <f t="shared" si="111"/>
        <v>34.68888888888889</v>
      </c>
      <c r="S1754" t="s">
        <v>8285</v>
      </c>
    </row>
    <row r="1755" spans="1:19" ht="43" x14ac:dyDescent="0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42450.499629629623</v>
      </c>
      <c r="K1755">
        <v>1455991168</v>
      </c>
      <c r="L1755" s="10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108</v>
      </c>
      <c r="R1755">
        <f t="shared" si="111"/>
        <v>462.85714285714283</v>
      </c>
      <c r="S1755" t="s">
        <v>8285</v>
      </c>
    </row>
    <row r="1756" spans="1:19" ht="43" x14ac:dyDescent="0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42097.626770833333</v>
      </c>
      <c r="K1756">
        <v>1425502953</v>
      </c>
      <c r="L1756" s="10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110.52941176470587</v>
      </c>
      <c r="R1756">
        <f t="shared" si="111"/>
        <v>104.38888888888889</v>
      </c>
      <c r="S1756" t="s">
        <v>8285</v>
      </c>
    </row>
    <row r="1757" spans="1:19" ht="43" x14ac:dyDescent="0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42282.580567129626</v>
      </c>
      <c r="K1757">
        <v>1441479361</v>
      </c>
      <c r="L1757" s="10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120</v>
      </c>
      <c r="R1757">
        <f t="shared" si="111"/>
        <v>7.5</v>
      </c>
      <c r="S1757" t="s">
        <v>8285</v>
      </c>
    </row>
    <row r="1758" spans="1:19" ht="43" x14ac:dyDescent="0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42610.959131944437</v>
      </c>
      <c r="K1758">
        <v>1468987269</v>
      </c>
      <c r="L1758" s="10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102.82909090909091</v>
      </c>
      <c r="R1758">
        <f t="shared" si="111"/>
        <v>47.13</v>
      </c>
      <c r="S1758" t="s">
        <v>8285</v>
      </c>
    </row>
    <row r="1759" spans="1:19" ht="28.7" x14ac:dyDescent="0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42763.603472222218</v>
      </c>
      <c r="K1759">
        <v>1483041083</v>
      </c>
      <c r="L1759" s="10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115.99999999999999</v>
      </c>
      <c r="R1759">
        <f t="shared" si="111"/>
        <v>414.28571428571428</v>
      </c>
      <c r="S1759" t="s">
        <v>8285</v>
      </c>
    </row>
    <row r="1760" spans="1:19" ht="43" x14ac:dyDescent="0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42565.74759259259</v>
      </c>
      <c r="K1760">
        <v>1463352992</v>
      </c>
      <c r="L1760" s="10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114.7</v>
      </c>
      <c r="R1760">
        <f t="shared" si="111"/>
        <v>42.481481481481481</v>
      </c>
      <c r="S1760" t="s">
        <v>8285</v>
      </c>
    </row>
    <row r="1761" spans="1:19" ht="28.7" x14ac:dyDescent="0.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42088.579039351847</v>
      </c>
      <c r="K1761">
        <v>1425585229</v>
      </c>
      <c r="L1761" s="10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106.60000000000001</v>
      </c>
      <c r="R1761">
        <f t="shared" si="111"/>
        <v>108.77551020408163</v>
      </c>
      <c r="S1761" t="s">
        <v>8285</v>
      </c>
    </row>
    <row r="1762" spans="1:19" ht="43" x14ac:dyDescent="0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42425.464270833334</v>
      </c>
      <c r="K1762">
        <v>1454688513</v>
      </c>
      <c r="L1762" s="10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165.44</v>
      </c>
      <c r="R1762">
        <f t="shared" si="111"/>
        <v>81.098039215686271</v>
      </c>
      <c r="S1762" t="s">
        <v>8285</v>
      </c>
    </row>
    <row r="1763" spans="1:19" ht="28.7" x14ac:dyDescent="0.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42259.359490740739</v>
      </c>
      <c r="K1763">
        <v>1437745060</v>
      </c>
      <c r="L1763" s="10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155</v>
      </c>
      <c r="R1763">
        <f t="shared" si="111"/>
        <v>51.666666666666664</v>
      </c>
      <c r="S1763" t="s">
        <v>8285</v>
      </c>
    </row>
    <row r="1764" spans="1:19" x14ac:dyDescent="0.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42440.773668981477</v>
      </c>
      <c r="K1764">
        <v>1455147245</v>
      </c>
      <c r="L1764" s="10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885</v>
      </c>
      <c r="R1764">
        <f t="shared" si="111"/>
        <v>35.4</v>
      </c>
      <c r="S1764" t="s">
        <v>8285</v>
      </c>
    </row>
    <row r="1765" spans="1:19" ht="43" x14ac:dyDescent="0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42666.660185185181</v>
      </c>
      <c r="K1765">
        <v>1474663840</v>
      </c>
      <c r="L1765" s="10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101.90833333333333</v>
      </c>
      <c r="R1765">
        <f t="shared" si="111"/>
        <v>103.63559322033899</v>
      </c>
      <c r="S1765" t="s">
        <v>8285</v>
      </c>
    </row>
    <row r="1766" spans="1:19" ht="43" x14ac:dyDescent="0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41854.27753472222</v>
      </c>
      <c r="K1766">
        <v>1404560379</v>
      </c>
      <c r="L1766" s="10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19.600000000000001</v>
      </c>
      <c r="R1766">
        <f t="shared" si="111"/>
        <v>55.282051282051285</v>
      </c>
      <c r="S1766" t="s">
        <v>8285</v>
      </c>
    </row>
    <row r="1767" spans="1:19" ht="43" x14ac:dyDescent="0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41864.772129629629</v>
      </c>
      <c r="K1767">
        <v>1405380712</v>
      </c>
      <c r="L1767" s="10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59.467839999999995</v>
      </c>
      <c r="R1767">
        <f t="shared" si="111"/>
        <v>72.16970873786407</v>
      </c>
      <c r="S1767" t="s">
        <v>8285</v>
      </c>
    </row>
    <row r="1768" spans="1:19" ht="28.7" hidden="1" x14ac:dyDescent="0.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41876.65148148148</v>
      </c>
      <c r="K1768">
        <v>1407184688</v>
      </c>
      <c r="L1768" s="10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t="e">
        <f t="shared" si="111"/>
        <v>#DIV/0!</v>
      </c>
      <c r="S1768" t="s">
        <v>8285</v>
      </c>
    </row>
    <row r="1769" spans="1:19" ht="28.7" x14ac:dyDescent="0.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41854.450046296297</v>
      </c>
      <c r="K1769">
        <v>1404488884</v>
      </c>
      <c r="L1769" s="10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45.72</v>
      </c>
      <c r="R1769">
        <f t="shared" si="111"/>
        <v>58.615384615384613</v>
      </c>
      <c r="S1769" t="s">
        <v>8285</v>
      </c>
    </row>
    <row r="1770" spans="1:19" ht="43" x14ac:dyDescent="0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41909.352361111109</v>
      </c>
      <c r="K1770">
        <v>1406640444</v>
      </c>
      <c r="L1770" s="10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</v>
      </c>
      <c r="R1770">
        <f t="shared" si="111"/>
        <v>12.466666666666667</v>
      </c>
      <c r="S1770" t="s">
        <v>8285</v>
      </c>
    </row>
    <row r="1771" spans="1:19" ht="43" x14ac:dyDescent="0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42017.610636574071</v>
      </c>
      <c r="K1771">
        <v>1418585959</v>
      </c>
      <c r="L1771" s="10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2.7025000000000001</v>
      </c>
      <c r="R1771">
        <f t="shared" si="111"/>
        <v>49.136363636363633</v>
      </c>
      <c r="S1771" t="s">
        <v>8285</v>
      </c>
    </row>
    <row r="1772" spans="1:19" ht="43" x14ac:dyDescent="0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41926.571689814817</v>
      </c>
      <c r="K1772">
        <v>1410288194</v>
      </c>
      <c r="L1772" s="10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56.51428571428572</v>
      </c>
      <c r="R1772">
        <f t="shared" si="111"/>
        <v>150.5</v>
      </c>
      <c r="S1772" t="s">
        <v>8285</v>
      </c>
    </row>
    <row r="1773" spans="1:19" ht="43" x14ac:dyDescent="0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41935.771296296298</v>
      </c>
      <c r="K1773">
        <v>1411515040</v>
      </c>
      <c r="L1773" s="10">
        <f t="shared" si="109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21.30952380952381</v>
      </c>
      <c r="R1773">
        <f t="shared" si="111"/>
        <v>35.799999999999997</v>
      </c>
      <c r="S1773" t="s">
        <v>8285</v>
      </c>
    </row>
    <row r="1774" spans="1:19" ht="28.7" x14ac:dyDescent="0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41826.509675925925</v>
      </c>
      <c r="K1774">
        <v>1399482836</v>
      </c>
      <c r="L1774" s="10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15.6</v>
      </c>
      <c r="R1774">
        <f t="shared" si="111"/>
        <v>45.157894736842103</v>
      </c>
      <c r="S1774" t="s">
        <v>8285</v>
      </c>
    </row>
    <row r="1775" spans="1:19" ht="43" x14ac:dyDescent="0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42023.552060185182</v>
      </c>
      <c r="K1775">
        <v>1417803298</v>
      </c>
      <c r="L1775" s="10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6.2566666666666677</v>
      </c>
      <c r="R1775">
        <f t="shared" si="111"/>
        <v>98.78947368421052</v>
      </c>
      <c r="S1775" t="s">
        <v>8285</v>
      </c>
    </row>
    <row r="1776" spans="1:19" ht="43" x14ac:dyDescent="0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41972.415972222218</v>
      </c>
      <c r="K1776">
        <v>1413609292</v>
      </c>
      <c r="L1776" s="10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45.92</v>
      </c>
      <c r="R1776">
        <f t="shared" si="111"/>
        <v>88.307692307692307</v>
      </c>
      <c r="S1776" t="s">
        <v>8285</v>
      </c>
    </row>
    <row r="1777" spans="1:19" ht="43" x14ac:dyDescent="0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41936.768055555556</v>
      </c>
      <c r="K1777">
        <v>1410305160</v>
      </c>
      <c r="L1777" s="10">
        <f t="shared" si="109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65.101538461538468</v>
      </c>
      <c r="R1777">
        <f t="shared" si="111"/>
        <v>170.62903225806451</v>
      </c>
      <c r="S1777" t="s">
        <v>8285</v>
      </c>
    </row>
    <row r="1778" spans="1:19" ht="43" x14ac:dyDescent="0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41941.748506944445</v>
      </c>
      <c r="K1778">
        <v>1411513071</v>
      </c>
      <c r="L1778" s="10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</v>
      </c>
      <c r="R1778">
        <f t="shared" si="111"/>
        <v>83.75</v>
      </c>
      <c r="S1778" t="s">
        <v>8285</v>
      </c>
    </row>
    <row r="1779" spans="1:19" ht="43" x14ac:dyDescent="0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42055.14876157407</v>
      </c>
      <c r="K1779">
        <v>1421829253</v>
      </c>
      <c r="L1779" s="10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13.5625</v>
      </c>
      <c r="R1779">
        <f t="shared" si="111"/>
        <v>65.099999999999994</v>
      </c>
      <c r="S1779" t="s">
        <v>8285</v>
      </c>
    </row>
    <row r="1780" spans="1:19" ht="43" x14ac:dyDescent="0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42090.613368055558</v>
      </c>
      <c r="K1780">
        <v>1423600995</v>
      </c>
      <c r="L1780" s="10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1.9900000000000002</v>
      </c>
      <c r="R1780">
        <f t="shared" si="111"/>
        <v>66.333333333333329</v>
      </c>
      <c r="S1780" t="s">
        <v>8285</v>
      </c>
    </row>
    <row r="1781" spans="1:19" ht="43" x14ac:dyDescent="0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42615.483564814807</v>
      </c>
      <c r="K1781">
        <v>1470242180</v>
      </c>
      <c r="L1781" s="10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36.236363636363642</v>
      </c>
      <c r="R1781">
        <f t="shared" si="111"/>
        <v>104.89473684210526</v>
      </c>
      <c r="S1781" t="s">
        <v>8285</v>
      </c>
    </row>
    <row r="1782" spans="1:19" ht="43" x14ac:dyDescent="0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42553.392476851855</v>
      </c>
      <c r="K1782">
        <v>1462285510</v>
      </c>
      <c r="L1782" s="10">
        <f t="shared" si="109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39.743333333333339</v>
      </c>
      <c r="R1782">
        <f t="shared" si="111"/>
        <v>78.440789473684205</v>
      </c>
      <c r="S1782" t="s">
        <v>8285</v>
      </c>
    </row>
    <row r="1783" spans="1:19" ht="43" x14ac:dyDescent="0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42628.409085648142</v>
      </c>
      <c r="K1783">
        <v>1471272545</v>
      </c>
      <c r="L1783" s="10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25.763636363636365</v>
      </c>
      <c r="R1783">
        <f t="shared" si="111"/>
        <v>59.041666666666664</v>
      </c>
      <c r="S1783" t="s">
        <v>8285</v>
      </c>
    </row>
    <row r="1784" spans="1:19" ht="43" x14ac:dyDescent="0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42421.366770833331</v>
      </c>
      <c r="K1784">
        <v>1453211289</v>
      </c>
      <c r="L1784" s="10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15.491428571428573</v>
      </c>
      <c r="R1784">
        <f t="shared" si="111"/>
        <v>71.34210526315789</v>
      </c>
      <c r="S1784" t="s">
        <v>8285</v>
      </c>
    </row>
    <row r="1785" spans="1:19" ht="43" x14ac:dyDescent="0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42145.741643518515</v>
      </c>
      <c r="K1785">
        <v>1429656478</v>
      </c>
      <c r="L1785" s="10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23.692499999999999</v>
      </c>
      <c r="R1785">
        <f t="shared" si="111"/>
        <v>51.227027027027027</v>
      </c>
      <c r="S1785" t="s">
        <v>8285</v>
      </c>
    </row>
    <row r="1786" spans="1:19" ht="43" x14ac:dyDescent="0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42034.934027777774</v>
      </c>
      <c r="K1786">
        <v>1419954240</v>
      </c>
      <c r="L1786" s="10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39.76</v>
      </c>
      <c r="R1786">
        <f t="shared" si="111"/>
        <v>60.242424242424242</v>
      </c>
      <c r="S1786" t="s">
        <v>8285</v>
      </c>
    </row>
    <row r="1787" spans="1:19" ht="43" x14ac:dyDescent="0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41927.791666666664</v>
      </c>
      <c r="K1787">
        <v>1410750855</v>
      </c>
      <c r="L1787" s="10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20.220833333333331</v>
      </c>
      <c r="R1787">
        <f t="shared" si="111"/>
        <v>44.935185185185183</v>
      </c>
      <c r="S1787" t="s">
        <v>8285</v>
      </c>
    </row>
    <row r="1788" spans="1:19" ht="43" x14ac:dyDescent="0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41988.342326388891</v>
      </c>
      <c r="K1788">
        <v>1416057177</v>
      </c>
      <c r="L1788" s="10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47.631578947368418</v>
      </c>
      <c r="R1788">
        <f t="shared" si="111"/>
        <v>31.206896551724139</v>
      </c>
      <c r="S1788" t="s">
        <v>8285</v>
      </c>
    </row>
    <row r="1789" spans="1:19" ht="43" x14ac:dyDescent="0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42098.40552083333</v>
      </c>
      <c r="K1789">
        <v>1425570237</v>
      </c>
      <c r="L1789" s="10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15.329999999999998</v>
      </c>
      <c r="R1789">
        <f t="shared" si="111"/>
        <v>63.875</v>
      </c>
      <c r="S1789" t="s">
        <v>8285</v>
      </c>
    </row>
    <row r="1790" spans="1:19" ht="43" x14ac:dyDescent="0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41943.740069444444</v>
      </c>
      <c r="K1790">
        <v>1412203542</v>
      </c>
      <c r="L1790" s="10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</v>
      </c>
      <c r="R1790">
        <f t="shared" si="111"/>
        <v>19</v>
      </c>
      <c r="S1790" t="s">
        <v>8285</v>
      </c>
    </row>
    <row r="1791" spans="1:19" ht="43" x14ac:dyDescent="0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42016.041701388887</v>
      </c>
      <c r="K1791">
        <v>1415858403</v>
      </c>
      <c r="L1791" s="10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0.5</v>
      </c>
      <c r="R1791">
        <f t="shared" si="111"/>
        <v>10</v>
      </c>
      <c r="S1791" t="s">
        <v>8285</v>
      </c>
    </row>
    <row r="1792" spans="1:19" ht="43" x14ac:dyDescent="0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42040.466180555559</v>
      </c>
      <c r="K1792">
        <v>1420560678</v>
      </c>
      <c r="L1792" s="10">
        <f t="shared" si="109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4.957575757575758</v>
      </c>
      <c r="R1792">
        <f t="shared" si="111"/>
        <v>109.06666666666666</v>
      </c>
      <c r="S1792" t="s">
        <v>8285</v>
      </c>
    </row>
    <row r="1793" spans="1:19" ht="28.7" x14ac:dyDescent="0.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42033.532002314816</v>
      </c>
      <c r="K1793">
        <v>1417369565</v>
      </c>
      <c r="L1793" s="10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3.5666666666666664</v>
      </c>
      <c r="R1793">
        <f t="shared" si="111"/>
        <v>26.75</v>
      </c>
      <c r="S1793" t="s">
        <v>8285</v>
      </c>
    </row>
    <row r="1794" spans="1:19" ht="28.7" x14ac:dyDescent="0.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42226.082638888889</v>
      </c>
      <c r="K1794">
        <v>1435970682</v>
      </c>
      <c r="L1794" s="10">
        <f t="shared" si="109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61.124000000000002</v>
      </c>
      <c r="R1794">
        <f t="shared" si="111"/>
        <v>109.93525179856115</v>
      </c>
      <c r="S1794" t="s">
        <v>8285</v>
      </c>
    </row>
    <row r="1795" spans="1:19" ht="43" x14ac:dyDescent="0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(((I1795/60)/60)/24)+DATE(1970,1,1)+(-5/24)</f>
        <v>41970.724999999999</v>
      </c>
      <c r="K1795">
        <v>1414531440</v>
      </c>
      <c r="L1795" s="10">
        <f t="shared" ref="L1795:L1858" si="113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(E1795/D1795)*100</f>
        <v>1.3333333333333335</v>
      </c>
      <c r="R1795">
        <f t="shared" ref="R1795:R1858" si="115">E1795/N1795</f>
        <v>20</v>
      </c>
      <c r="S1795" t="s">
        <v>8285</v>
      </c>
    </row>
    <row r="1796" spans="1:19" ht="43" x14ac:dyDescent="0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42046.342847222222</v>
      </c>
      <c r="K1796">
        <v>1420636422</v>
      </c>
      <c r="L1796" s="10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11.077777777777778</v>
      </c>
      <c r="R1796">
        <f t="shared" si="115"/>
        <v>55.388888888888886</v>
      </c>
      <c r="S1796" t="s">
        <v>8285</v>
      </c>
    </row>
    <row r="1797" spans="1:19" ht="43" x14ac:dyDescent="0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42657.458333333336</v>
      </c>
      <c r="K1797">
        <v>1473922541</v>
      </c>
      <c r="L1797" s="10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38.735714285714288</v>
      </c>
      <c r="R1797">
        <f t="shared" si="115"/>
        <v>133.90123456790124</v>
      </c>
      <c r="S1797" t="s">
        <v>8285</v>
      </c>
    </row>
    <row r="1798" spans="1:19" ht="43" x14ac:dyDescent="0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42575.231087962959</v>
      </c>
      <c r="K1798">
        <v>1464172366</v>
      </c>
      <c r="L1798" s="10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22.05263157894737</v>
      </c>
      <c r="R1798">
        <f t="shared" si="115"/>
        <v>48.720930232558139</v>
      </c>
      <c r="S1798" t="s">
        <v>8285</v>
      </c>
    </row>
    <row r="1799" spans="1:19" ht="43" x14ac:dyDescent="0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42719.360983796294</v>
      </c>
      <c r="K1799">
        <v>1479217189</v>
      </c>
      <c r="L1799" s="10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67.55</v>
      </c>
      <c r="R1799">
        <f t="shared" si="115"/>
        <v>48.25</v>
      </c>
      <c r="S1799" t="s">
        <v>8285</v>
      </c>
    </row>
    <row r="1800" spans="1:19" ht="43" x14ac:dyDescent="0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42404.118437499994</v>
      </c>
      <c r="K1800">
        <v>1449388233</v>
      </c>
      <c r="L1800" s="10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13.637499999999999</v>
      </c>
      <c r="R1800">
        <f t="shared" si="115"/>
        <v>58.972972972972975</v>
      </c>
      <c r="S1800" t="s">
        <v>8285</v>
      </c>
    </row>
    <row r="1801" spans="1:19" ht="28.7" x14ac:dyDescent="0.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41954.676018518519</v>
      </c>
      <c r="K1801">
        <v>1414008808</v>
      </c>
      <c r="L1801" s="10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</v>
      </c>
      <c r="R1801">
        <f t="shared" si="115"/>
        <v>11.638333333333334</v>
      </c>
      <c r="S1801" t="s">
        <v>8285</v>
      </c>
    </row>
    <row r="1802" spans="1:19" ht="43" x14ac:dyDescent="0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42653.397800925923</v>
      </c>
      <c r="K1802">
        <v>1473517970</v>
      </c>
      <c r="L1802" s="10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20.44963251188932</v>
      </c>
      <c r="R1802">
        <f t="shared" si="115"/>
        <v>83.716814159292042</v>
      </c>
      <c r="S1802" t="s">
        <v>8285</v>
      </c>
    </row>
    <row r="1803" spans="1:19" ht="43" x14ac:dyDescent="0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42353.298611111109</v>
      </c>
      <c r="K1803">
        <v>1447429868</v>
      </c>
      <c r="L1803" s="10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13.852941176470587</v>
      </c>
      <c r="R1803">
        <f t="shared" si="115"/>
        <v>63.648648648648646</v>
      </c>
      <c r="S1803" t="s">
        <v>8285</v>
      </c>
    </row>
    <row r="1804" spans="1:19" ht="28.7" x14ac:dyDescent="0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42182.707638888889</v>
      </c>
      <c r="K1804">
        <v>1433416830</v>
      </c>
      <c r="L1804" s="10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48.485714285714288</v>
      </c>
      <c r="R1804">
        <f t="shared" si="115"/>
        <v>94.277777777777771</v>
      </c>
      <c r="S1804" t="s">
        <v>8285</v>
      </c>
    </row>
    <row r="1805" spans="1:19" ht="43" x14ac:dyDescent="0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42048.863217592596</v>
      </c>
      <c r="K1805">
        <v>1421199782</v>
      </c>
      <c r="L1805" s="10">
        <f t="shared" si="113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30.8</v>
      </c>
      <c r="R1805">
        <f t="shared" si="115"/>
        <v>71.86666666666666</v>
      </c>
      <c r="S1805" t="s">
        <v>8285</v>
      </c>
    </row>
    <row r="1806" spans="1:19" ht="43" x14ac:dyDescent="0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42322.511620370373</v>
      </c>
      <c r="K1806">
        <v>1444061804</v>
      </c>
      <c r="L1806" s="10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35.174193548387095</v>
      </c>
      <c r="R1806">
        <f t="shared" si="115"/>
        <v>104.84615384615384</v>
      </c>
      <c r="S1806" t="s">
        <v>8285</v>
      </c>
    </row>
    <row r="1807" spans="1:19" ht="43" x14ac:dyDescent="0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42279.541666666664</v>
      </c>
      <c r="K1807">
        <v>1441048658</v>
      </c>
      <c r="L1807" s="10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36.404444444444444</v>
      </c>
      <c r="R1807">
        <f t="shared" si="115"/>
        <v>67.139344262295083</v>
      </c>
      <c r="S1807" t="s">
        <v>8285</v>
      </c>
    </row>
    <row r="1808" spans="1:19" ht="43" x14ac:dyDescent="0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41912.429965277777</v>
      </c>
      <c r="K1808">
        <v>1409066349</v>
      </c>
      <c r="L1808" s="10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2.9550000000000001</v>
      </c>
      <c r="R1808">
        <f t="shared" si="115"/>
        <v>73.875</v>
      </c>
      <c r="S1808" t="s">
        <v>8285</v>
      </c>
    </row>
    <row r="1809" spans="1:19" ht="28.7" x14ac:dyDescent="0.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41909.860104166662</v>
      </c>
      <c r="K1809">
        <v>1409276313</v>
      </c>
      <c r="L1809" s="10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11.06</v>
      </c>
      <c r="R1809">
        <f t="shared" si="115"/>
        <v>69.125</v>
      </c>
      <c r="S1809" t="s">
        <v>8285</v>
      </c>
    </row>
    <row r="1810" spans="1:19" ht="43" x14ac:dyDescent="0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42777.472569444442</v>
      </c>
      <c r="K1810">
        <v>1483806030</v>
      </c>
      <c r="L1810" s="10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41.407142857142858</v>
      </c>
      <c r="R1810">
        <f t="shared" si="115"/>
        <v>120.77083333333333</v>
      </c>
      <c r="S1810" t="s">
        <v>8285</v>
      </c>
    </row>
    <row r="1811" spans="1:19" ht="43" x14ac:dyDescent="0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42064.699525462966</v>
      </c>
      <c r="K1811">
        <v>1422222439</v>
      </c>
      <c r="L1811" s="10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10.857142857142858</v>
      </c>
      <c r="R1811">
        <f t="shared" si="115"/>
        <v>42.222222222222221</v>
      </c>
      <c r="S1811" t="s">
        <v>8285</v>
      </c>
    </row>
    <row r="1812" spans="1:19" ht="43" x14ac:dyDescent="0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41872.701689814814</v>
      </c>
      <c r="K1812">
        <v>1407621026</v>
      </c>
      <c r="L1812" s="10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3.3333333333333335</v>
      </c>
      <c r="R1812">
        <f t="shared" si="115"/>
        <v>7.5</v>
      </c>
      <c r="S1812" t="s">
        <v>8285</v>
      </c>
    </row>
    <row r="1813" spans="1:19" ht="43" x14ac:dyDescent="0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41935.958333333328</v>
      </c>
      <c r="K1813">
        <v>1408962270</v>
      </c>
      <c r="L1813" s="10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7.407407407407407E-2</v>
      </c>
      <c r="R1813">
        <f t="shared" si="115"/>
        <v>1.5384615384615385</v>
      </c>
      <c r="S1813" t="s">
        <v>8285</v>
      </c>
    </row>
    <row r="1814" spans="1:19" ht="43" x14ac:dyDescent="0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42554.110370370363</v>
      </c>
      <c r="K1814">
        <v>1464939536</v>
      </c>
      <c r="L1814" s="10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13.307692307692307</v>
      </c>
      <c r="R1814">
        <f t="shared" si="115"/>
        <v>37.608695652173914</v>
      </c>
      <c r="S1814" t="s">
        <v>8285</v>
      </c>
    </row>
    <row r="1815" spans="1:19" ht="43" hidden="1" x14ac:dyDescent="0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41859.68069444444</v>
      </c>
      <c r="K1815">
        <v>1404940812</v>
      </c>
      <c r="L1815" s="10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t="e">
        <f t="shared" si="115"/>
        <v>#DIV/0!</v>
      </c>
      <c r="S1815" t="s">
        <v>8285</v>
      </c>
    </row>
    <row r="1816" spans="1:19" ht="43" x14ac:dyDescent="0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42063.105740740742</v>
      </c>
      <c r="K1816">
        <v>1422516736</v>
      </c>
      <c r="L1816" s="10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49.183333333333337</v>
      </c>
      <c r="R1816">
        <f t="shared" si="115"/>
        <v>42.157142857142858</v>
      </c>
      <c r="S1816" t="s">
        <v>8285</v>
      </c>
    </row>
    <row r="1817" spans="1:19" ht="43" hidden="1" x14ac:dyDescent="0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42186.698344907411</v>
      </c>
      <c r="K1817">
        <v>1434577537</v>
      </c>
      <c r="L1817" s="10">
        <f t="shared" si="113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t="e">
        <f t="shared" si="115"/>
        <v>#DIV/0!</v>
      </c>
      <c r="S1817" t="s">
        <v>8285</v>
      </c>
    </row>
    <row r="1818" spans="1:19" ht="43" x14ac:dyDescent="0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42576.583333333336</v>
      </c>
      <c r="K1818">
        <v>1467061303</v>
      </c>
      <c r="L1818" s="10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</v>
      </c>
      <c r="R1818">
        <f t="shared" si="115"/>
        <v>84.833333333333329</v>
      </c>
      <c r="S1818" t="s">
        <v>8285</v>
      </c>
    </row>
    <row r="1819" spans="1:19" ht="28.7" x14ac:dyDescent="0.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42765.082638888889</v>
      </c>
      <c r="K1819">
        <v>1480607607</v>
      </c>
      <c r="L1819" s="10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52.327777777777776</v>
      </c>
      <c r="R1819">
        <f t="shared" si="115"/>
        <v>94.19</v>
      </c>
      <c r="S1819" t="s">
        <v>8285</v>
      </c>
    </row>
    <row r="1820" spans="1:19" ht="28.7" hidden="1" x14ac:dyDescent="0.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42096.984374999993</v>
      </c>
      <c r="K1820">
        <v>1425447450</v>
      </c>
      <c r="L1820" s="10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t="e">
        <f t="shared" si="115"/>
        <v>#DIV/0!</v>
      </c>
      <c r="S1820" t="s">
        <v>8285</v>
      </c>
    </row>
    <row r="1821" spans="1:19" ht="43" x14ac:dyDescent="0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41850.543935185182</v>
      </c>
      <c r="K1821">
        <v>1404151396</v>
      </c>
      <c r="L1821" s="10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</v>
      </c>
      <c r="R1821">
        <f t="shared" si="115"/>
        <v>6.25</v>
      </c>
      <c r="S1821" t="s">
        <v>8285</v>
      </c>
    </row>
    <row r="1822" spans="1:19" ht="43" x14ac:dyDescent="0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42094.834374999999</v>
      </c>
      <c r="K1822">
        <v>1425261690</v>
      </c>
      <c r="L1822" s="10">
        <f t="shared" si="113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</v>
      </c>
      <c r="R1822">
        <f t="shared" si="115"/>
        <v>213.375</v>
      </c>
      <c r="S1822" t="s">
        <v>8285</v>
      </c>
    </row>
    <row r="1823" spans="1:19" ht="43" x14ac:dyDescent="0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40971.110729166663</v>
      </c>
      <c r="K1823">
        <v>1326872367</v>
      </c>
      <c r="L1823" s="10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134.88999999999999</v>
      </c>
      <c r="R1823">
        <f t="shared" si="115"/>
        <v>59.162280701754383</v>
      </c>
      <c r="S1823" t="s">
        <v>8276</v>
      </c>
    </row>
    <row r="1824" spans="1:19" ht="28.7" x14ac:dyDescent="0.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41670.584027777775</v>
      </c>
      <c r="K1824">
        <v>1388084862</v>
      </c>
      <c r="L1824" s="10">
        <f t="shared" si="113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100</v>
      </c>
      <c r="R1824">
        <f t="shared" si="115"/>
        <v>27.272727272727273</v>
      </c>
      <c r="S1824" t="s">
        <v>8276</v>
      </c>
    </row>
    <row r="1825" spans="1:19" ht="43" x14ac:dyDescent="0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41206.47657407407</v>
      </c>
      <c r="K1825">
        <v>1348503976</v>
      </c>
      <c r="L1825" s="10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115.85714285714286</v>
      </c>
      <c r="R1825">
        <f t="shared" si="115"/>
        <v>24.575757575757574</v>
      </c>
      <c r="S1825" t="s">
        <v>8276</v>
      </c>
    </row>
    <row r="1826" spans="1:19" x14ac:dyDescent="0.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41646.880555555552</v>
      </c>
      <c r="K1826">
        <v>1387403967</v>
      </c>
      <c r="L1826" s="10">
        <f t="shared" si="113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100.06666666666666</v>
      </c>
      <c r="R1826">
        <f t="shared" si="115"/>
        <v>75.05</v>
      </c>
      <c r="S1826" t="s">
        <v>8276</v>
      </c>
    </row>
    <row r="1827" spans="1:19" ht="43" x14ac:dyDescent="0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41466.626192129625</v>
      </c>
      <c r="K1827">
        <v>1371585703</v>
      </c>
      <c r="L1827" s="10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105.05</v>
      </c>
      <c r="R1827">
        <f t="shared" si="115"/>
        <v>42.02</v>
      </c>
      <c r="S1827" t="s">
        <v>8276</v>
      </c>
    </row>
    <row r="1828" spans="1:19" ht="28.7" x14ac:dyDescent="0.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41687.715474537035</v>
      </c>
      <c r="K1828">
        <v>1390083017</v>
      </c>
      <c r="L1828" s="10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101</v>
      </c>
      <c r="R1828">
        <f t="shared" si="115"/>
        <v>53.157894736842103</v>
      </c>
      <c r="S1828" t="s">
        <v>8276</v>
      </c>
    </row>
    <row r="1829" spans="1:19" ht="43" x14ac:dyDescent="0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40605.117604166662</v>
      </c>
      <c r="K1829">
        <v>1294818561</v>
      </c>
      <c r="L1829" s="10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100.66250000000001</v>
      </c>
      <c r="R1829">
        <f t="shared" si="115"/>
        <v>83.885416666666671</v>
      </c>
      <c r="S1829" t="s">
        <v>8276</v>
      </c>
    </row>
    <row r="1830" spans="1:19" ht="43" x14ac:dyDescent="0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41768.708333333328</v>
      </c>
      <c r="K1830">
        <v>1396906530</v>
      </c>
      <c r="L1830" s="10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100.16000000000001</v>
      </c>
      <c r="R1830">
        <f t="shared" si="115"/>
        <v>417.33333333333331</v>
      </c>
      <c r="S1830" t="s">
        <v>8276</v>
      </c>
    </row>
    <row r="1831" spans="1:19" ht="43" x14ac:dyDescent="0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40564.708333333328</v>
      </c>
      <c r="K1831">
        <v>1291428371</v>
      </c>
      <c r="L1831" s="10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166.68333333333334</v>
      </c>
      <c r="R1831">
        <f t="shared" si="115"/>
        <v>75.765151515151516</v>
      </c>
      <c r="S1831" t="s">
        <v>8276</v>
      </c>
    </row>
    <row r="1832" spans="1:19" ht="43" x14ac:dyDescent="0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41694.475775462961</v>
      </c>
      <c r="K1832">
        <v>1390667107</v>
      </c>
      <c r="L1832" s="10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101.53333333333335</v>
      </c>
      <c r="R1832">
        <f t="shared" si="115"/>
        <v>67.389380530973455</v>
      </c>
      <c r="S1832" t="s">
        <v>8276</v>
      </c>
    </row>
    <row r="1833" spans="1:19" ht="43" x14ac:dyDescent="0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41041.787766203699</v>
      </c>
      <c r="K1833">
        <v>1335570863</v>
      </c>
      <c r="L1833" s="10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103</v>
      </c>
      <c r="R1833">
        <f t="shared" si="115"/>
        <v>73.571428571428569</v>
      </c>
      <c r="S1833" t="s">
        <v>8276</v>
      </c>
    </row>
    <row r="1834" spans="1:19" ht="43" x14ac:dyDescent="0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40606.331331018519</v>
      </c>
      <c r="K1834">
        <v>1296651427</v>
      </c>
      <c r="L1834" s="10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142.85714285714286</v>
      </c>
      <c r="R1834">
        <f t="shared" si="115"/>
        <v>25</v>
      </c>
      <c r="S1834" t="s">
        <v>8276</v>
      </c>
    </row>
    <row r="1835" spans="1:19" ht="43" x14ac:dyDescent="0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41335.124305555553</v>
      </c>
      <c r="K1835">
        <v>1359421403</v>
      </c>
      <c r="L1835" s="10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262.5</v>
      </c>
      <c r="R1835">
        <f t="shared" si="115"/>
        <v>42</v>
      </c>
      <c r="S1835" t="s">
        <v>8276</v>
      </c>
    </row>
    <row r="1836" spans="1:19" ht="28.7" x14ac:dyDescent="0.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42028.755729166667</v>
      </c>
      <c r="K1836">
        <v>1418684895</v>
      </c>
      <c r="L1836" s="10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118.05000000000001</v>
      </c>
      <c r="R1836">
        <f t="shared" si="115"/>
        <v>131.16666666666666</v>
      </c>
      <c r="S1836" t="s">
        <v>8276</v>
      </c>
    </row>
    <row r="1837" spans="1:19" ht="57.35" x14ac:dyDescent="0.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42460.452210648145</v>
      </c>
      <c r="K1837">
        <v>1456851071</v>
      </c>
      <c r="L1837" s="10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104</v>
      </c>
      <c r="R1837">
        <f t="shared" si="115"/>
        <v>47.272727272727273</v>
      </c>
      <c r="S1837" t="s">
        <v>8276</v>
      </c>
    </row>
    <row r="1838" spans="1:19" x14ac:dyDescent="0.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41322.601030092592</v>
      </c>
      <c r="K1838">
        <v>1359660329</v>
      </c>
      <c r="L1838" s="10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200.34</v>
      </c>
      <c r="R1838">
        <f t="shared" si="115"/>
        <v>182.12727272727273</v>
      </c>
      <c r="S1838" t="s">
        <v>8276</v>
      </c>
    </row>
    <row r="1839" spans="1:19" ht="43" x14ac:dyDescent="0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40985.797858796293</v>
      </c>
      <c r="K1839">
        <v>1326848935</v>
      </c>
      <c r="L1839" s="10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306.83333333333331</v>
      </c>
      <c r="R1839">
        <f t="shared" si="115"/>
        <v>61.366666666666667</v>
      </c>
      <c r="S1839" t="s">
        <v>8276</v>
      </c>
    </row>
    <row r="1840" spans="1:19" ht="43" x14ac:dyDescent="0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40816.916666666664</v>
      </c>
      <c r="K1840">
        <v>1314989557</v>
      </c>
      <c r="L1840" s="10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100.149</v>
      </c>
      <c r="R1840">
        <f t="shared" si="115"/>
        <v>35.767499999999998</v>
      </c>
      <c r="S1840" t="s">
        <v>8276</v>
      </c>
    </row>
    <row r="1841" spans="1:19" ht="43" x14ac:dyDescent="0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42644.513680555552</v>
      </c>
      <c r="K1841">
        <v>1472750382</v>
      </c>
      <c r="L1841" s="10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205.29999999999998</v>
      </c>
      <c r="R1841">
        <f t="shared" si="115"/>
        <v>45.62222222222222</v>
      </c>
      <c r="S1841" t="s">
        <v>8276</v>
      </c>
    </row>
    <row r="1842" spans="1:19" ht="43" x14ac:dyDescent="0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41400.999305555553</v>
      </c>
      <c r="K1842">
        <v>1366251510</v>
      </c>
      <c r="L1842" s="10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108.88888888888889</v>
      </c>
      <c r="R1842">
        <f t="shared" si="115"/>
        <v>75.384615384615387</v>
      </c>
      <c r="S1842" t="s">
        <v>8276</v>
      </c>
    </row>
    <row r="1843" spans="1:19" ht="28.7" x14ac:dyDescent="0.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41778.999305555553</v>
      </c>
      <c r="K1843">
        <v>1397679445</v>
      </c>
      <c r="L1843" s="10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101.75</v>
      </c>
      <c r="R1843">
        <f t="shared" si="115"/>
        <v>50.875</v>
      </c>
      <c r="S1843" t="s">
        <v>8276</v>
      </c>
    </row>
    <row r="1844" spans="1:19" ht="43" x14ac:dyDescent="0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42065.040972222218</v>
      </c>
      <c r="K1844">
        <v>1422371381</v>
      </c>
      <c r="L1844" s="10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125.25</v>
      </c>
      <c r="R1844">
        <f t="shared" si="115"/>
        <v>119.28571428571429</v>
      </c>
      <c r="S1844" t="s">
        <v>8276</v>
      </c>
    </row>
    <row r="1845" spans="1:19" ht="43" x14ac:dyDescent="0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40594.786504629628</v>
      </c>
      <c r="K1845">
        <v>1295653954</v>
      </c>
      <c r="L1845" s="10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124.0061</v>
      </c>
      <c r="R1845">
        <f t="shared" si="115"/>
        <v>92.541865671641801</v>
      </c>
      <c r="S1845" t="s">
        <v>8276</v>
      </c>
    </row>
    <row r="1846" spans="1:19" ht="43" x14ac:dyDescent="0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40704.916666666664</v>
      </c>
      <c r="K1846">
        <v>1304464914</v>
      </c>
      <c r="L1846" s="10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101.4</v>
      </c>
      <c r="R1846">
        <f t="shared" si="115"/>
        <v>76.05</v>
      </c>
      <c r="S1846" t="s">
        <v>8276</v>
      </c>
    </row>
    <row r="1847" spans="1:19" ht="86" x14ac:dyDescent="0.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42537.996527777774</v>
      </c>
      <c r="K1847">
        <v>1464854398</v>
      </c>
      <c r="L1847" s="10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100</v>
      </c>
      <c r="R1847">
        <f t="shared" si="115"/>
        <v>52.631578947368418</v>
      </c>
      <c r="S1847" t="s">
        <v>8276</v>
      </c>
    </row>
    <row r="1848" spans="1:19" ht="43" x14ac:dyDescent="0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41258.441863425927</v>
      </c>
      <c r="K1848">
        <v>1352993777</v>
      </c>
      <c r="L1848" s="10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137.92666666666668</v>
      </c>
      <c r="R1848">
        <f t="shared" si="115"/>
        <v>98.990430622009569</v>
      </c>
      <c r="S1848" t="s">
        <v>8276</v>
      </c>
    </row>
    <row r="1849" spans="1:19" ht="43" x14ac:dyDescent="0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42115.028148148143</v>
      </c>
      <c r="K1849">
        <v>1427780432</v>
      </c>
      <c r="L1849" s="10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120.88000000000001</v>
      </c>
      <c r="R1849">
        <f t="shared" si="115"/>
        <v>79.526315789473685</v>
      </c>
      <c r="S1849" t="s">
        <v>8276</v>
      </c>
    </row>
    <row r="1850" spans="1:19" ht="43" x14ac:dyDescent="0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40755.082638888889</v>
      </c>
      <c r="K1850">
        <v>1306608888</v>
      </c>
      <c r="L1850" s="10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107.36666666666667</v>
      </c>
      <c r="R1850">
        <f t="shared" si="115"/>
        <v>134.20833333333334</v>
      </c>
      <c r="S1850" t="s">
        <v>8276</v>
      </c>
    </row>
    <row r="1851" spans="1:19" ht="28.7" x14ac:dyDescent="0.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41199.637256944443</v>
      </c>
      <c r="K1851">
        <v>1347913059</v>
      </c>
      <c r="L1851" s="10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100.33333333333334</v>
      </c>
      <c r="R1851">
        <f t="shared" si="115"/>
        <v>37.625</v>
      </c>
      <c r="S1851" t="s">
        <v>8276</v>
      </c>
    </row>
    <row r="1852" spans="1:19" ht="43" x14ac:dyDescent="0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41830.751157407409</v>
      </c>
      <c r="K1852">
        <v>1402441300</v>
      </c>
      <c r="L1852" s="10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101.52222222222223</v>
      </c>
      <c r="R1852">
        <f t="shared" si="115"/>
        <v>51.044692737430168</v>
      </c>
      <c r="S1852" t="s">
        <v>8276</v>
      </c>
    </row>
    <row r="1853" spans="1:19" ht="43" x14ac:dyDescent="0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41847.833333333328</v>
      </c>
      <c r="K1853">
        <v>1404769538</v>
      </c>
      <c r="L1853" s="10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100.07692307692308</v>
      </c>
      <c r="R1853">
        <f t="shared" si="115"/>
        <v>50.03846153846154</v>
      </c>
      <c r="S1853" t="s">
        <v>8276</v>
      </c>
    </row>
    <row r="1854" spans="1:19" ht="43" x14ac:dyDescent="0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42118.791666666664</v>
      </c>
      <c r="K1854">
        <v>1426703452</v>
      </c>
      <c r="L1854" s="10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116.96666666666667</v>
      </c>
      <c r="R1854">
        <f t="shared" si="115"/>
        <v>133.93129770992365</v>
      </c>
      <c r="S1854" t="s">
        <v>8276</v>
      </c>
    </row>
    <row r="1855" spans="1:19" ht="43" x14ac:dyDescent="0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41226.893715277773</v>
      </c>
      <c r="K1855">
        <v>1348536417</v>
      </c>
      <c r="L1855" s="10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101.875</v>
      </c>
      <c r="R1855">
        <f t="shared" si="115"/>
        <v>58.214285714285715</v>
      </c>
      <c r="S1855" t="s">
        <v>8276</v>
      </c>
    </row>
    <row r="1856" spans="1:19" ht="43" x14ac:dyDescent="0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41417.812928240739</v>
      </c>
      <c r="K1856">
        <v>1366763437</v>
      </c>
      <c r="L1856" s="10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102.12366666666665</v>
      </c>
      <c r="R1856">
        <f t="shared" si="115"/>
        <v>88.037643678160919</v>
      </c>
      <c r="S1856" t="s">
        <v>8276</v>
      </c>
    </row>
    <row r="1857" spans="1:19" ht="43" x14ac:dyDescent="0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41645.330324074072</v>
      </c>
      <c r="K1857">
        <v>1385124940</v>
      </c>
      <c r="L1857" s="10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154.05897142857143</v>
      </c>
      <c r="R1857">
        <f t="shared" si="115"/>
        <v>70.576753926701571</v>
      </c>
      <c r="S1857" t="s">
        <v>8276</v>
      </c>
    </row>
    <row r="1858" spans="1:19" ht="43" x14ac:dyDescent="0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41838.64666666666</v>
      </c>
      <c r="K1858">
        <v>1403901072</v>
      </c>
      <c r="L1858" s="10">
        <f t="shared" si="113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101.25</v>
      </c>
      <c r="R1858">
        <f t="shared" si="115"/>
        <v>53.289473684210527</v>
      </c>
      <c r="S1858" t="s">
        <v>8276</v>
      </c>
    </row>
    <row r="1859" spans="1:19" ht="43" x14ac:dyDescent="0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(((I1859/60)/60)/24)+DATE(1970,1,1)+(-5/24)</f>
        <v>41894.560335648144</v>
      </c>
      <c r="K1859">
        <v>1407954413</v>
      </c>
      <c r="L1859" s="10">
        <f t="shared" ref="L1859:L1922" si="117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(E1859/D1859)*100</f>
        <v>100</v>
      </c>
      <c r="R1859">
        <f t="shared" ref="R1859:R1922" si="119">E1859/N1859</f>
        <v>136.36363636363637</v>
      </c>
      <c r="S1859" t="s">
        <v>8276</v>
      </c>
    </row>
    <row r="1860" spans="1:19" ht="43" x14ac:dyDescent="0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40893.033807870372</v>
      </c>
      <c r="K1860">
        <v>1318826921</v>
      </c>
      <c r="L1860" s="10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108.74800874800874</v>
      </c>
      <c r="R1860">
        <f t="shared" si="119"/>
        <v>40.547315436241611</v>
      </c>
      <c r="S1860" t="s">
        <v>8276</v>
      </c>
    </row>
    <row r="1861" spans="1:19" ht="28.7" x14ac:dyDescent="0.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40808.561678240738</v>
      </c>
      <c r="K1861">
        <v>1314124129</v>
      </c>
      <c r="L1861" s="10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131.83333333333334</v>
      </c>
      <c r="R1861">
        <f t="shared" si="119"/>
        <v>70.625</v>
      </c>
      <c r="S1861" t="s">
        <v>8276</v>
      </c>
    </row>
    <row r="1862" spans="1:19" ht="43" x14ac:dyDescent="0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41676.500972222217</v>
      </c>
      <c r="K1862">
        <v>1389891684</v>
      </c>
      <c r="L1862" s="10">
        <f t="shared" si="117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133.46666666666667</v>
      </c>
      <c r="R1862">
        <f t="shared" si="119"/>
        <v>52.684210526315788</v>
      </c>
      <c r="S1862" t="s">
        <v>8276</v>
      </c>
    </row>
    <row r="1863" spans="1:19" ht="43" hidden="1" x14ac:dyDescent="0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42030.091909722221</v>
      </c>
      <c r="K1863">
        <v>1419664341</v>
      </c>
      <c r="L1863" s="10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t="e">
        <f t="shared" si="119"/>
        <v>#DIV/0!</v>
      </c>
      <c r="S1863" t="s">
        <v>8283</v>
      </c>
    </row>
    <row r="1864" spans="1:19" ht="43" x14ac:dyDescent="0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42802.104166666664</v>
      </c>
      <c r="K1864">
        <v>1484912974</v>
      </c>
      <c r="L1864" s="10">
        <f t="shared" si="117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8.0833333333333321</v>
      </c>
      <c r="R1864">
        <f t="shared" si="119"/>
        <v>90.9375</v>
      </c>
      <c r="S1864" t="s">
        <v>8283</v>
      </c>
    </row>
    <row r="1865" spans="1:19" ht="43" x14ac:dyDescent="0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41802.588946759257</v>
      </c>
      <c r="K1865">
        <v>1400008085</v>
      </c>
      <c r="L1865" s="10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0.4</v>
      </c>
      <c r="R1865">
        <f t="shared" si="119"/>
        <v>5</v>
      </c>
      <c r="S1865" t="s">
        <v>8283</v>
      </c>
    </row>
    <row r="1866" spans="1:19" ht="43" x14ac:dyDescent="0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41763.508101851847</v>
      </c>
      <c r="K1866">
        <v>1396631500</v>
      </c>
      <c r="L1866" s="10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42.892307692307689</v>
      </c>
      <c r="R1866">
        <f t="shared" si="119"/>
        <v>58.083333333333336</v>
      </c>
      <c r="S1866" t="s">
        <v>8283</v>
      </c>
    </row>
    <row r="1867" spans="1:19" ht="43" x14ac:dyDescent="0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42680.200775462967</v>
      </c>
      <c r="K1867">
        <v>1475398147</v>
      </c>
      <c r="L1867" s="10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3.6363636363636364E-3</v>
      </c>
      <c r="R1867">
        <f t="shared" si="119"/>
        <v>2</v>
      </c>
      <c r="S1867" t="s">
        <v>8283</v>
      </c>
    </row>
    <row r="1868" spans="1:19" ht="43" x14ac:dyDescent="0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42794.958333333336</v>
      </c>
      <c r="K1868">
        <v>1483768497</v>
      </c>
      <c r="L1868" s="10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0.5</v>
      </c>
      <c r="R1868">
        <f t="shared" si="119"/>
        <v>62.5</v>
      </c>
      <c r="S1868" t="s">
        <v>8283</v>
      </c>
    </row>
    <row r="1869" spans="1:19" ht="43" x14ac:dyDescent="0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42679.716574074067</v>
      </c>
      <c r="K1869">
        <v>1475791912</v>
      </c>
      <c r="L1869" s="10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0.05</v>
      </c>
      <c r="R1869">
        <f t="shared" si="119"/>
        <v>10</v>
      </c>
      <c r="S1869" t="s">
        <v>8283</v>
      </c>
    </row>
    <row r="1870" spans="1:19" ht="43" x14ac:dyDescent="0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42353.124305555553</v>
      </c>
      <c r="K1870">
        <v>1448044925</v>
      </c>
      <c r="L1870" s="10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4.8680000000000003</v>
      </c>
      <c r="R1870">
        <f t="shared" si="119"/>
        <v>71.588235294117652</v>
      </c>
      <c r="S1870" t="s">
        <v>8283</v>
      </c>
    </row>
    <row r="1871" spans="1:19" ht="43" hidden="1" x14ac:dyDescent="0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42738.794548611106</v>
      </c>
      <c r="K1871">
        <v>1480896249</v>
      </c>
      <c r="L1871" s="10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t="e">
        <f t="shared" si="119"/>
        <v>#DIV/0!</v>
      </c>
      <c r="S1871" t="s">
        <v>8283</v>
      </c>
    </row>
    <row r="1872" spans="1:19" ht="43" x14ac:dyDescent="0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42399.970138888886</v>
      </c>
      <c r="K1872">
        <v>1451723535</v>
      </c>
      <c r="L1872" s="10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10.314285714285715</v>
      </c>
      <c r="R1872">
        <f t="shared" si="119"/>
        <v>32.81818181818182</v>
      </c>
      <c r="S1872" t="s">
        <v>8283</v>
      </c>
    </row>
    <row r="1873" spans="1:19" ht="43" x14ac:dyDescent="0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41963.616909722223</v>
      </c>
      <c r="K1873">
        <v>1413053301</v>
      </c>
      <c r="L1873" s="10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71.784615384615378</v>
      </c>
      <c r="R1873">
        <f t="shared" si="119"/>
        <v>49.11578947368421</v>
      </c>
      <c r="S1873" t="s">
        <v>8283</v>
      </c>
    </row>
    <row r="1874" spans="1:19" ht="43" x14ac:dyDescent="0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42184.921319444438</v>
      </c>
      <c r="K1874">
        <v>1433041602</v>
      </c>
      <c r="L1874" s="10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</v>
      </c>
      <c r="R1874">
        <f t="shared" si="119"/>
        <v>16.307692307692307</v>
      </c>
      <c r="S1874" t="s">
        <v>8283</v>
      </c>
    </row>
    <row r="1875" spans="1:19" ht="43" x14ac:dyDescent="0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42193.489583333336</v>
      </c>
      <c r="K1875">
        <v>1433861210</v>
      </c>
      <c r="L1875" s="10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0.44999999999999996</v>
      </c>
      <c r="R1875">
        <f t="shared" si="119"/>
        <v>18</v>
      </c>
      <c r="S1875" t="s">
        <v>8283</v>
      </c>
    </row>
    <row r="1876" spans="1:19" ht="57.35" x14ac:dyDescent="0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42549.760798611103</v>
      </c>
      <c r="K1876">
        <v>1465427733</v>
      </c>
      <c r="L1876" s="10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1.6250000000000001E-2</v>
      </c>
      <c r="R1876">
        <f t="shared" si="119"/>
        <v>13</v>
      </c>
      <c r="S1876" t="s">
        <v>8283</v>
      </c>
    </row>
    <row r="1877" spans="1:19" ht="28.7" x14ac:dyDescent="0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42588.691064814811</v>
      </c>
      <c r="K1877">
        <v>1465335308</v>
      </c>
      <c r="L1877" s="10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0.51</v>
      </c>
      <c r="R1877">
        <f t="shared" si="119"/>
        <v>17</v>
      </c>
      <c r="S1877" t="s">
        <v>8283</v>
      </c>
    </row>
    <row r="1878" spans="1:19" ht="43" hidden="1" x14ac:dyDescent="0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41806.076446759253</v>
      </c>
      <c r="K1878">
        <v>1400309405</v>
      </c>
      <c r="L1878" s="10">
        <f t="shared" si="117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t="e">
        <f t="shared" si="119"/>
        <v>#DIV/0!</v>
      </c>
      <c r="S1878" t="s">
        <v>8283</v>
      </c>
    </row>
    <row r="1879" spans="1:19" ht="28.7" hidden="1" x14ac:dyDescent="0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42063.820891203701</v>
      </c>
      <c r="K1879">
        <v>1422664925</v>
      </c>
      <c r="L1879" s="10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t="e">
        <f t="shared" si="119"/>
        <v>#DIV/0!</v>
      </c>
      <c r="S1879" t="s">
        <v>8283</v>
      </c>
    </row>
    <row r="1880" spans="1:19" ht="43" hidden="1" x14ac:dyDescent="0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41802.800405092588</v>
      </c>
      <c r="K1880">
        <v>1400026355</v>
      </c>
      <c r="L1880" s="10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t="e">
        <f t="shared" si="119"/>
        <v>#DIV/0!</v>
      </c>
      <c r="S1880" t="s">
        <v>8283</v>
      </c>
    </row>
    <row r="1881" spans="1:19" ht="43" x14ac:dyDescent="0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42443.399641203701</v>
      </c>
      <c r="K1881">
        <v>1455377729</v>
      </c>
      <c r="L1881" s="10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0.12</v>
      </c>
      <c r="R1881">
        <f t="shared" si="119"/>
        <v>3</v>
      </c>
      <c r="S1881" t="s">
        <v>8283</v>
      </c>
    </row>
    <row r="1882" spans="1:19" ht="28.7" x14ac:dyDescent="0.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42459.31689814815</v>
      </c>
      <c r="K1882">
        <v>1456839380</v>
      </c>
      <c r="L1882" s="10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20.080000000000002</v>
      </c>
      <c r="R1882">
        <f t="shared" si="119"/>
        <v>41.833333333333336</v>
      </c>
      <c r="S1882" t="s">
        <v>8283</v>
      </c>
    </row>
    <row r="1883" spans="1:19" ht="43" x14ac:dyDescent="0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42072.902650462966</v>
      </c>
      <c r="K1883">
        <v>1423366789</v>
      </c>
      <c r="L1883" s="10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172.68449999999999</v>
      </c>
      <c r="R1883">
        <f t="shared" si="119"/>
        <v>49.338428571428572</v>
      </c>
      <c r="S1883" t="s">
        <v>8279</v>
      </c>
    </row>
    <row r="1884" spans="1:19" ht="43" x14ac:dyDescent="0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41100.783333333333</v>
      </c>
      <c r="K1884">
        <v>1339109212</v>
      </c>
      <c r="L1884" s="10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100.8955223880597</v>
      </c>
      <c r="R1884">
        <f t="shared" si="119"/>
        <v>41.728395061728392</v>
      </c>
      <c r="S1884" t="s">
        <v>8279</v>
      </c>
    </row>
    <row r="1885" spans="1:19" ht="43" x14ac:dyDescent="0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41007.698009259257</v>
      </c>
      <c r="K1885">
        <v>1331333108</v>
      </c>
      <c r="L1885" s="10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104.8048048048048</v>
      </c>
      <c r="R1885">
        <f t="shared" si="119"/>
        <v>32.71875</v>
      </c>
      <c r="S1885" t="s">
        <v>8279</v>
      </c>
    </row>
    <row r="1886" spans="1:19" ht="43" x14ac:dyDescent="0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41240.291666666664</v>
      </c>
      <c r="K1886">
        <v>1350967535</v>
      </c>
      <c r="L1886" s="10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135.1</v>
      </c>
      <c r="R1886">
        <f t="shared" si="119"/>
        <v>51.96153846153846</v>
      </c>
      <c r="S1886" t="s">
        <v>8279</v>
      </c>
    </row>
    <row r="1887" spans="1:19" ht="43" x14ac:dyDescent="0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41131.708333333328</v>
      </c>
      <c r="K1887">
        <v>1341800110</v>
      </c>
      <c r="L1887" s="10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116.32786885245903</v>
      </c>
      <c r="R1887">
        <f t="shared" si="119"/>
        <v>50.685714285714283</v>
      </c>
      <c r="S1887" t="s">
        <v>8279</v>
      </c>
    </row>
    <row r="1888" spans="1:19" ht="43" x14ac:dyDescent="0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41955.740023148144</v>
      </c>
      <c r="K1888">
        <v>1413236738</v>
      </c>
      <c r="L1888" s="10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102.08333333333333</v>
      </c>
      <c r="R1888">
        <f t="shared" si="119"/>
        <v>42.241379310344826</v>
      </c>
      <c r="S1888" t="s">
        <v>8279</v>
      </c>
    </row>
    <row r="1889" spans="1:19" ht="43" x14ac:dyDescent="0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42341.687499999993</v>
      </c>
      <c r="K1889">
        <v>1447614732</v>
      </c>
      <c r="L1889" s="10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111.16666666666666</v>
      </c>
      <c r="R1889">
        <f t="shared" si="119"/>
        <v>416.875</v>
      </c>
      <c r="S1889" t="s">
        <v>8279</v>
      </c>
    </row>
    <row r="1890" spans="1:19" ht="43" x14ac:dyDescent="0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40329.999305555553</v>
      </c>
      <c r="K1890">
        <v>1272692732</v>
      </c>
      <c r="L1890" s="10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166.08</v>
      </c>
      <c r="R1890">
        <f t="shared" si="119"/>
        <v>46.651685393258425</v>
      </c>
      <c r="S1890" t="s">
        <v>8279</v>
      </c>
    </row>
    <row r="1891" spans="1:19" ht="43" x14ac:dyDescent="0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41344.543356481481</v>
      </c>
      <c r="K1891">
        <v>1359140546</v>
      </c>
      <c r="L1891" s="10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106.60000000000001</v>
      </c>
      <c r="R1891">
        <f t="shared" si="119"/>
        <v>48.454545454545453</v>
      </c>
      <c r="S1891" t="s">
        <v>8279</v>
      </c>
    </row>
    <row r="1892" spans="1:19" ht="43" x14ac:dyDescent="0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41258.577870370369</v>
      </c>
      <c r="K1892">
        <v>1353005528</v>
      </c>
      <c r="L1892" s="10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144.58441666666667</v>
      </c>
      <c r="R1892">
        <f t="shared" si="119"/>
        <v>70.5289837398374</v>
      </c>
      <c r="S1892" t="s">
        <v>8279</v>
      </c>
    </row>
    <row r="1893" spans="1:19" ht="57.35" x14ac:dyDescent="0.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40381.041666666664</v>
      </c>
      <c r="K1893">
        <v>1275851354</v>
      </c>
      <c r="L1893" s="10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105.55000000000001</v>
      </c>
      <c r="R1893">
        <f t="shared" si="119"/>
        <v>87.958333333333329</v>
      </c>
      <c r="S1893" t="s">
        <v>8279</v>
      </c>
    </row>
    <row r="1894" spans="1:19" ht="43" x14ac:dyDescent="0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40701.429178240738</v>
      </c>
      <c r="K1894">
        <v>1304867881</v>
      </c>
      <c r="L1894" s="10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136.60000000000002</v>
      </c>
      <c r="R1894">
        <f t="shared" si="119"/>
        <v>26.26923076923077</v>
      </c>
      <c r="S1894" t="s">
        <v>8279</v>
      </c>
    </row>
    <row r="1895" spans="1:19" ht="43" x14ac:dyDescent="0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40648.957638888889</v>
      </c>
      <c r="K1895">
        <v>1301524585</v>
      </c>
      <c r="L1895" s="10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104</v>
      </c>
      <c r="R1895">
        <f t="shared" si="119"/>
        <v>57.777777777777779</v>
      </c>
      <c r="S1895" t="s">
        <v>8279</v>
      </c>
    </row>
    <row r="1896" spans="1:19" ht="28.7" x14ac:dyDescent="0.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40951.696562500001</v>
      </c>
      <c r="K1896">
        <v>1326404583</v>
      </c>
      <c r="L1896" s="10">
        <f t="shared" si="117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114.5</v>
      </c>
      <c r="R1896">
        <f t="shared" si="119"/>
        <v>57.25</v>
      </c>
      <c r="S1896" t="s">
        <v>8279</v>
      </c>
    </row>
    <row r="1897" spans="1:19" ht="43" x14ac:dyDescent="0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42297.538449074076</v>
      </c>
      <c r="K1897">
        <v>1442771722</v>
      </c>
      <c r="L1897" s="10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101.71957671957672</v>
      </c>
      <c r="R1897">
        <f t="shared" si="119"/>
        <v>196.34042553191489</v>
      </c>
      <c r="S1897" t="s">
        <v>8279</v>
      </c>
    </row>
    <row r="1898" spans="1:19" ht="43" x14ac:dyDescent="0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41011.501909722218</v>
      </c>
      <c r="K1898">
        <v>1331658165</v>
      </c>
      <c r="L1898" s="10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123.94678492239468</v>
      </c>
      <c r="R1898">
        <f t="shared" si="119"/>
        <v>43</v>
      </c>
      <c r="S1898" t="s">
        <v>8279</v>
      </c>
    </row>
    <row r="1899" spans="1:19" ht="43" x14ac:dyDescent="0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41702.666666666664</v>
      </c>
      <c r="K1899">
        <v>1392040806</v>
      </c>
      <c r="L1899" s="10">
        <f t="shared" si="117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102.45669291338582</v>
      </c>
      <c r="R1899">
        <f t="shared" si="119"/>
        <v>35.551912568306008</v>
      </c>
      <c r="S1899" t="s">
        <v>8279</v>
      </c>
    </row>
    <row r="1900" spans="1:19" ht="43" x14ac:dyDescent="0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42401.541666666664</v>
      </c>
      <c r="K1900">
        <v>1451277473</v>
      </c>
      <c r="L1900" s="10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144.5</v>
      </c>
      <c r="R1900">
        <f t="shared" si="119"/>
        <v>68.80952380952381</v>
      </c>
      <c r="S1900" t="s">
        <v>8279</v>
      </c>
    </row>
    <row r="1901" spans="1:19" ht="43" x14ac:dyDescent="0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42088.691736111105</v>
      </c>
      <c r="K1901">
        <v>1424730966</v>
      </c>
      <c r="L1901" s="10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133.33333333333331</v>
      </c>
      <c r="R1901">
        <f t="shared" si="119"/>
        <v>28.571428571428573</v>
      </c>
      <c r="S1901" t="s">
        <v>8279</v>
      </c>
    </row>
    <row r="1902" spans="1:19" ht="43" x14ac:dyDescent="0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41188.207638888889</v>
      </c>
      <c r="K1902">
        <v>1347137731</v>
      </c>
      <c r="L1902" s="10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109.3644</v>
      </c>
      <c r="R1902">
        <f t="shared" si="119"/>
        <v>50.631666666666668</v>
      </c>
      <c r="S1902" t="s">
        <v>8279</v>
      </c>
    </row>
    <row r="1903" spans="1:19" ht="43" x14ac:dyDescent="0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42146.333333333336</v>
      </c>
      <c r="K1903">
        <v>1429707729</v>
      </c>
      <c r="L1903" s="10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2.6969696969696968</v>
      </c>
      <c r="R1903">
        <f t="shared" si="119"/>
        <v>106.8</v>
      </c>
      <c r="S1903" t="s">
        <v>8294</v>
      </c>
    </row>
    <row r="1904" spans="1:19" ht="43" x14ac:dyDescent="0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42067.581562499996</v>
      </c>
      <c r="K1904">
        <v>1422903447</v>
      </c>
      <c r="L1904" s="10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</v>
      </c>
      <c r="R1904">
        <f t="shared" si="119"/>
        <v>4</v>
      </c>
      <c r="S1904" t="s">
        <v>8294</v>
      </c>
    </row>
    <row r="1905" spans="1:19" ht="43" x14ac:dyDescent="0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42762.562395833331</v>
      </c>
      <c r="K1905">
        <v>1480357791</v>
      </c>
      <c r="L1905" s="10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46.6</v>
      </c>
      <c r="R1905">
        <f t="shared" si="119"/>
        <v>34.097560975609753</v>
      </c>
      <c r="S1905" t="s">
        <v>8294</v>
      </c>
    </row>
    <row r="1906" spans="1:19" ht="43" x14ac:dyDescent="0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42371.477094907408</v>
      </c>
      <c r="K1906">
        <v>1447864021</v>
      </c>
      <c r="L1906" s="10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0.1</v>
      </c>
      <c r="R1906">
        <f t="shared" si="119"/>
        <v>25</v>
      </c>
      <c r="S1906" t="s">
        <v>8294</v>
      </c>
    </row>
    <row r="1907" spans="1:19" ht="43" x14ac:dyDescent="0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41889.717523148145</v>
      </c>
      <c r="K1907">
        <v>1407535994</v>
      </c>
      <c r="L1907" s="10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0.16800000000000001</v>
      </c>
      <c r="R1907">
        <f t="shared" si="119"/>
        <v>10.5</v>
      </c>
      <c r="S1907" t="s">
        <v>8294</v>
      </c>
    </row>
    <row r="1908" spans="1:19" ht="43" x14ac:dyDescent="0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42544.462766203702</v>
      </c>
      <c r="K1908">
        <v>1464105983</v>
      </c>
      <c r="L1908" s="10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42.76</v>
      </c>
      <c r="R1908">
        <f t="shared" si="119"/>
        <v>215.95959595959596</v>
      </c>
      <c r="S1908" t="s">
        <v>8294</v>
      </c>
    </row>
    <row r="1909" spans="1:19" ht="43" x14ac:dyDescent="0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41782.378761574073</v>
      </c>
      <c r="K1909">
        <v>1399557925</v>
      </c>
      <c r="L1909" s="10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0.28333333333333333</v>
      </c>
      <c r="R1909">
        <f t="shared" si="119"/>
        <v>21.25</v>
      </c>
      <c r="S1909" t="s">
        <v>8294</v>
      </c>
    </row>
    <row r="1910" spans="1:19" ht="43" x14ac:dyDescent="0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42733.709490740737</v>
      </c>
      <c r="K1910">
        <v>1480456900</v>
      </c>
      <c r="L1910" s="10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1.7319999999999998</v>
      </c>
      <c r="R1910">
        <f t="shared" si="119"/>
        <v>108.25</v>
      </c>
      <c r="S1910" t="s">
        <v>8294</v>
      </c>
    </row>
    <row r="1911" spans="1:19" ht="43" x14ac:dyDescent="0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41935.220821759256</v>
      </c>
      <c r="K1911">
        <v>1411467479</v>
      </c>
      <c r="L1911" s="10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14.111428571428572</v>
      </c>
      <c r="R1911">
        <f t="shared" si="119"/>
        <v>129.97368421052633</v>
      </c>
      <c r="S1911" t="s">
        <v>8294</v>
      </c>
    </row>
    <row r="1912" spans="1:19" ht="43" x14ac:dyDescent="0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42308.739583333336</v>
      </c>
      <c r="K1912">
        <v>1442531217</v>
      </c>
      <c r="L1912" s="10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39.395294117647055</v>
      </c>
      <c r="R1912">
        <f t="shared" si="119"/>
        <v>117.49473684210527</v>
      </c>
      <c r="S1912" t="s">
        <v>8294</v>
      </c>
    </row>
    <row r="1913" spans="1:19" ht="43" x14ac:dyDescent="0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41859.825624999998</v>
      </c>
      <c r="K1913">
        <v>1404953334</v>
      </c>
      <c r="L1913" s="10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2.3529411764705882E-2</v>
      </c>
      <c r="R1913">
        <f t="shared" si="119"/>
        <v>10</v>
      </c>
      <c r="S1913" t="s">
        <v>8294</v>
      </c>
    </row>
    <row r="1914" spans="1:19" ht="43" x14ac:dyDescent="0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42159.018055555549</v>
      </c>
      <c r="K1914">
        <v>1430803560</v>
      </c>
      <c r="L1914" s="10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59.3</v>
      </c>
      <c r="R1914">
        <f t="shared" si="119"/>
        <v>70.595238095238102</v>
      </c>
      <c r="S1914" t="s">
        <v>8294</v>
      </c>
    </row>
    <row r="1915" spans="1:19" ht="28.7" x14ac:dyDescent="0.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41920.302986111106</v>
      </c>
      <c r="K1915">
        <v>1410178578</v>
      </c>
      <c r="L1915" s="10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</v>
      </c>
      <c r="R1915">
        <f t="shared" si="119"/>
        <v>24.5</v>
      </c>
      <c r="S1915" t="s">
        <v>8294</v>
      </c>
    </row>
    <row r="1916" spans="1:19" ht="43" x14ac:dyDescent="0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41943.957638888889</v>
      </c>
      <c r="K1916">
        <v>1413519073</v>
      </c>
      <c r="L1916" s="10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9.0090090090090094</v>
      </c>
      <c r="R1916">
        <f t="shared" si="119"/>
        <v>30</v>
      </c>
      <c r="S1916" t="s">
        <v>8294</v>
      </c>
    </row>
    <row r="1917" spans="1:19" ht="43" x14ac:dyDescent="0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41883.840532407405</v>
      </c>
      <c r="K1917">
        <v>1407892222</v>
      </c>
      <c r="L1917" s="10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</v>
      </c>
      <c r="R1917">
        <f t="shared" si="119"/>
        <v>2</v>
      </c>
      <c r="S1917" t="s">
        <v>8294</v>
      </c>
    </row>
    <row r="1918" spans="1:19" ht="28.7" x14ac:dyDescent="0.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42681.550636574073</v>
      </c>
      <c r="K1918">
        <v>1476378775</v>
      </c>
      <c r="L1918" s="10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0.51</v>
      </c>
      <c r="R1918">
        <f t="shared" si="119"/>
        <v>17</v>
      </c>
      <c r="S1918" t="s">
        <v>8294</v>
      </c>
    </row>
    <row r="1919" spans="1:19" ht="28.7" x14ac:dyDescent="0.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42776.06172453703</v>
      </c>
      <c r="K1919">
        <v>1484116133</v>
      </c>
      <c r="L1919" s="10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52.570512820512818</v>
      </c>
      <c r="R1919">
        <f t="shared" si="119"/>
        <v>2928.9285714285716</v>
      </c>
      <c r="S1919" t="s">
        <v>8294</v>
      </c>
    </row>
    <row r="1920" spans="1:19" ht="43" x14ac:dyDescent="0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41863.581608796296</v>
      </c>
      <c r="K1920">
        <v>1404845851</v>
      </c>
      <c r="L1920" s="10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</v>
      </c>
      <c r="R1920">
        <f t="shared" si="119"/>
        <v>28.888888888888889</v>
      </c>
      <c r="S1920" t="s">
        <v>8294</v>
      </c>
    </row>
    <row r="1921" spans="1:19" ht="43" x14ac:dyDescent="0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42143.667233796288</v>
      </c>
      <c r="K1921">
        <v>1429477249</v>
      </c>
      <c r="L1921" s="10">
        <f t="shared" si="117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47.4</v>
      </c>
      <c r="R1921">
        <f t="shared" si="119"/>
        <v>29.625</v>
      </c>
      <c r="S1921" t="s">
        <v>8294</v>
      </c>
    </row>
    <row r="1922" spans="1:19" ht="43" x14ac:dyDescent="0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42298.749999999993</v>
      </c>
      <c r="K1922">
        <v>1443042061</v>
      </c>
      <c r="L1922" s="10">
        <f t="shared" si="11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43.03</v>
      </c>
      <c r="R1922">
        <f t="shared" si="119"/>
        <v>40.980952380952381</v>
      </c>
      <c r="S1922" t="s">
        <v>8294</v>
      </c>
    </row>
    <row r="1923" spans="1:19" ht="28.7" x14ac:dyDescent="0.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(((I1923/60)/60)/24)+DATE(1970,1,1)+(-5/24)</f>
        <v>41104.013229166667</v>
      </c>
      <c r="K1923">
        <v>1339651143</v>
      </c>
      <c r="L1923" s="10">
        <f t="shared" ref="L1923:L1986" si="121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(E1923/D1923)*100</f>
        <v>136.80000000000001</v>
      </c>
      <c r="R1923">
        <f t="shared" ref="R1923:R1986" si="123">E1923/N1923</f>
        <v>54</v>
      </c>
      <c r="S1923" t="s">
        <v>8279</v>
      </c>
    </row>
    <row r="1924" spans="1:19" ht="43" x14ac:dyDescent="0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41620.047534722216</v>
      </c>
      <c r="K1924">
        <v>1384236507</v>
      </c>
      <c r="L1924" s="10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115.55</v>
      </c>
      <c r="R1924">
        <f t="shared" si="123"/>
        <v>36.109375</v>
      </c>
      <c r="S1924" t="s">
        <v>8279</v>
      </c>
    </row>
    <row r="1925" spans="1:19" ht="43" x14ac:dyDescent="0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40812.999305555553</v>
      </c>
      <c r="K1925">
        <v>1313612532</v>
      </c>
      <c r="L1925" s="10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240.79999999999998</v>
      </c>
      <c r="R1925">
        <f t="shared" si="123"/>
        <v>23.153846153846153</v>
      </c>
      <c r="S1925" t="s">
        <v>8279</v>
      </c>
    </row>
    <row r="1926" spans="1:19" ht="57.35" x14ac:dyDescent="0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41654.606249999997</v>
      </c>
      <c r="K1926">
        <v>1387390555</v>
      </c>
      <c r="L1926" s="10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114.39999999999999</v>
      </c>
      <c r="R1926">
        <f t="shared" si="123"/>
        <v>104</v>
      </c>
      <c r="S1926" t="s">
        <v>8279</v>
      </c>
    </row>
    <row r="1927" spans="1:19" ht="28.7" x14ac:dyDescent="0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41557.791666666664</v>
      </c>
      <c r="K1927">
        <v>1379540288</v>
      </c>
      <c r="L1927" s="10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110.33333333333333</v>
      </c>
      <c r="R1927">
        <f t="shared" si="123"/>
        <v>31.826923076923077</v>
      </c>
      <c r="S1927" t="s">
        <v>8279</v>
      </c>
    </row>
    <row r="1928" spans="1:19" ht="57.35" x14ac:dyDescent="0.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40483.80972222222</v>
      </c>
      <c r="K1928">
        <v>1286319256</v>
      </c>
      <c r="L1928" s="10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195.37933333333334</v>
      </c>
      <c r="R1928">
        <f t="shared" si="123"/>
        <v>27.3896261682243</v>
      </c>
      <c r="S1928" t="s">
        <v>8279</v>
      </c>
    </row>
    <row r="1929" spans="1:19" x14ac:dyDescent="0.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40975.999305555553</v>
      </c>
      <c r="K1929">
        <v>1329856839</v>
      </c>
      <c r="L1929" s="10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103.33333333333334</v>
      </c>
      <c r="R1929">
        <f t="shared" si="123"/>
        <v>56.363636363636367</v>
      </c>
      <c r="S1929" t="s">
        <v>8279</v>
      </c>
    </row>
    <row r="1930" spans="1:19" ht="28.7" x14ac:dyDescent="0.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41401.439745370371</v>
      </c>
      <c r="K1930">
        <v>1365348794</v>
      </c>
      <c r="L1930" s="10">
        <f t="shared" si="121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103.1372549019608</v>
      </c>
      <c r="R1930">
        <f t="shared" si="123"/>
        <v>77.352941176470594</v>
      </c>
      <c r="S1930" t="s">
        <v>8279</v>
      </c>
    </row>
    <row r="1931" spans="1:19" ht="43" x14ac:dyDescent="0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40728.813263888886</v>
      </c>
      <c r="K1931">
        <v>1306197066</v>
      </c>
      <c r="L1931" s="10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100.3125</v>
      </c>
      <c r="R1931">
        <f t="shared" si="123"/>
        <v>42.8</v>
      </c>
      <c r="S1931" t="s">
        <v>8279</v>
      </c>
    </row>
    <row r="1932" spans="1:19" ht="28.7" x14ac:dyDescent="0.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41462.350486111107</v>
      </c>
      <c r="K1932">
        <v>1368019482</v>
      </c>
      <c r="L1932" s="10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127</v>
      </c>
      <c r="R1932">
        <f t="shared" si="123"/>
        <v>48.846153846153847</v>
      </c>
      <c r="S1932" t="s">
        <v>8279</v>
      </c>
    </row>
    <row r="1933" spans="1:19" ht="43" x14ac:dyDescent="0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41050.9375</v>
      </c>
      <c r="K1933">
        <v>1336512309</v>
      </c>
      <c r="L1933" s="10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120.601</v>
      </c>
      <c r="R1933">
        <f t="shared" si="123"/>
        <v>48.240400000000001</v>
      </c>
      <c r="S1933" t="s">
        <v>8279</v>
      </c>
    </row>
    <row r="1934" spans="1:19" ht="43" x14ac:dyDescent="0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40932.601539351846</v>
      </c>
      <c r="K1934">
        <v>1325618773</v>
      </c>
      <c r="L1934" s="10">
        <f t="shared" si="121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106.99047619047619</v>
      </c>
      <c r="R1934">
        <f t="shared" si="123"/>
        <v>70.212500000000006</v>
      </c>
      <c r="S1934" t="s">
        <v>8279</v>
      </c>
    </row>
    <row r="1935" spans="1:19" ht="43" x14ac:dyDescent="0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41908.922534722216</v>
      </c>
      <c r="K1935">
        <v>1409195307</v>
      </c>
      <c r="L1935" s="10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172.43333333333334</v>
      </c>
      <c r="R1935">
        <f t="shared" si="123"/>
        <v>94.054545454545448</v>
      </c>
      <c r="S1935" t="s">
        <v>8279</v>
      </c>
    </row>
    <row r="1936" spans="1:19" ht="43" x14ac:dyDescent="0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</v>
      </c>
      <c r="K1936">
        <v>1321649321</v>
      </c>
      <c r="L1936" s="10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123.61999999999999</v>
      </c>
      <c r="R1936">
        <f t="shared" si="123"/>
        <v>80.272727272727266</v>
      </c>
      <c r="S1936" t="s">
        <v>8279</v>
      </c>
    </row>
    <row r="1937" spans="1:19" ht="43" x14ac:dyDescent="0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41810.999305555553</v>
      </c>
      <c r="K1937">
        <v>1400106171</v>
      </c>
      <c r="L1937" s="10">
        <f t="shared" si="121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108.4</v>
      </c>
      <c r="R1937">
        <f t="shared" si="123"/>
        <v>54.2</v>
      </c>
      <c r="S1937" t="s">
        <v>8279</v>
      </c>
    </row>
    <row r="1938" spans="1:19" ht="43" x14ac:dyDescent="0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40883.040972222218</v>
      </c>
      <c r="K1938">
        <v>1320528070</v>
      </c>
      <c r="L1938" s="10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116.52013333333333</v>
      </c>
      <c r="R1938">
        <f t="shared" si="123"/>
        <v>60.26903448275862</v>
      </c>
      <c r="S1938" t="s">
        <v>8279</v>
      </c>
    </row>
    <row r="1939" spans="1:19" ht="43" x14ac:dyDescent="0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41074.957638888889</v>
      </c>
      <c r="K1939">
        <v>1338346281</v>
      </c>
      <c r="L1939" s="10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187.245</v>
      </c>
      <c r="R1939">
        <f t="shared" si="123"/>
        <v>38.740344827586206</v>
      </c>
      <c r="S1939" t="s">
        <v>8279</v>
      </c>
    </row>
    <row r="1940" spans="1:19" ht="43" x14ac:dyDescent="0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</v>
      </c>
      <c r="K1940">
        <v>1370067231</v>
      </c>
      <c r="L1940" s="10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115.93333333333334</v>
      </c>
      <c r="R1940">
        <f t="shared" si="123"/>
        <v>152.54385964912279</v>
      </c>
      <c r="S1940" t="s">
        <v>8279</v>
      </c>
    </row>
    <row r="1941" spans="1:19" ht="43" x14ac:dyDescent="0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41343.735046296293</v>
      </c>
      <c r="K1941">
        <v>1360366708</v>
      </c>
      <c r="L1941" s="10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110.7</v>
      </c>
      <c r="R1941">
        <f t="shared" si="123"/>
        <v>115.3125</v>
      </c>
      <c r="S1941" t="s">
        <v>8279</v>
      </c>
    </row>
    <row r="1942" spans="1:19" ht="43" x14ac:dyDescent="0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40708.957638888889</v>
      </c>
      <c r="K1942">
        <v>1304770233</v>
      </c>
      <c r="L1942" s="10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170.92307692307693</v>
      </c>
      <c r="R1942">
        <f t="shared" si="123"/>
        <v>35.838709677419352</v>
      </c>
      <c r="S1942" t="s">
        <v>8279</v>
      </c>
    </row>
    <row r="1943" spans="1:19" ht="43" x14ac:dyDescent="0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41774.08253472222</v>
      </c>
      <c r="K1943">
        <v>1397545131</v>
      </c>
      <c r="L1943" s="10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126.11835600000001</v>
      </c>
      <c r="R1943">
        <f t="shared" si="123"/>
        <v>64.570118779438872</v>
      </c>
      <c r="S1943" t="s">
        <v>8295</v>
      </c>
    </row>
    <row r="1944" spans="1:19" ht="43" x14ac:dyDescent="0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40728.619675925926</v>
      </c>
      <c r="K1944">
        <v>1302033140</v>
      </c>
      <c r="L1944" s="10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138.44033333333334</v>
      </c>
      <c r="R1944">
        <f t="shared" si="123"/>
        <v>87.436000000000007</v>
      </c>
      <c r="S1944" t="s">
        <v>8295</v>
      </c>
    </row>
    <row r="1945" spans="1:19" ht="43" x14ac:dyDescent="0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42593.061527777776</v>
      </c>
      <c r="K1945">
        <v>1467008916</v>
      </c>
      <c r="L1945" s="10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1705.2499999999998</v>
      </c>
      <c r="R1945">
        <f t="shared" si="123"/>
        <v>68.815577078288939</v>
      </c>
      <c r="S1945" t="s">
        <v>8295</v>
      </c>
    </row>
    <row r="1946" spans="1:19" ht="43" x14ac:dyDescent="0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41760.376041666663</v>
      </c>
      <c r="K1946">
        <v>1396360890</v>
      </c>
      <c r="L1946" s="10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788.05550000000005</v>
      </c>
      <c r="R1946">
        <f t="shared" si="123"/>
        <v>176.200223588597</v>
      </c>
      <c r="S1946" t="s">
        <v>8295</v>
      </c>
    </row>
    <row r="1947" spans="1:19" ht="43" x14ac:dyDescent="0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42197.043495370373</v>
      </c>
      <c r="K1947">
        <v>1433224958</v>
      </c>
      <c r="L1947" s="10">
        <f t="shared" si="121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348.01799999999997</v>
      </c>
      <c r="R1947">
        <f t="shared" si="123"/>
        <v>511.79117647058825</v>
      </c>
      <c r="S1947" t="s">
        <v>8295</v>
      </c>
    </row>
    <row r="1948" spans="1:19" ht="43" x14ac:dyDescent="0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41748.900011574071</v>
      </c>
      <c r="K1948">
        <v>1392780961</v>
      </c>
      <c r="L1948" s="10">
        <f t="shared" si="121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149.74666666666667</v>
      </c>
      <c r="R1948">
        <f t="shared" si="123"/>
        <v>160.44285714285715</v>
      </c>
      <c r="S1948" t="s">
        <v>8295</v>
      </c>
    </row>
    <row r="1949" spans="1:19" ht="57.35" x14ac:dyDescent="0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40140.040972222218</v>
      </c>
      <c r="K1949">
        <v>1255730520</v>
      </c>
      <c r="L1949" s="10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100.63375000000001</v>
      </c>
      <c r="R1949">
        <f t="shared" si="123"/>
        <v>35.003043478260871</v>
      </c>
      <c r="S1949" t="s">
        <v>8295</v>
      </c>
    </row>
    <row r="1950" spans="1:19" ht="28.7" x14ac:dyDescent="0.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42527.501388888886</v>
      </c>
      <c r="K1950">
        <v>1460557809</v>
      </c>
      <c r="L1950" s="10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800.21100000000001</v>
      </c>
      <c r="R1950">
        <f t="shared" si="123"/>
        <v>188.50671378091872</v>
      </c>
      <c r="S1950" t="s">
        <v>8295</v>
      </c>
    </row>
    <row r="1951" spans="1:19" ht="43" x14ac:dyDescent="0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41830.214710648142</v>
      </c>
      <c r="K1951">
        <v>1402394951</v>
      </c>
      <c r="L1951" s="10">
        <f t="shared" si="121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106.00260000000002</v>
      </c>
      <c r="R1951">
        <f t="shared" si="123"/>
        <v>56.204984093319197</v>
      </c>
      <c r="S1951" t="s">
        <v>8295</v>
      </c>
    </row>
    <row r="1952" spans="1:19" ht="43" x14ac:dyDescent="0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40654.973067129627</v>
      </c>
      <c r="K1952">
        <v>1300767673</v>
      </c>
      <c r="L1952" s="10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200.51866666666669</v>
      </c>
      <c r="R1952">
        <f t="shared" si="123"/>
        <v>51.3054157782516</v>
      </c>
      <c r="S1952" t="s">
        <v>8295</v>
      </c>
    </row>
    <row r="1953" spans="1:19" ht="43" x14ac:dyDescent="0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42681.253900462958</v>
      </c>
      <c r="K1953">
        <v>1475921137</v>
      </c>
      <c r="L1953" s="10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212.44399999999999</v>
      </c>
      <c r="R1953">
        <f t="shared" si="123"/>
        <v>127.36450839328538</v>
      </c>
      <c r="S1953" t="s">
        <v>8295</v>
      </c>
    </row>
    <row r="1954" spans="1:19" ht="43" x14ac:dyDescent="0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41563.398321759254</v>
      </c>
      <c r="K1954">
        <v>1378737215</v>
      </c>
      <c r="L1954" s="10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198.47237142857145</v>
      </c>
      <c r="R1954">
        <f t="shared" si="123"/>
        <v>101.85532258064516</v>
      </c>
      <c r="S1954" t="s">
        <v>8295</v>
      </c>
    </row>
    <row r="1955" spans="1:19" ht="43" x14ac:dyDescent="0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40969.916666666664</v>
      </c>
      <c r="K1955">
        <v>1328158065</v>
      </c>
      <c r="L1955" s="10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225.94666666666666</v>
      </c>
      <c r="R1955">
        <f t="shared" si="123"/>
        <v>230.55782312925169</v>
      </c>
      <c r="S1955" t="s">
        <v>8295</v>
      </c>
    </row>
    <row r="1956" spans="1:19" ht="28.7" x14ac:dyDescent="0.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42440.999999999993</v>
      </c>
      <c r="K1956">
        <v>1453730176</v>
      </c>
      <c r="L1956" s="10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698.94800000000009</v>
      </c>
      <c r="R1956">
        <f t="shared" si="123"/>
        <v>842.10602409638557</v>
      </c>
      <c r="S1956" t="s">
        <v>8295</v>
      </c>
    </row>
    <row r="1957" spans="1:19" ht="43" x14ac:dyDescent="0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41052.583333333328</v>
      </c>
      <c r="K1957">
        <v>1334989881</v>
      </c>
      <c r="L1957" s="10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398.59528571428569</v>
      </c>
      <c r="R1957">
        <f t="shared" si="123"/>
        <v>577.27593103448271</v>
      </c>
      <c r="S1957" t="s">
        <v>8295</v>
      </c>
    </row>
    <row r="1958" spans="1:19" ht="43" x14ac:dyDescent="0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42112.673668981479</v>
      </c>
      <c r="K1958">
        <v>1425507005</v>
      </c>
      <c r="L1958" s="10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294.0333333333333</v>
      </c>
      <c r="R1958">
        <f t="shared" si="123"/>
        <v>483.34246575342468</v>
      </c>
      <c r="S1958" t="s">
        <v>8295</v>
      </c>
    </row>
    <row r="1959" spans="1:19" ht="28.7" x14ac:dyDescent="0.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41208.890196759254</v>
      </c>
      <c r="K1959">
        <v>1348712513</v>
      </c>
      <c r="L1959" s="10">
        <f t="shared" si="121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167.50470000000001</v>
      </c>
      <c r="R1959">
        <f t="shared" si="123"/>
        <v>76.138500000000008</v>
      </c>
      <c r="S1959" t="s">
        <v>8295</v>
      </c>
    </row>
    <row r="1960" spans="1:19" ht="43" x14ac:dyDescent="0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41356.737974537034</v>
      </c>
      <c r="K1960">
        <v>1361490161</v>
      </c>
      <c r="L1960" s="10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1435.5717142857143</v>
      </c>
      <c r="R1960">
        <f t="shared" si="123"/>
        <v>74.107684365781708</v>
      </c>
      <c r="S1960" t="s">
        <v>8295</v>
      </c>
    </row>
    <row r="1961" spans="1:19" ht="43" x14ac:dyDescent="0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41912.791666666664</v>
      </c>
      <c r="K1961">
        <v>1408565860</v>
      </c>
      <c r="L1961" s="10">
        <f t="shared" si="121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156.73439999999999</v>
      </c>
      <c r="R1961">
        <f t="shared" si="123"/>
        <v>36.965660377358489</v>
      </c>
      <c r="S1961" t="s">
        <v>8295</v>
      </c>
    </row>
    <row r="1962" spans="1:19" ht="43" x14ac:dyDescent="0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41994.154409722221</v>
      </c>
      <c r="K1962">
        <v>1416559341</v>
      </c>
      <c r="L1962" s="10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117.90285714285716</v>
      </c>
      <c r="R1962">
        <f t="shared" si="123"/>
        <v>2500.969696969697</v>
      </c>
      <c r="S1962" t="s">
        <v>8295</v>
      </c>
    </row>
    <row r="1963" spans="1:19" ht="43" x14ac:dyDescent="0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41187.957638888889</v>
      </c>
      <c r="K1963">
        <v>1346042417</v>
      </c>
      <c r="L1963" s="10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1105.3811999999998</v>
      </c>
      <c r="R1963">
        <f t="shared" si="123"/>
        <v>67.690214329454989</v>
      </c>
      <c r="S1963" t="s">
        <v>8295</v>
      </c>
    </row>
    <row r="1964" spans="1:19" ht="43" x14ac:dyDescent="0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41772.572175925925</v>
      </c>
      <c r="K1964">
        <v>1397414636</v>
      </c>
      <c r="L1964" s="10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192.92499999999998</v>
      </c>
      <c r="R1964">
        <f t="shared" si="123"/>
        <v>63.04738562091503</v>
      </c>
      <c r="S1964" t="s">
        <v>8295</v>
      </c>
    </row>
    <row r="1965" spans="1:19" ht="43" x14ac:dyDescent="0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41898.221458333333</v>
      </c>
      <c r="K1965">
        <v>1407838734</v>
      </c>
      <c r="L1965" s="10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126.8842105263158</v>
      </c>
      <c r="R1965">
        <f t="shared" si="123"/>
        <v>117.6</v>
      </c>
      <c r="S1965" t="s">
        <v>8295</v>
      </c>
    </row>
    <row r="1966" spans="1:19" ht="43" x14ac:dyDescent="0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42482.064490740733</v>
      </c>
      <c r="K1966">
        <v>1458714772</v>
      </c>
      <c r="L1966" s="10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259.57748878923763</v>
      </c>
      <c r="R1966">
        <f t="shared" si="123"/>
        <v>180.75185011709601</v>
      </c>
      <c r="S1966" t="s">
        <v>8295</v>
      </c>
    </row>
    <row r="1967" spans="1:19" ht="43" x14ac:dyDescent="0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40919.833333333328</v>
      </c>
      <c r="K1967">
        <v>1324433310</v>
      </c>
      <c r="L1967" s="10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262.27999999999997</v>
      </c>
      <c r="R1967">
        <f t="shared" si="123"/>
        <v>127.32038834951456</v>
      </c>
      <c r="S1967" t="s">
        <v>8295</v>
      </c>
    </row>
    <row r="1968" spans="1:19" ht="43" x14ac:dyDescent="0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41865.332152777773</v>
      </c>
      <c r="K1968">
        <v>1405429098</v>
      </c>
      <c r="L1968" s="10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206.74309000000002</v>
      </c>
      <c r="R1968">
        <f t="shared" si="123"/>
        <v>136.6444745538665</v>
      </c>
      <c r="S1968" t="s">
        <v>8295</v>
      </c>
    </row>
    <row r="1969" spans="1:19" ht="43" x14ac:dyDescent="0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41760.455196759256</v>
      </c>
      <c r="K1969">
        <v>1396367729</v>
      </c>
      <c r="L1969" s="10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370.13</v>
      </c>
      <c r="R1969">
        <f t="shared" si="123"/>
        <v>182.78024691358024</v>
      </c>
      <c r="S1969" t="s">
        <v>8295</v>
      </c>
    </row>
    <row r="1970" spans="1:19" ht="28.7" x14ac:dyDescent="0.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42707.420312499999</v>
      </c>
      <c r="K1970">
        <v>1478095515</v>
      </c>
      <c r="L1970" s="10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284.96600000000001</v>
      </c>
      <c r="R1970">
        <f t="shared" si="123"/>
        <v>279.37843137254902</v>
      </c>
      <c r="S1970" t="s">
        <v>8295</v>
      </c>
    </row>
    <row r="1971" spans="1:19" ht="43" x14ac:dyDescent="0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42587.584120370368</v>
      </c>
      <c r="K1971">
        <v>1467831668</v>
      </c>
      <c r="L1971" s="10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579.08000000000004</v>
      </c>
      <c r="R1971">
        <f t="shared" si="123"/>
        <v>61.375728669846318</v>
      </c>
      <c r="S1971" t="s">
        <v>8295</v>
      </c>
    </row>
    <row r="1972" spans="1:19" ht="43" x14ac:dyDescent="0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41383.943298611113</v>
      </c>
      <c r="K1972">
        <v>1361248701</v>
      </c>
      <c r="L1972" s="10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1131.8</v>
      </c>
      <c r="R1972">
        <f t="shared" si="123"/>
        <v>80.727532097004286</v>
      </c>
      <c r="S1972" t="s">
        <v>8295</v>
      </c>
    </row>
    <row r="1973" spans="1:19" ht="43" x14ac:dyDescent="0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41592.958333333328</v>
      </c>
      <c r="K1973">
        <v>1381752061</v>
      </c>
      <c r="L1973" s="10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263.02771750000005</v>
      </c>
      <c r="R1973">
        <f t="shared" si="123"/>
        <v>272.35590732591254</v>
      </c>
      <c r="S1973" t="s">
        <v>8295</v>
      </c>
    </row>
    <row r="1974" spans="1:19" ht="43" x14ac:dyDescent="0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41230.845416666663</v>
      </c>
      <c r="K1974">
        <v>1350605844</v>
      </c>
      <c r="L1974" s="10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674.48</v>
      </c>
      <c r="R1974">
        <f t="shared" si="123"/>
        <v>70.848739495798313</v>
      </c>
      <c r="S1974" t="s">
        <v>8295</v>
      </c>
    </row>
    <row r="1975" spans="1:19" ht="43" x14ac:dyDescent="0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42588.083333333336</v>
      </c>
      <c r="K1975">
        <v>1467134464</v>
      </c>
      <c r="L1975" s="10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256.83081313131316</v>
      </c>
      <c r="R1975">
        <f t="shared" si="123"/>
        <v>247.94003412969283</v>
      </c>
      <c r="S1975" t="s">
        <v>8295</v>
      </c>
    </row>
    <row r="1976" spans="1:19" ht="43" x14ac:dyDescent="0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41505.125798611109</v>
      </c>
      <c r="K1976">
        <v>1371715269</v>
      </c>
      <c r="L1976" s="10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375.49599999999998</v>
      </c>
      <c r="R1976">
        <f t="shared" si="123"/>
        <v>186.81393034825871</v>
      </c>
      <c r="S1976" t="s">
        <v>8295</v>
      </c>
    </row>
    <row r="1977" spans="1:19" ht="28.7" x14ac:dyDescent="0.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41343.54688657407</v>
      </c>
      <c r="K1977">
        <v>1360346851</v>
      </c>
      <c r="L1977" s="10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208.70837499999996</v>
      </c>
      <c r="R1977">
        <f t="shared" si="123"/>
        <v>131.98948616600788</v>
      </c>
      <c r="S1977" t="s">
        <v>8295</v>
      </c>
    </row>
    <row r="1978" spans="1:19" ht="28.7" x14ac:dyDescent="0.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41468.691261574073</v>
      </c>
      <c r="K1978">
        <v>1371159325</v>
      </c>
      <c r="L1978" s="10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346.6</v>
      </c>
      <c r="R1978">
        <f t="shared" si="123"/>
        <v>29.310782241014799</v>
      </c>
      <c r="S1978" t="s">
        <v>8295</v>
      </c>
    </row>
    <row r="1979" spans="1:19" ht="43" x14ac:dyDescent="0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42357.124305555553</v>
      </c>
      <c r="K1979">
        <v>1446527540</v>
      </c>
      <c r="L1979" s="10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402.33</v>
      </c>
      <c r="R1979">
        <f t="shared" si="123"/>
        <v>245.02436053593178</v>
      </c>
      <c r="S1979" t="s">
        <v>8295</v>
      </c>
    </row>
    <row r="1980" spans="1:19" ht="43" x14ac:dyDescent="0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41072.083333333328</v>
      </c>
      <c r="K1980">
        <v>1336627492</v>
      </c>
      <c r="L1980" s="10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1026.8451399999999</v>
      </c>
      <c r="R1980">
        <f t="shared" si="123"/>
        <v>1323.2540463917526</v>
      </c>
      <c r="S1980" t="s">
        <v>8295</v>
      </c>
    </row>
    <row r="1981" spans="1:19" ht="43" x14ac:dyDescent="0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42326.999305555553</v>
      </c>
      <c r="K1981">
        <v>1444734146</v>
      </c>
      <c r="L1981" s="10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114.901155</v>
      </c>
      <c r="R1981">
        <f t="shared" si="123"/>
        <v>282.65966789667897</v>
      </c>
      <c r="S1981" t="s">
        <v>8295</v>
      </c>
    </row>
    <row r="1982" spans="1:19" ht="28.7" x14ac:dyDescent="0.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42463.292384259257</v>
      </c>
      <c r="K1982">
        <v>1456232462</v>
      </c>
      <c r="L1982" s="10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354.82402000000002</v>
      </c>
      <c r="R1982">
        <f t="shared" si="123"/>
        <v>91.214401028277635</v>
      </c>
      <c r="S1982" t="s">
        <v>8295</v>
      </c>
    </row>
    <row r="1983" spans="1:19" ht="43" x14ac:dyDescent="0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41829.516956018517</v>
      </c>
      <c r="K1983">
        <v>1402334665</v>
      </c>
      <c r="L1983" s="10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5.08</v>
      </c>
      <c r="R1983">
        <f t="shared" si="123"/>
        <v>31.75</v>
      </c>
      <c r="S1983" t="s">
        <v>8296</v>
      </c>
    </row>
    <row r="1984" spans="1:19" ht="43" hidden="1" x14ac:dyDescent="0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42708.419988425921</v>
      </c>
      <c r="K1984">
        <v>1478268287</v>
      </c>
      <c r="L1984" s="10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t="e">
        <f t="shared" si="123"/>
        <v>#DIV/0!</v>
      </c>
      <c r="S1984" t="s">
        <v>8296</v>
      </c>
    </row>
    <row r="1985" spans="1:19" ht="43" x14ac:dyDescent="0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42615.083333333336</v>
      </c>
      <c r="K1985">
        <v>1470874618</v>
      </c>
      <c r="L1985" s="10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4.3</v>
      </c>
      <c r="R1985">
        <f t="shared" si="123"/>
        <v>88.6875</v>
      </c>
      <c r="S1985" t="s">
        <v>8296</v>
      </c>
    </row>
    <row r="1986" spans="1:19" ht="57.35" x14ac:dyDescent="0.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41973.623622685183</v>
      </c>
      <c r="K1986">
        <v>1412189881</v>
      </c>
      <c r="L1986" s="10">
        <f t="shared" si="12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21.146666666666665</v>
      </c>
      <c r="R1986">
        <f t="shared" si="123"/>
        <v>453.14285714285717</v>
      </c>
      <c r="S1986" t="s">
        <v>8296</v>
      </c>
    </row>
    <row r="1987" spans="1:19" ht="43" x14ac:dyDescent="0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(((I1987/60)/60)/24)+DATE(1970,1,1)+(-5/24)</f>
        <v>42584.749999999993</v>
      </c>
      <c r="K1987">
        <v>1467650771</v>
      </c>
      <c r="L1987" s="10">
        <f t="shared" ref="L1987:L2050" si="125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(E1987/D1987)*100</f>
        <v>3.1875</v>
      </c>
      <c r="R1987">
        <f t="shared" ref="R1987:R2050" si="127">E1987/N1987</f>
        <v>12.75</v>
      </c>
      <c r="S1987" t="s">
        <v>8296</v>
      </c>
    </row>
    <row r="1988" spans="1:19" ht="43" x14ac:dyDescent="0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42443.183831018519</v>
      </c>
      <c r="K1988">
        <v>1455359083</v>
      </c>
      <c r="L1988" s="10">
        <f t="shared" si="125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0.05</v>
      </c>
      <c r="R1988">
        <f t="shared" si="127"/>
        <v>1</v>
      </c>
      <c r="S1988" t="s">
        <v>8296</v>
      </c>
    </row>
    <row r="1989" spans="1:19" ht="28.7" x14ac:dyDescent="0.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42064.431435185186</v>
      </c>
      <c r="K1989">
        <v>1422631276</v>
      </c>
      <c r="L1989" s="10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42.472727272727276</v>
      </c>
      <c r="R1989">
        <f t="shared" si="127"/>
        <v>83.428571428571431</v>
      </c>
      <c r="S1989" t="s">
        <v>8296</v>
      </c>
    </row>
    <row r="1990" spans="1:19" x14ac:dyDescent="0.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42236.554884259262</v>
      </c>
      <c r="K1990">
        <v>1437502742</v>
      </c>
      <c r="L1990" s="10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0.41666666666666669</v>
      </c>
      <c r="R1990">
        <f t="shared" si="127"/>
        <v>25</v>
      </c>
      <c r="S1990" t="s">
        <v>8296</v>
      </c>
    </row>
    <row r="1991" spans="1:19" ht="43" x14ac:dyDescent="0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42715.472314814811</v>
      </c>
      <c r="K1991">
        <v>1478881208</v>
      </c>
      <c r="L1991" s="10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1</v>
      </c>
      <c r="R1991">
        <f t="shared" si="127"/>
        <v>50</v>
      </c>
      <c r="S1991" t="s">
        <v>8296</v>
      </c>
    </row>
    <row r="1992" spans="1:19" ht="43" x14ac:dyDescent="0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42412.987638888888</v>
      </c>
      <c r="K1992">
        <v>1454042532</v>
      </c>
      <c r="L1992" s="10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16.966666666666665</v>
      </c>
      <c r="R1992">
        <f t="shared" si="127"/>
        <v>101.8</v>
      </c>
      <c r="S1992" t="s">
        <v>8296</v>
      </c>
    </row>
    <row r="1993" spans="1:19" ht="28.7" x14ac:dyDescent="0.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42188.685023148144</v>
      </c>
      <c r="K1993">
        <v>1434144386</v>
      </c>
      <c r="L1993" s="10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7.0000000000000009</v>
      </c>
      <c r="R1993">
        <f t="shared" si="127"/>
        <v>46.666666666666664</v>
      </c>
      <c r="S1993" t="s">
        <v>8296</v>
      </c>
    </row>
    <row r="1994" spans="1:19" ht="28.7" x14ac:dyDescent="0.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42052.935081018521</v>
      </c>
      <c r="K1994">
        <v>1421637991</v>
      </c>
      <c r="L1994" s="10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0.13333333333333333</v>
      </c>
      <c r="R1994">
        <f t="shared" si="127"/>
        <v>1</v>
      </c>
      <c r="S1994" t="s">
        <v>8296</v>
      </c>
    </row>
    <row r="1995" spans="1:19" ht="43" hidden="1" x14ac:dyDescent="0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42359.380057870374</v>
      </c>
      <c r="K1995">
        <v>1448114837</v>
      </c>
      <c r="L1995" s="10">
        <f t="shared" si="125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t="e">
        <f t="shared" si="127"/>
        <v>#DIV/0!</v>
      </c>
      <c r="S1995" t="s">
        <v>8296</v>
      </c>
    </row>
    <row r="1996" spans="1:19" ht="57.35" hidden="1" x14ac:dyDescent="0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42710.839606481481</v>
      </c>
      <c r="K1996">
        <v>1475885342</v>
      </c>
      <c r="L1996" s="10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t="e">
        <f t="shared" si="127"/>
        <v>#DIV/0!</v>
      </c>
      <c r="S1996" t="s">
        <v>8296</v>
      </c>
    </row>
    <row r="1997" spans="1:19" ht="43" x14ac:dyDescent="0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42201.693703703706</v>
      </c>
      <c r="K1997">
        <v>1435354736</v>
      </c>
      <c r="L1997" s="10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</v>
      </c>
      <c r="R1997">
        <f t="shared" si="127"/>
        <v>26</v>
      </c>
      <c r="S1997" t="s">
        <v>8296</v>
      </c>
    </row>
    <row r="1998" spans="1:19" ht="43" hidden="1" x14ac:dyDescent="0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41830.611238425925</v>
      </c>
      <c r="K1998">
        <v>1402429211</v>
      </c>
      <c r="L1998" s="10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t="e">
        <f t="shared" si="127"/>
        <v>#DIV/0!</v>
      </c>
      <c r="S1998" t="s">
        <v>8296</v>
      </c>
    </row>
    <row r="1999" spans="1:19" ht="43" hidden="1" x14ac:dyDescent="0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41877.722361111111</v>
      </c>
      <c r="K1999">
        <v>1406499612</v>
      </c>
      <c r="L1999" s="10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t="e">
        <f t="shared" si="127"/>
        <v>#DIV/0!</v>
      </c>
      <c r="S1999" t="s">
        <v>8296</v>
      </c>
    </row>
    <row r="2000" spans="1:19" ht="43" x14ac:dyDescent="0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41851.910162037035</v>
      </c>
      <c r="K2000">
        <v>1402973438</v>
      </c>
      <c r="L2000" s="10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26.200000000000003</v>
      </c>
      <c r="R2000">
        <f t="shared" si="127"/>
        <v>218.33333333333334</v>
      </c>
      <c r="S2000" t="s">
        <v>8296</v>
      </c>
    </row>
    <row r="2001" spans="1:19" ht="43" x14ac:dyDescent="0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41956.316064814811</v>
      </c>
      <c r="K2001">
        <v>1413286508</v>
      </c>
      <c r="L2001" s="10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0.76129032258064511</v>
      </c>
      <c r="R2001">
        <f t="shared" si="127"/>
        <v>33.714285714285715</v>
      </c>
      <c r="S2001" t="s">
        <v>8296</v>
      </c>
    </row>
    <row r="2002" spans="1:19" ht="43" x14ac:dyDescent="0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42375.743206018517</v>
      </c>
      <c r="K2002">
        <v>1449528613</v>
      </c>
      <c r="L2002" s="10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12.5</v>
      </c>
      <c r="R2002">
        <f t="shared" si="127"/>
        <v>25</v>
      </c>
      <c r="S2002" t="s">
        <v>8296</v>
      </c>
    </row>
    <row r="2003" spans="1:19" ht="28.7" x14ac:dyDescent="0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42167.624999999993</v>
      </c>
      <c r="K2003">
        <v>1431406916</v>
      </c>
      <c r="L2003" s="10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382.12909090909091</v>
      </c>
      <c r="R2003">
        <f t="shared" si="127"/>
        <v>128.38790470372632</v>
      </c>
      <c r="S2003" t="s">
        <v>8295</v>
      </c>
    </row>
    <row r="2004" spans="1:19" ht="43" x14ac:dyDescent="0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42758.503969907404</v>
      </c>
      <c r="K2004">
        <v>1482599143</v>
      </c>
      <c r="L2004" s="10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216.79422000000002</v>
      </c>
      <c r="R2004">
        <f t="shared" si="127"/>
        <v>78.834261818181815</v>
      </c>
      <c r="S2004" t="s">
        <v>8295</v>
      </c>
    </row>
    <row r="2005" spans="1:19" ht="57.35" x14ac:dyDescent="0.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40361.75</v>
      </c>
      <c r="K2005">
        <v>1276830052</v>
      </c>
      <c r="L2005" s="10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312</v>
      </c>
      <c r="R2005">
        <f t="shared" si="127"/>
        <v>91.764705882352942</v>
      </c>
      <c r="S2005" t="s">
        <v>8295</v>
      </c>
    </row>
    <row r="2006" spans="1:19" ht="43" x14ac:dyDescent="0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41830.396562499998</v>
      </c>
      <c r="K2006">
        <v>1402410663</v>
      </c>
      <c r="L2006" s="10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234.42048</v>
      </c>
      <c r="R2006">
        <f t="shared" si="127"/>
        <v>331.10237288135596</v>
      </c>
      <c r="S2006" t="s">
        <v>8295</v>
      </c>
    </row>
    <row r="2007" spans="1:19" ht="43" x14ac:dyDescent="0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41562.957638888889</v>
      </c>
      <c r="K2007">
        <v>1379532618</v>
      </c>
      <c r="L2007" s="10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123.68010000000001</v>
      </c>
      <c r="R2007">
        <f t="shared" si="127"/>
        <v>194.26193717277485</v>
      </c>
      <c r="S2007" t="s">
        <v>8295</v>
      </c>
    </row>
    <row r="2008" spans="1:19" ht="57.35" x14ac:dyDescent="0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41976.333854166667</v>
      </c>
      <c r="K2008">
        <v>1414584045</v>
      </c>
      <c r="L2008" s="10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247.84</v>
      </c>
      <c r="R2008">
        <f t="shared" si="127"/>
        <v>408.97689768976898</v>
      </c>
      <c r="S2008" t="s">
        <v>8295</v>
      </c>
    </row>
    <row r="2009" spans="1:19" ht="57.35" x14ac:dyDescent="0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40413.958333333328</v>
      </c>
      <c r="K2009">
        <v>1276891586</v>
      </c>
      <c r="L2009" s="10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115.7092</v>
      </c>
      <c r="R2009">
        <f t="shared" si="127"/>
        <v>84.459270072992695</v>
      </c>
      <c r="S2009" t="s">
        <v>8295</v>
      </c>
    </row>
    <row r="2010" spans="1:19" ht="43" x14ac:dyDescent="0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40805.396087962959</v>
      </c>
      <c r="K2010">
        <v>1312641022</v>
      </c>
      <c r="L2010" s="10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117.07484768810599</v>
      </c>
      <c r="R2010">
        <f t="shared" si="127"/>
        <v>44.853658536585364</v>
      </c>
      <c r="S2010" t="s">
        <v>8295</v>
      </c>
    </row>
    <row r="2011" spans="1:19" ht="43" x14ac:dyDescent="0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42697.156747685185</v>
      </c>
      <c r="K2011">
        <v>1476776743</v>
      </c>
      <c r="L2011" s="10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305.15800000000002</v>
      </c>
      <c r="R2011">
        <f t="shared" si="127"/>
        <v>383.3643216080402</v>
      </c>
      <c r="S2011" t="s">
        <v>8295</v>
      </c>
    </row>
    <row r="2012" spans="1:19" ht="28.7" x14ac:dyDescent="0.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42600.788090277776</v>
      </c>
      <c r="K2012">
        <v>1468972491</v>
      </c>
      <c r="L2012" s="10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320.05299999999994</v>
      </c>
      <c r="R2012">
        <f t="shared" si="127"/>
        <v>55.276856649395505</v>
      </c>
      <c r="S2012" t="s">
        <v>8295</v>
      </c>
    </row>
    <row r="2013" spans="1:19" ht="43" x14ac:dyDescent="0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42380.749999999993</v>
      </c>
      <c r="K2013">
        <v>1449650173</v>
      </c>
      <c r="L2013" s="10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819.56399999999996</v>
      </c>
      <c r="R2013">
        <f t="shared" si="127"/>
        <v>422.02059732234807</v>
      </c>
      <c r="S2013" t="s">
        <v>8295</v>
      </c>
    </row>
    <row r="2014" spans="1:19" ht="43" x14ac:dyDescent="0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42040.613900462959</v>
      </c>
      <c r="K2014">
        <v>1420573441</v>
      </c>
      <c r="L2014" s="10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234.90000000000003</v>
      </c>
      <c r="R2014">
        <f t="shared" si="127"/>
        <v>64.180327868852459</v>
      </c>
      <c r="S2014" t="s">
        <v>8295</v>
      </c>
    </row>
    <row r="2015" spans="1:19" ht="43" x14ac:dyDescent="0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42559.752476851849</v>
      </c>
      <c r="K2015">
        <v>1462835014</v>
      </c>
      <c r="L2015" s="10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494.91374999999999</v>
      </c>
      <c r="R2015">
        <f t="shared" si="127"/>
        <v>173.57781674704077</v>
      </c>
      <c r="S2015" t="s">
        <v>8295</v>
      </c>
    </row>
    <row r="2016" spans="1:19" ht="43" x14ac:dyDescent="0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41357.964571759258</v>
      </c>
      <c r="K2016">
        <v>1361250539</v>
      </c>
      <c r="L2016" s="10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7813.7822333333334</v>
      </c>
      <c r="R2016">
        <f t="shared" si="127"/>
        <v>88.601680840609291</v>
      </c>
      <c r="S2016" t="s">
        <v>8295</v>
      </c>
    </row>
    <row r="2017" spans="1:19" ht="43" x14ac:dyDescent="0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40795.668553240735</v>
      </c>
      <c r="K2017">
        <v>1313010163</v>
      </c>
      <c r="L2017" s="10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113.00013888888888</v>
      </c>
      <c r="R2017">
        <f t="shared" si="127"/>
        <v>50.222283950617282</v>
      </c>
      <c r="S2017" t="s">
        <v>8295</v>
      </c>
    </row>
    <row r="2018" spans="1:19" ht="28.7" x14ac:dyDescent="0.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41342.672442129624</v>
      </c>
      <c r="K2018">
        <v>1360271299</v>
      </c>
      <c r="L2018" s="10">
        <f t="shared" si="125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921.54219999999998</v>
      </c>
      <c r="R2018">
        <f t="shared" si="127"/>
        <v>192.38876826722338</v>
      </c>
      <c r="S2018" t="s">
        <v>8295</v>
      </c>
    </row>
    <row r="2019" spans="1:19" ht="43" x14ac:dyDescent="0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40991.958333333328</v>
      </c>
      <c r="K2019">
        <v>1329873755</v>
      </c>
      <c r="L2019" s="10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125.10239999999999</v>
      </c>
      <c r="R2019">
        <f t="shared" si="127"/>
        <v>73.416901408450698</v>
      </c>
      <c r="S2019" t="s">
        <v>8295</v>
      </c>
    </row>
    <row r="2020" spans="1:19" ht="43" x14ac:dyDescent="0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42229.157511574071</v>
      </c>
      <c r="K2020">
        <v>1436863609</v>
      </c>
      <c r="L2020" s="10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102.24343076923077</v>
      </c>
      <c r="R2020">
        <f t="shared" si="127"/>
        <v>147.68495555555555</v>
      </c>
      <c r="S2020" t="s">
        <v>8295</v>
      </c>
    </row>
    <row r="2021" spans="1:19" ht="43" x14ac:dyDescent="0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42635.500243055554</v>
      </c>
      <c r="K2021">
        <v>1471971621</v>
      </c>
      <c r="L2021" s="10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484.90975000000003</v>
      </c>
      <c r="R2021">
        <f t="shared" si="127"/>
        <v>108.96848314606741</v>
      </c>
      <c r="S2021" t="s">
        <v>8295</v>
      </c>
    </row>
    <row r="2022" spans="1:19" ht="43" x14ac:dyDescent="0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41773.752777777772</v>
      </c>
      <c r="K2022">
        <v>1396923624</v>
      </c>
      <c r="L2022" s="10">
        <f t="shared" si="125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192.33333333333334</v>
      </c>
      <c r="R2022">
        <f t="shared" si="127"/>
        <v>23.647540983606557</v>
      </c>
      <c r="S2022" t="s">
        <v>8295</v>
      </c>
    </row>
    <row r="2023" spans="1:19" ht="43" x14ac:dyDescent="0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41905.862233796295</v>
      </c>
      <c r="K2023">
        <v>1407634897</v>
      </c>
      <c r="L2023" s="10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281.10000000000002</v>
      </c>
      <c r="R2023">
        <f t="shared" si="127"/>
        <v>147.94736842105263</v>
      </c>
      <c r="S2023" t="s">
        <v>8295</v>
      </c>
    </row>
    <row r="2024" spans="1:19" ht="43" x14ac:dyDescent="0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42532.36078703704</v>
      </c>
      <c r="K2024">
        <v>1463060372</v>
      </c>
      <c r="L2024" s="10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125.13700000000001</v>
      </c>
      <c r="R2024">
        <f t="shared" si="127"/>
        <v>385.03692307692307</v>
      </c>
      <c r="S2024" t="s">
        <v>8295</v>
      </c>
    </row>
    <row r="2025" spans="1:19" ht="43" x14ac:dyDescent="0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42166.212418981479</v>
      </c>
      <c r="K2025">
        <v>1431425153</v>
      </c>
      <c r="L2025" s="10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161.459</v>
      </c>
      <c r="R2025">
        <f t="shared" si="127"/>
        <v>457.39093484419266</v>
      </c>
      <c r="S2025" t="s">
        <v>8295</v>
      </c>
    </row>
    <row r="2026" spans="1:19" ht="43" x14ac:dyDescent="0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41133.916666666664</v>
      </c>
      <c r="K2026">
        <v>1341875544</v>
      </c>
      <c r="L2026" s="10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585.35</v>
      </c>
      <c r="R2026">
        <f t="shared" si="127"/>
        <v>222.99047619047619</v>
      </c>
      <c r="S2026" t="s">
        <v>8295</v>
      </c>
    </row>
    <row r="2027" spans="1:19" ht="43" x14ac:dyDescent="0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42165.976226851846</v>
      </c>
      <c r="K2027">
        <v>1431404746</v>
      </c>
      <c r="L2027" s="10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201.14999999999998</v>
      </c>
      <c r="R2027">
        <f t="shared" si="127"/>
        <v>220.74074074074073</v>
      </c>
      <c r="S2027" t="s">
        <v>8295</v>
      </c>
    </row>
    <row r="2028" spans="1:19" ht="28.7" x14ac:dyDescent="0.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41749.957638888889</v>
      </c>
      <c r="K2028">
        <v>1394127585</v>
      </c>
      <c r="L2028" s="10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133.48307999999997</v>
      </c>
      <c r="R2028">
        <f t="shared" si="127"/>
        <v>73.503898678414089</v>
      </c>
      <c r="S2028" t="s">
        <v>8295</v>
      </c>
    </row>
    <row r="2029" spans="1:19" ht="43" x14ac:dyDescent="0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42093.563877314817</v>
      </c>
      <c r="K2029">
        <v>1423855919</v>
      </c>
      <c r="L2029" s="10">
        <f t="shared" si="125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120.24900000000001</v>
      </c>
      <c r="R2029">
        <f t="shared" si="127"/>
        <v>223.09647495361781</v>
      </c>
      <c r="S2029" t="s">
        <v>8295</v>
      </c>
    </row>
    <row r="2030" spans="1:19" ht="28.7" x14ac:dyDescent="0.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40252.704861111109</v>
      </c>
      <c r="K2030">
        <v>1265493806</v>
      </c>
      <c r="L2030" s="10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126.16666666666667</v>
      </c>
      <c r="R2030">
        <f t="shared" si="127"/>
        <v>47.911392405063289</v>
      </c>
      <c r="S2030" t="s">
        <v>8295</v>
      </c>
    </row>
    <row r="2031" spans="1:19" ht="43" x14ac:dyDescent="0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41877.813437500001</v>
      </c>
      <c r="K2031">
        <v>1406507481</v>
      </c>
      <c r="L2031" s="10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361.2</v>
      </c>
      <c r="R2031">
        <f t="shared" si="127"/>
        <v>96.063829787234042</v>
      </c>
      <c r="S2031" t="s">
        <v>8295</v>
      </c>
    </row>
    <row r="2032" spans="1:19" ht="43" x14ac:dyDescent="0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41242.788148148145</v>
      </c>
      <c r="K2032">
        <v>1351641296</v>
      </c>
      <c r="L2032" s="10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226.239013671875</v>
      </c>
      <c r="R2032">
        <f t="shared" si="127"/>
        <v>118.6144</v>
      </c>
      <c r="S2032" t="s">
        <v>8295</v>
      </c>
    </row>
    <row r="2033" spans="1:19" ht="28.7" x14ac:dyDescent="0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42012.833333333336</v>
      </c>
      <c r="K2033">
        <v>1417506853</v>
      </c>
      <c r="L2033" s="10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120.35</v>
      </c>
      <c r="R2033">
        <f t="shared" si="127"/>
        <v>118.45472440944881</v>
      </c>
      <c r="S2033" t="s">
        <v>8295</v>
      </c>
    </row>
    <row r="2034" spans="1:19" ht="43" x14ac:dyDescent="0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42718.999999999993</v>
      </c>
      <c r="K2034">
        <v>1479216874</v>
      </c>
      <c r="L2034" s="10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304.18799999999999</v>
      </c>
      <c r="R2034">
        <f t="shared" si="127"/>
        <v>143.21468926553672</v>
      </c>
      <c r="S2034" t="s">
        <v>8295</v>
      </c>
    </row>
    <row r="2035" spans="1:19" ht="43" x14ac:dyDescent="0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41754.874050925922</v>
      </c>
      <c r="K2035">
        <v>1395885518</v>
      </c>
      <c r="L2035" s="10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178.67599999999999</v>
      </c>
      <c r="R2035">
        <f t="shared" si="127"/>
        <v>282.71518987341773</v>
      </c>
      <c r="S2035" t="s">
        <v>8295</v>
      </c>
    </row>
    <row r="2036" spans="1:19" ht="43" x14ac:dyDescent="0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42131.081944444442</v>
      </c>
      <c r="K2036">
        <v>1426216033</v>
      </c>
      <c r="L2036" s="10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386.81998717948721</v>
      </c>
      <c r="R2036">
        <f t="shared" si="127"/>
        <v>593.93620078740162</v>
      </c>
      <c r="S2036" t="s">
        <v>8295</v>
      </c>
    </row>
    <row r="2037" spans="1:19" ht="43" x14ac:dyDescent="0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42356.833333333336</v>
      </c>
      <c r="K2037">
        <v>1446562807</v>
      </c>
      <c r="L2037" s="10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211.03642500000004</v>
      </c>
      <c r="R2037">
        <f t="shared" si="127"/>
        <v>262.15704968944101</v>
      </c>
      <c r="S2037" t="s">
        <v>8295</v>
      </c>
    </row>
    <row r="2038" spans="1:19" ht="43" x14ac:dyDescent="0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41768.656469907408</v>
      </c>
      <c r="K2038">
        <v>1397076319</v>
      </c>
      <c r="L2038" s="10">
        <f t="shared" si="125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131.66833333333335</v>
      </c>
      <c r="R2038">
        <f t="shared" si="127"/>
        <v>46.580778301886795</v>
      </c>
      <c r="S2038" t="s">
        <v>8295</v>
      </c>
    </row>
    <row r="2039" spans="1:19" ht="43" x14ac:dyDescent="0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41638.043437499997</v>
      </c>
      <c r="K2039">
        <v>1383195753</v>
      </c>
      <c r="L2039" s="10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300.47639999999996</v>
      </c>
      <c r="R2039">
        <f t="shared" si="127"/>
        <v>70.041118881118877</v>
      </c>
      <c r="S2039" t="s">
        <v>8295</v>
      </c>
    </row>
    <row r="2040" spans="1:19" ht="43" x14ac:dyDescent="0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41456.541666666664</v>
      </c>
      <c r="K2040">
        <v>1369895421</v>
      </c>
      <c r="L2040" s="10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420.51249999999999</v>
      </c>
      <c r="R2040">
        <f t="shared" si="127"/>
        <v>164.90686274509804</v>
      </c>
      <c r="S2040" t="s">
        <v>8295</v>
      </c>
    </row>
    <row r="2041" spans="1:19" ht="28.7" x14ac:dyDescent="0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42704.999305555553</v>
      </c>
      <c r="K2041">
        <v>1477996325</v>
      </c>
      <c r="L2041" s="10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136.21680000000001</v>
      </c>
      <c r="R2041">
        <f t="shared" si="127"/>
        <v>449.26385224274406</v>
      </c>
      <c r="S2041" t="s">
        <v>8295</v>
      </c>
    </row>
    <row r="2042" spans="1:19" ht="28.7" x14ac:dyDescent="0.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41593.760451388887</v>
      </c>
      <c r="K2042">
        <v>1383257703</v>
      </c>
      <c r="L2042" s="10">
        <f t="shared" si="125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248.17133333333334</v>
      </c>
      <c r="R2042">
        <f t="shared" si="127"/>
        <v>27.472841328413285</v>
      </c>
      <c r="S2042" t="s">
        <v>8295</v>
      </c>
    </row>
    <row r="2043" spans="1:19" ht="43" x14ac:dyDescent="0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42684.359108796292</v>
      </c>
      <c r="K2043">
        <v>1476189427</v>
      </c>
      <c r="L2043" s="10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181.86315789473684</v>
      </c>
      <c r="R2043">
        <f t="shared" si="127"/>
        <v>143.97499999999999</v>
      </c>
      <c r="S2043" t="s">
        <v>8295</v>
      </c>
    </row>
    <row r="2044" spans="1:19" ht="43" x14ac:dyDescent="0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42391.499699074069</v>
      </c>
      <c r="K2044">
        <v>1448297974</v>
      </c>
      <c r="L2044" s="10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123.53</v>
      </c>
      <c r="R2044">
        <f t="shared" si="127"/>
        <v>88.23571428571428</v>
      </c>
      <c r="S2044" t="s">
        <v>8295</v>
      </c>
    </row>
    <row r="2045" spans="1:19" ht="43" x14ac:dyDescent="0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42714.999305555553</v>
      </c>
      <c r="K2045">
        <v>1476764077</v>
      </c>
      <c r="L2045" s="10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506.20938628158842</v>
      </c>
      <c r="R2045">
        <f t="shared" si="127"/>
        <v>36.326424870466319</v>
      </c>
      <c r="S2045" t="s">
        <v>8295</v>
      </c>
    </row>
    <row r="2046" spans="1:19" ht="43" x14ac:dyDescent="0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42168.475856481477</v>
      </c>
      <c r="K2046">
        <v>1431620714</v>
      </c>
      <c r="L2046" s="10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108.21333333333334</v>
      </c>
      <c r="R2046">
        <f t="shared" si="127"/>
        <v>90.177777777777777</v>
      </c>
      <c r="S2046" t="s">
        <v>8295</v>
      </c>
    </row>
    <row r="2047" spans="1:19" ht="43" x14ac:dyDescent="0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41098.880173611105</v>
      </c>
      <c r="K2047">
        <v>1339207647</v>
      </c>
      <c r="L2047" s="10">
        <f t="shared" si="125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819.18387755102037</v>
      </c>
      <c r="R2047">
        <f t="shared" si="127"/>
        <v>152.62361216730039</v>
      </c>
      <c r="S2047" t="s">
        <v>8295</v>
      </c>
    </row>
    <row r="2048" spans="1:19" ht="43" x14ac:dyDescent="0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41416.963472222218</v>
      </c>
      <c r="K2048">
        <v>1366690044</v>
      </c>
      <c r="L2048" s="10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121.10000000000001</v>
      </c>
      <c r="R2048">
        <f t="shared" si="127"/>
        <v>55.806451612903224</v>
      </c>
      <c r="S2048" t="s">
        <v>8295</v>
      </c>
    </row>
    <row r="2049" spans="1:19" ht="43" x14ac:dyDescent="0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42110.791666666664</v>
      </c>
      <c r="K2049">
        <v>1426714870</v>
      </c>
      <c r="L2049" s="10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102.99897959183673</v>
      </c>
      <c r="R2049">
        <f t="shared" si="127"/>
        <v>227.85327313769753</v>
      </c>
      <c r="S2049" t="s">
        <v>8295</v>
      </c>
    </row>
    <row r="2050" spans="1:19" ht="43" x14ac:dyDescent="0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41417.443182870367</v>
      </c>
      <c r="K2050">
        <v>1366731491</v>
      </c>
      <c r="L2050" s="10">
        <f t="shared" si="125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148.33229411764705</v>
      </c>
      <c r="R2050">
        <f t="shared" si="127"/>
        <v>91.82989803350327</v>
      </c>
      <c r="S2050" t="s">
        <v>8295</v>
      </c>
    </row>
    <row r="2051" spans="1:19" x14ac:dyDescent="0.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(((I2051/60)/60)/24)+DATE(1970,1,1)+(-5/24)</f>
        <v>41610.749305555553</v>
      </c>
      <c r="K2051">
        <v>1382963963</v>
      </c>
      <c r="L2051" s="10">
        <f t="shared" ref="L2051:L2114" si="129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(E2051/D2051)*100</f>
        <v>120.19070000000001</v>
      </c>
      <c r="R2051">
        <f t="shared" ref="R2051:R2114" si="131">E2051/N2051</f>
        <v>80.991037735849048</v>
      </c>
      <c r="S2051" t="s">
        <v>8295</v>
      </c>
    </row>
    <row r="2052" spans="1:19" ht="43" x14ac:dyDescent="0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42154.863171296289</v>
      </c>
      <c r="K2052">
        <v>1429580578</v>
      </c>
      <c r="L2052" s="10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473.27000000000004</v>
      </c>
      <c r="R2052">
        <f t="shared" si="131"/>
        <v>278.39411764705881</v>
      </c>
      <c r="S2052" t="s">
        <v>8295</v>
      </c>
    </row>
    <row r="2053" spans="1:19" ht="43" x14ac:dyDescent="0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41633.814085648148</v>
      </c>
      <c r="K2053">
        <v>1385425937</v>
      </c>
      <c r="L2053" s="10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130.36250000000001</v>
      </c>
      <c r="R2053">
        <f t="shared" si="131"/>
        <v>43.095041322314053</v>
      </c>
      <c r="S2053" t="s">
        <v>8295</v>
      </c>
    </row>
    <row r="2054" spans="1:19" ht="43" x14ac:dyDescent="0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42419.875613425924</v>
      </c>
      <c r="K2054">
        <v>1452045653</v>
      </c>
      <c r="L2054" s="10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353.048</v>
      </c>
      <c r="R2054">
        <f t="shared" si="131"/>
        <v>326.29205175600737</v>
      </c>
      <c r="S2054" t="s">
        <v>8295</v>
      </c>
    </row>
    <row r="2055" spans="1:19" ht="43" x14ac:dyDescent="0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42333.450821759259</v>
      </c>
      <c r="K2055">
        <v>1445870951</v>
      </c>
      <c r="L2055" s="10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101.02</v>
      </c>
      <c r="R2055">
        <f t="shared" si="131"/>
        <v>41.743801652892564</v>
      </c>
      <c r="S2055" t="s">
        <v>8295</v>
      </c>
    </row>
    <row r="2056" spans="1:19" ht="43" x14ac:dyDescent="0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41761.312615740739</v>
      </c>
      <c r="K2056">
        <v>1396441810</v>
      </c>
      <c r="L2056" s="10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113.59142857142857</v>
      </c>
      <c r="R2056">
        <f t="shared" si="131"/>
        <v>64.020933977455712</v>
      </c>
      <c r="S2056" t="s">
        <v>8295</v>
      </c>
    </row>
    <row r="2057" spans="1:19" ht="43" x14ac:dyDescent="0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41975.958333333336</v>
      </c>
      <c r="K2057">
        <v>1415031043</v>
      </c>
      <c r="L2057" s="10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167.41666666666666</v>
      </c>
      <c r="R2057">
        <f t="shared" si="131"/>
        <v>99.455445544554451</v>
      </c>
      <c r="S2057" t="s">
        <v>8295</v>
      </c>
    </row>
    <row r="2058" spans="1:19" ht="43" x14ac:dyDescent="0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41381.552569444444</v>
      </c>
      <c r="K2058">
        <v>1363630542</v>
      </c>
      <c r="L2058" s="10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153.452</v>
      </c>
      <c r="R2058">
        <f t="shared" si="131"/>
        <v>138.49458483754512</v>
      </c>
      <c r="S2058" t="s">
        <v>8295</v>
      </c>
    </row>
    <row r="2059" spans="1:19" ht="43" x14ac:dyDescent="0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42426.286249999997</v>
      </c>
      <c r="K2059">
        <v>1453895532</v>
      </c>
      <c r="L2059" s="10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202.23220000000001</v>
      </c>
      <c r="R2059">
        <f t="shared" si="131"/>
        <v>45.547792792792798</v>
      </c>
      <c r="S2059" t="s">
        <v>8295</v>
      </c>
    </row>
    <row r="2060" spans="1:19" ht="28.7" x14ac:dyDescent="0.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42065.624999999993</v>
      </c>
      <c r="K2060">
        <v>1421916830</v>
      </c>
      <c r="L2060" s="10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168.28125</v>
      </c>
      <c r="R2060">
        <f t="shared" si="131"/>
        <v>10.507317073170732</v>
      </c>
      <c r="S2060" t="s">
        <v>8295</v>
      </c>
    </row>
    <row r="2061" spans="1:19" ht="43" x14ac:dyDescent="0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42400.707638888889</v>
      </c>
      <c r="K2061">
        <v>1450880854</v>
      </c>
      <c r="L2061" s="10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143.45666666666668</v>
      </c>
      <c r="R2061">
        <f t="shared" si="131"/>
        <v>114.76533333333333</v>
      </c>
      <c r="S2061" t="s">
        <v>8295</v>
      </c>
    </row>
    <row r="2062" spans="1:19" ht="43" x14ac:dyDescent="0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41843.434606481482</v>
      </c>
      <c r="K2062">
        <v>1400945150</v>
      </c>
      <c r="L2062" s="10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196.4</v>
      </c>
      <c r="R2062">
        <f t="shared" si="131"/>
        <v>35.997067448680355</v>
      </c>
      <c r="S2062" t="s">
        <v>8295</v>
      </c>
    </row>
    <row r="2063" spans="1:19" ht="43" x14ac:dyDescent="0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42735.556180555555</v>
      </c>
      <c r="K2063">
        <v>1480616454</v>
      </c>
      <c r="L2063" s="10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107.91999999999999</v>
      </c>
      <c r="R2063">
        <f t="shared" si="131"/>
        <v>154.17142857142858</v>
      </c>
      <c r="S2063" t="s">
        <v>8295</v>
      </c>
    </row>
    <row r="2064" spans="1:19" ht="43" x14ac:dyDescent="0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42453.1330787037</v>
      </c>
      <c r="K2064">
        <v>1456218698</v>
      </c>
      <c r="L2064" s="10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114.97699999999999</v>
      </c>
      <c r="R2064">
        <f t="shared" si="131"/>
        <v>566.38916256157631</v>
      </c>
      <c r="S2064" t="s">
        <v>8295</v>
      </c>
    </row>
    <row r="2065" spans="1:19" ht="28.7" x14ac:dyDescent="0.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42505.524317129624</v>
      </c>
      <c r="K2065">
        <v>1460482501</v>
      </c>
      <c r="L2065" s="10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148.04999999999998</v>
      </c>
      <c r="R2065">
        <f t="shared" si="131"/>
        <v>120.85714285714286</v>
      </c>
      <c r="S2065" t="s">
        <v>8295</v>
      </c>
    </row>
    <row r="2066" spans="1:19" ht="43" x14ac:dyDescent="0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41425.291666666664</v>
      </c>
      <c r="K2066">
        <v>1366879523</v>
      </c>
      <c r="L2066" s="10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191.16676082790633</v>
      </c>
      <c r="R2066">
        <f t="shared" si="131"/>
        <v>86.163845492085343</v>
      </c>
      <c r="S2066" t="s">
        <v>8295</v>
      </c>
    </row>
    <row r="2067" spans="1:19" ht="43" x14ac:dyDescent="0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41633.125335648147</v>
      </c>
      <c r="K2067">
        <v>1385366429</v>
      </c>
      <c r="L2067" s="10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199.215125</v>
      </c>
      <c r="R2067">
        <f t="shared" si="131"/>
        <v>51.212114395886893</v>
      </c>
      <c r="S2067" t="s">
        <v>8295</v>
      </c>
    </row>
    <row r="2068" spans="1:19" ht="43" x14ac:dyDescent="0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41874.563460648147</v>
      </c>
      <c r="K2068">
        <v>1406226683</v>
      </c>
      <c r="L2068" s="10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218.6</v>
      </c>
      <c r="R2068">
        <f t="shared" si="131"/>
        <v>67.261538461538464</v>
      </c>
      <c r="S2068" t="s">
        <v>8295</v>
      </c>
    </row>
    <row r="2069" spans="1:19" ht="43" x14ac:dyDescent="0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42148.645555555551</v>
      </c>
      <c r="K2069">
        <v>1429648176</v>
      </c>
      <c r="L2069" s="10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126.86868686868686</v>
      </c>
      <c r="R2069">
        <f t="shared" si="131"/>
        <v>62.8</v>
      </c>
      <c r="S2069" t="s">
        <v>8295</v>
      </c>
    </row>
    <row r="2070" spans="1:19" ht="43" x14ac:dyDescent="0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42663.633275462962</v>
      </c>
      <c r="K2070">
        <v>1474402315</v>
      </c>
      <c r="L2070" s="10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105.22388000000001</v>
      </c>
      <c r="R2070">
        <f t="shared" si="131"/>
        <v>346.13118421052633</v>
      </c>
      <c r="S2070" t="s">
        <v>8295</v>
      </c>
    </row>
    <row r="2071" spans="1:19" ht="43" x14ac:dyDescent="0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42371.763784722221</v>
      </c>
      <c r="K2071">
        <v>1449098391</v>
      </c>
      <c r="L2071" s="10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128.40666000000002</v>
      </c>
      <c r="R2071">
        <f t="shared" si="131"/>
        <v>244.11912547528519</v>
      </c>
      <c r="S2071" t="s">
        <v>8295</v>
      </c>
    </row>
    <row r="2072" spans="1:19" ht="43" x14ac:dyDescent="0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42549.448182870365</v>
      </c>
      <c r="K2072">
        <v>1464536723</v>
      </c>
      <c r="L2072" s="10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317.3272</v>
      </c>
      <c r="R2072">
        <f t="shared" si="131"/>
        <v>259.25424836601309</v>
      </c>
      <c r="S2072" t="s">
        <v>8295</v>
      </c>
    </row>
    <row r="2073" spans="1:19" ht="43" x14ac:dyDescent="0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42645.070416666662</v>
      </c>
      <c r="K2073">
        <v>1471502484</v>
      </c>
      <c r="L2073" s="10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280.73</v>
      </c>
      <c r="R2073">
        <f t="shared" si="131"/>
        <v>201.96402877697841</v>
      </c>
      <c r="S2073" t="s">
        <v>8295</v>
      </c>
    </row>
    <row r="2074" spans="1:19" ht="43" x14ac:dyDescent="0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42497.373055555552</v>
      </c>
      <c r="K2074">
        <v>1460037432</v>
      </c>
      <c r="L2074" s="10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110.73146853146854</v>
      </c>
      <c r="R2074">
        <f t="shared" si="131"/>
        <v>226.20857142857142</v>
      </c>
      <c r="S2074" t="s">
        <v>8295</v>
      </c>
    </row>
    <row r="2075" spans="1:19" ht="43" x14ac:dyDescent="0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42132.459699074076</v>
      </c>
      <c r="K2075">
        <v>1427212918</v>
      </c>
      <c r="L2075" s="10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152.60429999999999</v>
      </c>
      <c r="R2075">
        <f t="shared" si="131"/>
        <v>324.69</v>
      </c>
      <c r="S2075" t="s">
        <v>8295</v>
      </c>
    </row>
    <row r="2076" spans="1:19" ht="28.7" x14ac:dyDescent="0.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42496.617847222216</v>
      </c>
      <c r="K2076">
        <v>1459972182</v>
      </c>
      <c r="L2076" s="10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102.49999999999999</v>
      </c>
      <c r="R2076">
        <f t="shared" si="131"/>
        <v>205</v>
      </c>
      <c r="S2076" t="s">
        <v>8295</v>
      </c>
    </row>
    <row r="2077" spans="1:19" ht="43" x14ac:dyDescent="0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41480.473240740735</v>
      </c>
      <c r="K2077">
        <v>1372177288</v>
      </c>
      <c r="L2077" s="10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1678.3738373837384</v>
      </c>
      <c r="R2077">
        <f t="shared" si="131"/>
        <v>20.465926829268295</v>
      </c>
      <c r="S2077" t="s">
        <v>8295</v>
      </c>
    </row>
    <row r="2078" spans="1:19" ht="28.7" x14ac:dyDescent="0.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41843.672326388885</v>
      </c>
      <c r="K2078">
        <v>1402693689</v>
      </c>
      <c r="L2078" s="10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543.349156424581</v>
      </c>
      <c r="R2078">
        <f t="shared" si="131"/>
        <v>116.35303146309367</v>
      </c>
      <c r="S2078" t="s">
        <v>8295</v>
      </c>
    </row>
    <row r="2079" spans="1:19" ht="43" x14ac:dyDescent="0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42160.666666666664</v>
      </c>
      <c r="K2079">
        <v>1428541276</v>
      </c>
      <c r="L2079" s="10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115.50800000000001</v>
      </c>
      <c r="R2079">
        <f t="shared" si="131"/>
        <v>307.20212765957444</v>
      </c>
      <c r="S2079" t="s">
        <v>8295</v>
      </c>
    </row>
    <row r="2080" spans="1:19" ht="43" x14ac:dyDescent="0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42722.563159722216</v>
      </c>
      <c r="K2080">
        <v>1479493857</v>
      </c>
      <c r="L2080" s="10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131.20499999999998</v>
      </c>
      <c r="R2080">
        <f t="shared" si="131"/>
        <v>546.6875</v>
      </c>
      <c r="S2080" t="s">
        <v>8295</v>
      </c>
    </row>
    <row r="2081" spans="1:19" ht="43" x14ac:dyDescent="0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42180.583333333336</v>
      </c>
      <c r="K2081">
        <v>1432659793</v>
      </c>
      <c r="L2081" s="10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288.17</v>
      </c>
      <c r="R2081">
        <f t="shared" si="131"/>
        <v>47.474464579901152</v>
      </c>
      <c r="S2081" t="s">
        <v>8295</v>
      </c>
    </row>
    <row r="2082" spans="1:19" ht="43" x14ac:dyDescent="0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42319.790509259255</v>
      </c>
      <c r="K2082">
        <v>1444690700</v>
      </c>
      <c r="L2082" s="10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507.8</v>
      </c>
      <c r="R2082">
        <f t="shared" si="131"/>
        <v>101.56</v>
      </c>
      <c r="S2082" t="s">
        <v>8295</v>
      </c>
    </row>
    <row r="2083" spans="1:19" ht="43" x14ac:dyDescent="0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41044.999305555553</v>
      </c>
      <c r="K2083">
        <v>1333597555</v>
      </c>
      <c r="L2083" s="10">
        <f t="shared" si="129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114.57142857142857</v>
      </c>
      <c r="R2083">
        <f t="shared" si="131"/>
        <v>72.909090909090907</v>
      </c>
      <c r="S2083" t="s">
        <v>8279</v>
      </c>
    </row>
    <row r="2084" spans="1:19" ht="43" x14ac:dyDescent="0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40870.953657407401</v>
      </c>
      <c r="K2084">
        <v>1316919196</v>
      </c>
      <c r="L2084" s="10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110.73333333333333</v>
      </c>
      <c r="R2084">
        <f t="shared" si="131"/>
        <v>43.710526315789473</v>
      </c>
      <c r="S2084" t="s">
        <v>8279</v>
      </c>
    </row>
    <row r="2085" spans="1:19" ht="43" x14ac:dyDescent="0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41064.513831018514</v>
      </c>
      <c r="K2085">
        <v>1336238395</v>
      </c>
      <c r="L2085" s="10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113.33333333333333</v>
      </c>
      <c r="R2085">
        <f t="shared" si="131"/>
        <v>34</v>
      </c>
      <c r="S2085" t="s">
        <v>8279</v>
      </c>
    </row>
    <row r="2086" spans="1:19" ht="43" x14ac:dyDescent="0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41763.082638888889</v>
      </c>
      <c r="K2086">
        <v>1396468782</v>
      </c>
      <c r="L2086" s="10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108.33333333333333</v>
      </c>
      <c r="R2086">
        <f t="shared" si="131"/>
        <v>70.652173913043484</v>
      </c>
      <c r="S2086" t="s">
        <v>8279</v>
      </c>
    </row>
    <row r="2087" spans="1:19" ht="43" x14ac:dyDescent="0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41105.627164351848</v>
      </c>
      <c r="K2087">
        <v>1339790587</v>
      </c>
      <c r="L2087" s="10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123.53333333333335</v>
      </c>
      <c r="R2087">
        <f t="shared" si="131"/>
        <v>89.301204819277103</v>
      </c>
      <c r="S2087" t="s">
        <v>8279</v>
      </c>
    </row>
    <row r="2088" spans="1:19" ht="43" x14ac:dyDescent="0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40890.999305555553</v>
      </c>
      <c r="K2088">
        <v>1321200332</v>
      </c>
      <c r="L2088" s="10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100.69999999999999</v>
      </c>
      <c r="R2088">
        <f t="shared" si="131"/>
        <v>115.08571428571429</v>
      </c>
      <c r="S2088" t="s">
        <v>8279</v>
      </c>
    </row>
    <row r="2089" spans="1:19" ht="43" x14ac:dyDescent="0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40793.996041666665</v>
      </c>
      <c r="K2089">
        <v>1312865658</v>
      </c>
      <c r="L2089" s="10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103.53333333333335</v>
      </c>
      <c r="R2089">
        <f t="shared" si="131"/>
        <v>62.12</v>
      </c>
      <c r="S2089" t="s">
        <v>8279</v>
      </c>
    </row>
    <row r="2090" spans="1:19" ht="43" x14ac:dyDescent="0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40431.957638888889</v>
      </c>
      <c r="K2090">
        <v>1281028152</v>
      </c>
      <c r="L2090" s="10">
        <f t="shared" si="129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115.51066666666668</v>
      </c>
      <c r="R2090">
        <f t="shared" si="131"/>
        <v>46.204266666666669</v>
      </c>
      <c r="S2090" t="s">
        <v>8279</v>
      </c>
    </row>
    <row r="2091" spans="1:19" ht="28.7" x14ac:dyDescent="0.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41487.867986111109</v>
      </c>
      <c r="K2091">
        <v>1372384194</v>
      </c>
      <c r="L2091" s="10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120.4004</v>
      </c>
      <c r="R2091">
        <f t="shared" si="131"/>
        <v>48.54854838709678</v>
      </c>
      <c r="S2091" t="s">
        <v>8279</v>
      </c>
    </row>
    <row r="2092" spans="1:19" ht="43" x14ac:dyDescent="0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41329.173090277778</v>
      </c>
      <c r="K2092">
        <v>1359104955</v>
      </c>
      <c r="L2092" s="10">
        <f t="shared" si="129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115.040375</v>
      </c>
      <c r="R2092">
        <f t="shared" si="131"/>
        <v>57.520187499999999</v>
      </c>
      <c r="S2092" t="s">
        <v>8279</v>
      </c>
    </row>
    <row r="2093" spans="1:19" ht="43" x14ac:dyDescent="0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40603.625</v>
      </c>
      <c r="K2093">
        <v>1294818278</v>
      </c>
      <c r="L2093" s="10">
        <f t="shared" si="129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120.46777777777777</v>
      </c>
      <c r="R2093">
        <f t="shared" si="131"/>
        <v>88.147154471544724</v>
      </c>
      <c r="S2093" t="s">
        <v>8279</v>
      </c>
    </row>
    <row r="2094" spans="1:19" ht="43" x14ac:dyDescent="0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40823.499212962961</v>
      </c>
      <c r="K2094">
        <v>1312822732</v>
      </c>
      <c r="L2094" s="10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101.28333333333333</v>
      </c>
      <c r="R2094">
        <f t="shared" si="131"/>
        <v>110.49090909090908</v>
      </c>
      <c r="S2094" t="s">
        <v>8279</v>
      </c>
    </row>
    <row r="2095" spans="1:19" ht="43" x14ac:dyDescent="0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41265.68787037037</v>
      </c>
      <c r="K2095">
        <v>1351024232</v>
      </c>
      <c r="L2095" s="10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102.46666666666667</v>
      </c>
      <c r="R2095">
        <f t="shared" si="131"/>
        <v>66.826086956521735</v>
      </c>
      <c r="S2095" t="s">
        <v>8279</v>
      </c>
    </row>
    <row r="2096" spans="1:19" ht="43" x14ac:dyDescent="0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40972.916666666664</v>
      </c>
      <c r="K2096">
        <v>1327969730</v>
      </c>
      <c r="L2096" s="10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120.54285714285714</v>
      </c>
      <c r="R2096">
        <f t="shared" si="131"/>
        <v>58.597222222222221</v>
      </c>
      <c r="S2096" t="s">
        <v>8279</v>
      </c>
    </row>
    <row r="2097" spans="1:19" ht="43" x14ac:dyDescent="0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40818.525150462956</v>
      </c>
      <c r="K2097">
        <v>1312392973</v>
      </c>
      <c r="L2097" s="10">
        <f t="shared" si="129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100</v>
      </c>
      <c r="R2097">
        <f t="shared" si="131"/>
        <v>113.63636363636364</v>
      </c>
      <c r="S2097" t="s">
        <v>8279</v>
      </c>
    </row>
    <row r="2098" spans="1:19" ht="43" x14ac:dyDescent="0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41207.957638888889</v>
      </c>
      <c r="K2098">
        <v>1349892735</v>
      </c>
      <c r="L2098" s="10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101.66666666666666</v>
      </c>
      <c r="R2098">
        <f t="shared" si="131"/>
        <v>43.571428571428569</v>
      </c>
      <c r="S2098" t="s">
        <v>8279</v>
      </c>
    </row>
    <row r="2099" spans="1:19" ht="43" x14ac:dyDescent="0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40878.418229166666</v>
      </c>
      <c r="K2099">
        <v>1317564135</v>
      </c>
      <c r="L2099" s="10">
        <f t="shared" si="129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100</v>
      </c>
      <c r="R2099">
        <f t="shared" si="131"/>
        <v>78.94736842105263</v>
      </c>
      <c r="S2099" t="s">
        <v>8279</v>
      </c>
    </row>
    <row r="2100" spans="1:19" ht="43" x14ac:dyDescent="0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40975.905497685184</v>
      </c>
      <c r="K2100">
        <v>1328582635</v>
      </c>
      <c r="L2100" s="10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100.33333333333334</v>
      </c>
      <c r="R2100">
        <f t="shared" si="131"/>
        <v>188.125</v>
      </c>
      <c r="S2100" t="s">
        <v>8279</v>
      </c>
    </row>
    <row r="2101" spans="1:19" x14ac:dyDescent="0.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42186.944444444445</v>
      </c>
      <c r="K2101">
        <v>1434650084</v>
      </c>
      <c r="L2101" s="10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132.36666666666667</v>
      </c>
      <c r="R2101">
        <f t="shared" si="131"/>
        <v>63.031746031746032</v>
      </c>
      <c r="S2101" t="s">
        <v>8279</v>
      </c>
    </row>
    <row r="2102" spans="1:19" ht="43" x14ac:dyDescent="0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41089.957638888889</v>
      </c>
      <c r="K2102">
        <v>1339704141</v>
      </c>
      <c r="L2102" s="10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136.66666666666666</v>
      </c>
      <c r="R2102">
        <f t="shared" si="131"/>
        <v>30.37037037037037</v>
      </c>
      <c r="S2102" t="s">
        <v>8279</v>
      </c>
    </row>
    <row r="2103" spans="1:19" ht="43" x14ac:dyDescent="0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40951.941134259258</v>
      </c>
      <c r="K2103">
        <v>1323920114</v>
      </c>
      <c r="L2103" s="10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113.25</v>
      </c>
      <c r="R2103">
        <f t="shared" si="131"/>
        <v>51.477272727272727</v>
      </c>
      <c r="S2103" t="s">
        <v>8279</v>
      </c>
    </row>
    <row r="2104" spans="1:19" ht="43" x14ac:dyDescent="0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40668.660277777773</v>
      </c>
      <c r="K2104">
        <v>1302036648</v>
      </c>
      <c r="L2104" s="10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136</v>
      </c>
      <c r="R2104">
        <f t="shared" si="131"/>
        <v>35.789473684210527</v>
      </c>
      <c r="S2104" t="s">
        <v>8279</v>
      </c>
    </row>
    <row r="2105" spans="1:19" ht="28.7" x14ac:dyDescent="0.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41222.588275462964</v>
      </c>
      <c r="K2105">
        <v>1349892427</v>
      </c>
      <c r="L2105" s="10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146.12318374694613</v>
      </c>
      <c r="R2105">
        <f t="shared" si="131"/>
        <v>98.817391304347822</v>
      </c>
      <c r="S2105" t="s">
        <v>8279</v>
      </c>
    </row>
    <row r="2106" spans="1:19" ht="43" x14ac:dyDescent="0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41424.791666666664</v>
      </c>
      <c r="K2106">
        <v>1367286434</v>
      </c>
      <c r="L2106" s="10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129.5</v>
      </c>
      <c r="R2106">
        <f t="shared" si="131"/>
        <v>28</v>
      </c>
      <c r="S2106" t="s">
        <v>8279</v>
      </c>
    </row>
    <row r="2107" spans="1:19" ht="28.7" x14ac:dyDescent="0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41963.958333333336</v>
      </c>
      <c r="K2107">
        <v>1415472953</v>
      </c>
      <c r="L2107" s="10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254</v>
      </c>
      <c r="R2107">
        <f t="shared" si="131"/>
        <v>51.313131313131315</v>
      </c>
      <c r="S2107" t="s">
        <v>8279</v>
      </c>
    </row>
    <row r="2108" spans="1:19" ht="43" x14ac:dyDescent="0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41300.006643518514</v>
      </c>
      <c r="K2108">
        <v>1356584974</v>
      </c>
      <c r="L2108" s="10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107.04545454545456</v>
      </c>
      <c r="R2108">
        <f t="shared" si="131"/>
        <v>53.522727272727273</v>
      </c>
      <c r="S2108" t="s">
        <v>8279</v>
      </c>
    </row>
    <row r="2109" spans="1:19" ht="43" x14ac:dyDescent="0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41955.543900462959</v>
      </c>
      <c r="K2109">
        <v>1413997393</v>
      </c>
      <c r="L2109" s="10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107.73299999999999</v>
      </c>
      <c r="R2109">
        <f t="shared" si="131"/>
        <v>37.149310344827583</v>
      </c>
      <c r="S2109" t="s">
        <v>8279</v>
      </c>
    </row>
    <row r="2110" spans="1:19" ht="43" x14ac:dyDescent="0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41161.954861111109</v>
      </c>
      <c r="K2110">
        <v>1344917580</v>
      </c>
      <c r="L2110" s="10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107.31250000000001</v>
      </c>
      <c r="R2110">
        <f t="shared" si="131"/>
        <v>89.895287958115176</v>
      </c>
      <c r="S2110" t="s">
        <v>8279</v>
      </c>
    </row>
    <row r="2111" spans="1:19" ht="28.7" x14ac:dyDescent="0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42190.500196759262</v>
      </c>
      <c r="K2111">
        <v>1433523617</v>
      </c>
      <c r="L2111" s="10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106.52500000000001</v>
      </c>
      <c r="R2111">
        <f t="shared" si="131"/>
        <v>106.52500000000001</v>
      </c>
      <c r="S2111" t="s">
        <v>8279</v>
      </c>
    </row>
    <row r="2112" spans="1:19" ht="28.7" x14ac:dyDescent="0.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41786.999305555553</v>
      </c>
      <c r="K2112">
        <v>1398873969</v>
      </c>
      <c r="L2112" s="10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100.35000000000001</v>
      </c>
      <c r="R2112">
        <f t="shared" si="131"/>
        <v>52.815789473684212</v>
      </c>
      <c r="S2112" t="s">
        <v>8279</v>
      </c>
    </row>
    <row r="2113" spans="1:19" ht="43" x14ac:dyDescent="0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40769.833333333328</v>
      </c>
      <c r="K2113">
        <v>1307594625</v>
      </c>
      <c r="L2113" s="10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106.5</v>
      </c>
      <c r="R2113">
        <f t="shared" si="131"/>
        <v>54.615384615384613</v>
      </c>
      <c r="S2113" t="s">
        <v>8279</v>
      </c>
    </row>
    <row r="2114" spans="1:19" ht="43" x14ac:dyDescent="0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41379.719826388886</v>
      </c>
      <c r="K2114">
        <v>1364854593</v>
      </c>
      <c r="L2114" s="10">
        <f t="shared" si="129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100</v>
      </c>
      <c r="R2114">
        <f t="shared" si="131"/>
        <v>27.272727272727273</v>
      </c>
      <c r="S2114" t="s">
        <v>8279</v>
      </c>
    </row>
    <row r="2115" spans="1:19" ht="28.7" x14ac:dyDescent="0.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(((I2115/60)/60)/24)+DATE(1970,1,1)+(-5/24)</f>
        <v>41905.657129629624</v>
      </c>
      <c r="K2115">
        <v>1408481176</v>
      </c>
      <c r="L2115" s="10">
        <f t="shared" ref="L2115:L2178" si="133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(E2115/D2115)*100</f>
        <v>104.85714285714285</v>
      </c>
      <c r="R2115">
        <f t="shared" ref="R2115:R2178" si="135">E2115/N2115</f>
        <v>68.598130841121488</v>
      </c>
      <c r="S2115" t="s">
        <v>8279</v>
      </c>
    </row>
    <row r="2116" spans="1:19" ht="43" x14ac:dyDescent="0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40520.999305555553</v>
      </c>
      <c r="K2116">
        <v>1286480070</v>
      </c>
      <c r="L2116" s="10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104.69999999999999</v>
      </c>
      <c r="R2116">
        <f t="shared" si="135"/>
        <v>35.612244897959187</v>
      </c>
      <c r="S2116" t="s">
        <v>8279</v>
      </c>
    </row>
    <row r="2117" spans="1:19" ht="43" x14ac:dyDescent="0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40593.872696759259</v>
      </c>
      <c r="K2117">
        <v>1295575001</v>
      </c>
      <c r="L2117" s="10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225.66666666666669</v>
      </c>
      <c r="R2117">
        <f t="shared" si="135"/>
        <v>94.027777777777771</v>
      </c>
      <c r="S2117" t="s">
        <v>8279</v>
      </c>
    </row>
    <row r="2118" spans="1:19" ht="43" x14ac:dyDescent="0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41184.569479166668</v>
      </c>
      <c r="K2118">
        <v>1345056003</v>
      </c>
      <c r="L2118" s="10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100.90416666666667</v>
      </c>
      <c r="R2118">
        <f t="shared" si="135"/>
        <v>526.45652173913038</v>
      </c>
      <c r="S2118" t="s">
        <v>8279</v>
      </c>
    </row>
    <row r="2119" spans="1:19" ht="43" x14ac:dyDescent="0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42303.999305555553</v>
      </c>
      <c r="K2119">
        <v>1444699549</v>
      </c>
      <c r="L2119" s="10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147.75</v>
      </c>
      <c r="R2119">
        <f t="shared" si="135"/>
        <v>50.657142857142858</v>
      </c>
      <c r="S2119" t="s">
        <v>8279</v>
      </c>
    </row>
    <row r="2120" spans="1:19" ht="28.7" x14ac:dyDescent="0.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40748.631203703699</v>
      </c>
      <c r="K2120">
        <v>1308946136</v>
      </c>
      <c r="L2120" s="10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134.61099999999999</v>
      </c>
      <c r="R2120">
        <f t="shared" si="135"/>
        <v>79.182941176470578</v>
      </c>
      <c r="S2120" t="s">
        <v>8279</v>
      </c>
    </row>
    <row r="2121" spans="1:19" ht="43" x14ac:dyDescent="0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41136.921817129631</v>
      </c>
      <c r="K2121">
        <v>1342494445</v>
      </c>
      <c r="L2121" s="10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100.75</v>
      </c>
      <c r="R2121">
        <f t="shared" si="135"/>
        <v>91.590909090909093</v>
      </c>
      <c r="S2121" t="s">
        <v>8279</v>
      </c>
    </row>
    <row r="2122" spans="1:19" ht="43" x14ac:dyDescent="0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41640.756203703699</v>
      </c>
      <c r="K2122">
        <v>1384384136</v>
      </c>
      <c r="L2122" s="10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100.880375</v>
      </c>
      <c r="R2122">
        <f t="shared" si="135"/>
        <v>116.96275362318841</v>
      </c>
      <c r="S2122" t="s">
        <v>8279</v>
      </c>
    </row>
    <row r="2123" spans="1:19" ht="28.7" x14ac:dyDescent="0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42746.534120370365</v>
      </c>
      <c r="K2123">
        <v>1481564948</v>
      </c>
      <c r="L2123" s="10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0.56800000000000006</v>
      </c>
      <c r="R2123">
        <f t="shared" si="135"/>
        <v>28.4</v>
      </c>
      <c r="S2123" t="s">
        <v>8282</v>
      </c>
    </row>
    <row r="2124" spans="1:19" ht="43" x14ac:dyDescent="0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42742.092233796291</v>
      </c>
      <c r="K2124">
        <v>1481181169</v>
      </c>
      <c r="L2124" s="10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0.38750000000000001</v>
      </c>
      <c r="R2124">
        <f t="shared" si="135"/>
        <v>103.33333333333333</v>
      </c>
      <c r="S2124" t="s">
        <v>8282</v>
      </c>
    </row>
    <row r="2125" spans="1:19" ht="57.35" x14ac:dyDescent="0.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40252.082638888889</v>
      </c>
      <c r="K2125">
        <v>1263982307</v>
      </c>
      <c r="L2125" s="10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10</v>
      </c>
      <c r="R2125">
        <f t="shared" si="135"/>
        <v>10</v>
      </c>
      <c r="S2125" t="s">
        <v>8282</v>
      </c>
    </row>
    <row r="2126" spans="1:19" ht="43" x14ac:dyDescent="0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</v>
      </c>
      <c r="K2126">
        <v>1286930435</v>
      </c>
      <c r="L2126" s="10">
        <f t="shared" si="133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10.454545454545453</v>
      </c>
      <c r="R2126">
        <f t="shared" si="135"/>
        <v>23</v>
      </c>
      <c r="S2126" t="s">
        <v>8282</v>
      </c>
    </row>
    <row r="2127" spans="1:19" ht="43" x14ac:dyDescent="0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42220.815196759257</v>
      </c>
      <c r="K2127">
        <v>1436142833</v>
      </c>
      <c r="L2127" s="10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1.4200000000000002</v>
      </c>
      <c r="R2127">
        <f t="shared" si="135"/>
        <v>31.555555555555557</v>
      </c>
      <c r="S2127" t="s">
        <v>8282</v>
      </c>
    </row>
    <row r="2128" spans="1:19" ht="43" x14ac:dyDescent="0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41981.76489583333</v>
      </c>
      <c r="K2128">
        <v>1415488887</v>
      </c>
      <c r="L2128" s="10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0.05</v>
      </c>
      <c r="R2128">
        <f t="shared" si="135"/>
        <v>5</v>
      </c>
      <c r="S2128" t="s">
        <v>8282</v>
      </c>
    </row>
    <row r="2129" spans="1:19" ht="28.7" x14ac:dyDescent="0.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42075.255358796298</v>
      </c>
      <c r="K2129">
        <v>1423570063</v>
      </c>
      <c r="L2129" s="10">
        <f t="shared" si="133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28.842857142857142</v>
      </c>
      <c r="R2129">
        <f t="shared" si="135"/>
        <v>34.220338983050844</v>
      </c>
      <c r="S2129" t="s">
        <v>8282</v>
      </c>
    </row>
    <row r="2130" spans="1:19" ht="43" x14ac:dyDescent="0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41903.564456018517</v>
      </c>
      <c r="K2130">
        <v>1406140369</v>
      </c>
      <c r="L2130" s="10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0.16666666666666669</v>
      </c>
      <c r="R2130">
        <f t="shared" si="135"/>
        <v>25</v>
      </c>
      <c r="S2130" t="s">
        <v>8282</v>
      </c>
    </row>
    <row r="2131" spans="1:19" ht="43" x14ac:dyDescent="0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42438.815972222219</v>
      </c>
      <c r="K2131">
        <v>1454978100</v>
      </c>
      <c r="L2131" s="10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11.799999999999999</v>
      </c>
      <c r="R2131">
        <f t="shared" si="135"/>
        <v>19.666666666666668</v>
      </c>
      <c r="S2131" t="s">
        <v>8282</v>
      </c>
    </row>
    <row r="2132" spans="1:19" ht="28.7" x14ac:dyDescent="0.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41866.87804398148</v>
      </c>
      <c r="K2132">
        <v>1405130663</v>
      </c>
      <c r="L2132" s="10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0.20238095238095236</v>
      </c>
      <c r="R2132">
        <f t="shared" si="135"/>
        <v>21.25</v>
      </c>
      <c r="S2132" t="s">
        <v>8282</v>
      </c>
    </row>
    <row r="2133" spans="1:19" ht="43" x14ac:dyDescent="0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42196.998738425922</v>
      </c>
      <c r="K2133">
        <v>1434085091</v>
      </c>
      <c r="L2133" s="10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5</v>
      </c>
      <c r="R2133">
        <f t="shared" si="135"/>
        <v>8.3333333333333339</v>
      </c>
      <c r="S2133" t="s">
        <v>8282</v>
      </c>
    </row>
    <row r="2134" spans="1:19" ht="43" x14ac:dyDescent="0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41673.27884259259</v>
      </c>
      <c r="K2134">
        <v>1388835692</v>
      </c>
      <c r="L2134" s="10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2.1129899999999995</v>
      </c>
      <c r="R2134">
        <f t="shared" si="135"/>
        <v>21.34333333333333</v>
      </c>
      <c r="S2134" t="s">
        <v>8282</v>
      </c>
    </row>
    <row r="2135" spans="1:19" ht="43" x14ac:dyDescent="0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40657.082638888889</v>
      </c>
      <c r="K2135">
        <v>1300328399</v>
      </c>
      <c r="L2135" s="10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</v>
      </c>
      <c r="R2135">
        <f t="shared" si="135"/>
        <v>5.333333333333333</v>
      </c>
      <c r="S2135" t="s">
        <v>8282</v>
      </c>
    </row>
    <row r="2136" spans="1:19" ht="43" x14ac:dyDescent="0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41391.678136574068</v>
      </c>
      <c r="K2136">
        <v>1364505391</v>
      </c>
      <c r="L2136" s="10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1.7333333333333332</v>
      </c>
      <c r="R2136">
        <f t="shared" si="135"/>
        <v>34.666666666666664</v>
      </c>
      <c r="S2136" t="s">
        <v>8282</v>
      </c>
    </row>
    <row r="2137" spans="1:19" ht="43" x14ac:dyDescent="0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41186.755011574067</v>
      </c>
      <c r="K2137">
        <v>1346800033</v>
      </c>
      <c r="L2137" s="10">
        <f t="shared" si="133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</v>
      </c>
      <c r="R2137">
        <f t="shared" si="135"/>
        <v>21.727272727272727</v>
      </c>
      <c r="S2137" t="s">
        <v>8282</v>
      </c>
    </row>
    <row r="2138" spans="1:19" ht="43" x14ac:dyDescent="0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41566.300763888888</v>
      </c>
      <c r="K2138">
        <v>1379592786</v>
      </c>
      <c r="L2138" s="10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5.9612499999999999E-2</v>
      </c>
      <c r="R2138">
        <f t="shared" si="135"/>
        <v>11.922499999999999</v>
      </c>
      <c r="S2138" t="s">
        <v>8282</v>
      </c>
    </row>
    <row r="2139" spans="1:19" ht="43" x14ac:dyDescent="0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41978.562835648147</v>
      </c>
      <c r="K2139">
        <v>1415212229</v>
      </c>
      <c r="L2139" s="10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28.405999999999999</v>
      </c>
      <c r="R2139">
        <f t="shared" si="135"/>
        <v>26.59737827715356</v>
      </c>
      <c r="S2139" t="s">
        <v>8282</v>
      </c>
    </row>
    <row r="2140" spans="1:19" ht="28.7" x14ac:dyDescent="0.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41586.846516203703</v>
      </c>
      <c r="K2140">
        <v>1381364339</v>
      </c>
      <c r="L2140" s="10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12.8</v>
      </c>
      <c r="R2140">
        <f t="shared" si="135"/>
        <v>10.666666666666666</v>
      </c>
      <c r="S2140" t="s">
        <v>8282</v>
      </c>
    </row>
    <row r="2141" spans="1:19" ht="43" x14ac:dyDescent="0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42677.541759259257</v>
      </c>
      <c r="K2141">
        <v>1475604008</v>
      </c>
      <c r="L2141" s="10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5.42</v>
      </c>
      <c r="R2141">
        <f t="shared" si="135"/>
        <v>29.035714285714285</v>
      </c>
      <c r="S2141" t="s">
        <v>8282</v>
      </c>
    </row>
    <row r="2142" spans="1:19" ht="43" x14ac:dyDescent="0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41285.625277777777</v>
      </c>
      <c r="K2142">
        <v>1355342424</v>
      </c>
      <c r="L2142" s="10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0.11199999999999999</v>
      </c>
      <c r="R2142">
        <f t="shared" si="135"/>
        <v>50.909090909090907</v>
      </c>
      <c r="S2142" t="s">
        <v>8282</v>
      </c>
    </row>
    <row r="2143" spans="1:19" ht="43" hidden="1" x14ac:dyDescent="0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41957.068969907406</v>
      </c>
      <c r="K2143">
        <v>1413351559</v>
      </c>
      <c r="L2143" s="10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t="e">
        <f t="shared" si="135"/>
        <v>#DIV/0!</v>
      </c>
      <c r="S2143" t="s">
        <v>8282</v>
      </c>
    </row>
    <row r="2144" spans="1:19" ht="43" x14ac:dyDescent="0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42368.493171296293</v>
      </c>
      <c r="K2144">
        <v>1449075010</v>
      </c>
      <c r="L2144" s="10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5.7238095238095239</v>
      </c>
      <c r="R2144">
        <f t="shared" si="135"/>
        <v>50.083333333333336</v>
      </c>
      <c r="S2144" t="s">
        <v>8282</v>
      </c>
    </row>
    <row r="2145" spans="1:19" ht="43" x14ac:dyDescent="0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40380.583333333328</v>
      </c>
      <c r="K2145">
        <v>1275599812</v>
      </c>
      <c r="L2145" s="10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11.25</v>
      </c>
      <c r="R2145">
        <f t="shared" si="135"/>
        <v>45</v>
      </c>
      <c r="S2145" t="s">
        <v>8282</v>
      </c>
    </row>
    <row r="2146" spans="1:19" ht="28.7" x14ac:dyDescent="0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41531.338425925926</v>
      </c>
      <c r="K2146">
        <v>1376399240</v>
      </c>
      <c r="L2146" s="10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1.7098591549295776</v>
      </c>
      <c r="R2146">
        <f t="shared" si="135"/>
        <v>25.291666666666668</v>
      </c>
      <c r="S2146" t="s">
        <v>8282</v>
      </c>
    </row>
    <row r="2147" spans="1:19" ht="43" x14ac:dyDescent="0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41605.070763888885</v>
      </c>
      <c r="K2147">
        <v>1382938914</v>
      </c>
      <c r="L2147" s="10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30.433333333333334</v>
      </c>
      <c r="R2147">
        <f t="shared" si="135"/>
        <v>51.292134831460672</v>
      </c>
      <c r="S2147" t="s">
        <v>8282</v>
      </c>
    </row>
    <row r="2148" spans="1:19" ht="43" x14ac:dyDescent="0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42411.471180555549</v>
      </c>
      <c r="K2148">
        <v>1453997910</v>
      </c>
      <c r="L2148" s="10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0.02</v>
      </c>
      <c r="R2148">
        <f t="shared" si="135"/>
        <v>1</v>
      </c>
      <c r="S2148" t="s">
        <v>8282</v>
      </c>
    </row>
    <row r="2149" spans="1:19" x14ac:dyDescent="0.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41959.129027777781</v>
      </c>
      <c r="K2149">
        <v>1413356748</v>
      </c>
      <c r="L2149" s="10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0.69641025641025645</v>
      </c>
      <c r="R2149">
        <f t="shared" si="135"/>
        <v>49.381818181818183</v>
      </c>
      <c r="S2149" t="s">
        <v>8282</v>
      </c>
    </row>
    <row r="2150" spans="1:19" ht="43" x14ac:dyDescent="0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42096.483587962961</v>
      </c>
      <c r="K2150">
        <v>1425404182</v>
      </c>
      <c r="L2150" s="10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2</v>
      </c>
      <c r="R2150">
        <f t="shared" si="135"/>
        <v>1</v>
      </c>
      <c r="S2150" t="s">
        <v>8282</v>
      </c>
    </row>
    <row r="2151" spans="1:19" ht="43" hidden="1" x14ac:dyDescent="0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40389.791666666664</v>
      </c>
      <c r="K2151">
        <v>1277512556</v>
      </c>
      <c r="L2151" s="10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t="e">
        <f t="shared" si="135"/>
        <v>#DIV/0!</v>
      </c>
      <c r="S2151" t="s">
        <v>8282</v>
      </c>
    </row>
    <row r="2152" spans="1:19" x14ac:dyDescent="0.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42564.076377314814</v>
      </c>
      <c r="K2152">
        <v>1465800599</v>
      </c>
      <c r="L2152" s="10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0.80999999999999994</v>
      </c>
      <c r="R2152">
        <f t="shared" si="135"/>
        <v>101.25</v>
      </c>
      <c r="S2152" t="s">
        <v>8282</v>
      </c>
    </row>
    <row r="2153" spans="1:19" ht="43" x14ac:dyDescent="0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42550.639050925929</v>
      </c>
      <c r="K2153">
        <v>1464639614</v>
      </c>
      <c r="L2153" s="10">
        <f t="shared" si="133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0.26222222222222225</v>
      </c>
      <c r="R2153">
        <f t="shared" si="135"/>
        <v>19.666666666666668</v>
      </c>
      <c r="S2153" t="s">
        <v>8282</v>
      </c>
    </row>
    <row r="2154" spans="1:19" ht="43" x14ac:dyDescent="0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41713.582280092589</v>
      </c>
      <c r="K2154">
        <v>1392321509</v>
      </c>
      <c r="L2154" s="10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0.16666666666666669</v>
      </c>
      <c r="R2154">
        <f t="shared" si="135"/>
        <v>12.5</v>
      </c>
      <c r="S2154" t="s">
        <v>8282</v>
      </c>
    </row>
    <row r="2155" spans="1:19" ht="43" x14ac:dyDescent="0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42014.124305555553</v>
      </c>
      <c r="K2155">
        <v>1417470718</v>
      </c>
      <c r="L2155" s="10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9.124454880912446E-3</v>
      </c>
      <c r="R2155">
        <f t="shared" si="135"/>
        <v>8.5</v>
      </c>
      <c r="S2155" t="s">
        <v>8282</v>
      </c>
    </row>
    <row r="2156" spans="1:19" ht="28.7" x14ac:dyDescent="0.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41667.42392361111</v>
      </c>
      <c r="K2156">
        <v>1389193827</v>
      </c>
      <c r="L2156" s="10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0.8</v>
      </c>
      <c r="R2156">
        <f t="shared" si="135"/>
        <v>1</v>
      </c>
      <c r="S2156" t="s">
        <v>8282</v>
      </c>
    </row>
    <row r="2157" spans="1:19" ht="43" x14ac:dyDescent="0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42460.497511574074</v>
      </c>
      <c r="K2157">
        <v>1456854985</v>
      </c>
      <c r="L2157" s="10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2.2999999999999998</v>
      </c>
      <c r="R2157">
        <f t="shared" si="135"/>
        <v>23</v>
      </c>
      <c r="S2157" t="s">
        <v>8282</v>
      </c>
    </row>
    <row r="2158" spans="1:19" ht="43" x14ac:dyDescent="0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41533.645902777775</v>
      </c>
      <c r="K2158">
        <v>1375475406</v>
      </c>
      <c r="L2158" s="10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2.6660714285714282</v>
      </c>
      <c r="R2158">
        <f t="shared" si="135"/>
        <v>17.987951807228917</v>
      </c>
      <c r="S2158" t="s">
        <v>8282</v>
      </c>
    </row>
    <row r="2159" spans="1:19" ht="28.7" x14ac:dyDescent="0.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42727.124305555553</v>
      </c>
      <c r="K2159">
        <v>1479684783</v>
      </c>
      <c r="L2159" s="10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28.192</v>
      </c>
      <c r="R2159">
        <f t="shared" si="135"/>
        <v>370.94736842105266</v>
      </c>
      <c r="S2159" t="s">
        <v>8282</v>
      </c>
    </row>
    <row r="2160" spans="1:19" ht="43" x14ac:dyDescent="0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41309.645532407405</v>
      </c>
      <c r="K2160">
        <v>1356121774</v>
      </c>
      <c r="L2160" s="10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6.5900366666666672</v>
      </c>
      <c r="R2160">
        <f t="shared" si="135"/>
        <v>63.569485530546629</v>
      </c>
      <c r="S2160" t="s">
        <v>8282</v>
      </c>
    </row>
    <row r="2161" spans="1:19" ht="57.35" x14ac:dyDescent="0.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40740.522847222215</v>
      </c>
      <c r="K2161">
        <v>1308245574</v>
      </c>
      <c r="L2161" s="10">
        <f t="shared" si="133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0.72222222222222221</v>
      </c>
      <c r="R2161">
        <f t="shared" si="135"/>
        <v>13</v>
      </c>
      <c r="S2161" t="s">
        <v>8282</v>
      </c>
    </row>
    <row r="2162" spans="1:19" ht="43" x14ac:dyDescent="0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41048.503530092588</v>
      </c>
      <c r="K2162">
        <v>1334855105</v>
      </c>
      <c r="L2162" s="10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0.85000000000000009</v>
      </c>
      <c r="R2162">
        <f t="shared" si="135"/>
        <v>5.3125</v>
      </c>
      <c r="S2162" t="s">
        <v>8282</v>
      </c>
    </row>
    <row r="2163" spans="1:19" ht="28.7" x14ac:dyDescent="0.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42270.644201388881</v>
      </c>
      <c r="K2163">
        <v>1440448059</v>
      </c>
      <c r="L2163" s="10">
        <f t="shared" si="133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115.75</v>
      </c>
      <c r="R2163">
        <f t="shared" si="135"/>
        <v>35.615384615384613</v>
      </c>
      <c r="S2163" t="s">
        <v>8276</v>
      </c>
    </row>
    <row r="2164" spans="1:19" ht="43" x14ac:dyDescent="0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41844.557766203703</v>
      </c>
      <c r="K2164">
        <v>1403547791</v>
      </c>
      <c r="L2164" s="10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112.26666666666667</v>
      </c>
      <c r="R2164">
        <f t="shared" si="135"/>
        <v>87.103448275862064</v>
      </c>
      <c r="S2164" t="s">
        <v>8276</v>
      </c>
    </row>
    <row r="2165" spans="1:19" ht="43" x14ac:dyDescent="0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42162.951388888883</v>
      </c>
      <c r="K2165">
        <v>1429306520</v>
      </c>
      <c r="L2165" s="10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132.20000000000002</v>
      </c>
      <c r="R2165">
        <f t="shared" si="135"/>
        <v>75.11363636363636</v>
      </c>
      <c r="S2165" t="s">
        <v>8276</v>
      </c>
    </row>
    <row r="2166" spans="1:19" ht="28.7" x14ac:dyDescent="0.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42545.957638888889</v>
      </c>
      <c r="K2166">
        <v>1464196414</v>
      </c>
      <c r="L2166" s="10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102.63636363636364</v>
      </c>
      <c r="R2166">
        <f t="shared" si="135"/>
        <v>68.01204819277109</v>
      </c>
      <c r="S2166" t="s">
        <v>8276</v>
      </c>
    </row>
    <row r="2167" spans="1:19" ht="43" x14ac:dyDescent="0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42468.417071759257</v>
      </c>
      <c r="K2167">
        <v>1457539235</v>
      </c>
      <c r="L2167" s="10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138.64000000000001</v>
      </c>
      <c r="R2167">
        <f t="shared" si="135"/>
        <v>29.623931623931625</v>
      </c>
      <c r="S2167" t="s">
        <v>8276</v>
      </c>
    </row>
    <row r="2168" spans="1:19" ht="57.35" x14ac:dyDescent="0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41978.671504629623</v>
      </c>
      <c r="K2168">
        <v>1413922018</v>
      </c>
      <c r="L2168" s="10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146.6</v>
      </c>
      <c r="R2168">
        <f t="shared" si="135"/>
        <v>91.625</v>
      </c>
      <c r="S2168" t="s">
        <v>8276</v>
      </c>
    </row>
    <row r="2169" spans="1:19" ht="28.7" x14ac:dyDescent="0.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41166.858067129629</v>
      </c>
      <c r="K2169">
        <v>1346463337</v>
      </c>
      <c r="L2169" s="10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120</v>
      </c>
      <c r="R2169">
        <f t="shared" si="135"/>
        <v>22.5</v>
      </c>
      <c r="S2169" t="s">
        <v>8276</v>
      </c>
    </row>
    <row r="2170" spans="1:19" ht="28.7" x14ac:dyDescent="0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42775.999999999993</v>
      </c>
      <c r="K2170">
        <v>1484058261</v>
      </c>
      <c r="L2170" s="10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121.5816111111111</v>
      </c>
      <c r="R2170">
        <f t="shared" si="135"/>
        <v>64.366735294117646</v>
      </c>
      <c r="S2170" t="s">
        <v>8276</v>
      </c>
    </row>
    <row r="2171" spans="1:19" ht="43" x14ac:dyDescent="0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42796.492488425924</v>
      </c>
      <c r="K2171">
        <v>1488214151</v>
      </c>
      <c r="L2171" s="10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100</v>
      </c>
      <c r="R2171">
        <f t="shared" si="135"/>
        <v>21.857142857142858</v>
      </c>
      <c r="S2171" t="s">
        <v>8276</v>
      </c>
    </row>
    <row r="2172" spans="1:19" ht="43" x14ac:dyDescent="0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42238.541921296295</v>
      </c>
      <c r="K2172">
        <v>1436810422</v>
      </c>
      <c r="L2172" s="10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180.85714285714286</v>
      </c>
      <c r="R2172">
        <f t="shared" si="135"/>
        <v>33.315789473684212</v>
      </c>
      <c r="S2172" t="s">
        <v>8276</v>
      </c>
    </row>
    <row r="2173" spans="1:19" ht="43" x14ac:dyDescent="0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42176.999999999993</v>
      </c>
      <c r="K2173">
        <v>1431903495</v>
      </c>
      <c r="L2173" s="10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106.075</v>
      </c>
      <c r="R2173">
        <f t="shared" si="135"/>
        <v>90.276595744680847</v>
      </c>
      <c r="S2173" t="s">
        <v>8276</v>
      </c>
    </row>
    <row r="2174" spans="1:19" ht="43" x14ac:dyDescent="0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42112.371759259251</v>
      </c>
      <c r="K2174">
        <v>1426773320</v>
      </c>
      <c r="L2174" s="10">
        <f t="shared" si="133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100</v>
      </c>
      <c r="R2174">
        <f t="shared" si="135"/>
        <v>76.92307692307692</v>
      </c>
      <c r="S2174" t="s">
        <v>8276</v>
      </c>
    </row>
    <row r="2175" spans="1:19" ht="43" x14ac:dyDescent="0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41526.957638888889</v>
      </c>
      <c r="K2175">
        <v>1376066243</v>
      </c>
      <c r="L2175" s="10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126.92857142857143</v>
      </c>
      <c r="R2175">
        <f t="shared" si="135"/>
        <v>59.233333333333334</v>
      </c>
      <c r="S2175" t="s">
        <v>8276</v>
      </c>
    </row>
    <row r="2176" spans="1:19" ht="43" x14ac:dyDescent="0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42495.334571759253</v>
      </c>
      <c r="K2176">
        <v>1459861307</v>
      </c>
      <c r="L2176" s="10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102.97499999999999</v>
      </c>
      <c r="R2176">
        <f t="shared" si="135"/>
        <v>65.38095238095238</v>
      </c>
      <c r="S2176" t="s">
        <v>8276</v>
      </c>
    </row>
    <row r="2177" spans="1:19" ht="43" x14ac:dyDescent="0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42571.800763888888</v>
      </c>
      <c r="K2177">
        <v>1468455186</v>
      </c>
      <c r="L2177" s="10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250</v>
      </c>
      <c r="R2177">
        <f t="shared" si="135"/>
        <v>67.307692307692307</v>
      </c>
      <c r="S2177" t="s">
        <v>8276</v>
      </c>
    </row>
    <row r="2178" spans="1:19" ht="43" x14ac:dyDescent="0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42126.424872685187</v>
      </c>
      <c r="K2178">
        <v>1427987509</v>
      </c>
      <c r="L2178" s="10">
        <f t="shared" si="133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126.02</v>
      </c>
      <c r="R2178">
        <f t="shared" si="135"/>
        <v>88.74647887323944</v>
      </c>
      <c r="S2178" t="s">
        <v>8276</v>
      </c>
    </row>
    <row r="2179" spans="1:19" ht="57.35" x14ac:dyDescent="0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(((I2179/60)/60)/24)+DATE(1970,1,1)+(-5/24)</f>
        <v>42527.042442129627</v>
      </c>
      <c r="K2179">
        <v>1463032867</v>
      </c>
      <c r="L2179" s="10">
        <f t="shared" ref="L2179:L2242" si="137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(E2179/D2179)*100</f>
        <v>100.12</v>
      </c>
      <c r="R2179">
        <f t="shared" ref="R2179:R2242" si="139">E2179/N2179</f>
        <v>65.868421052631575</v>
      </c>
      <c r="S2179" t="s">
        <v>8276</v>
      </c>
    </row>
    <row r="2180" spans="1:19" ht="43" x14ac:dyDescent="0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42753.428206018514</v>
      </c>
      <c r="K2180">
        <v>1482160597</v>
      </c>
      <c r="L2180" s="10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138.64000000000001</v>
      </c>
      <c r="R2180">
        <f t="shared" si="139"/>
        <v>40.349243306169967</v>
      </c>
      <c r="S2180" t="s">
        <v>8276</v>
      </c>
    </row>
    <row r="2181" spans="1:19" ht="43" x14ac:dyDescent="0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42104.962870370371</v>
      </c>
      <c r="K2181">
        <v>1426133192</v>
      </c>
      <c r="L2181" s="10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161.4</v>
      </c>
      <c r="R2181">
        <f t="shared" si="139"/>
        <v>76.857142857142861</v>
      </c>
      <c r="S2181" t="s">
        <v>8276</v>
      </c>
    </row>
    <row r="2182" spans="1:19" ht="28.7" x14ac:dyDescent="0.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42321.503101851849</v>
      </c>
      <c r="K2182">
        <v>1443801868</v>
      </c>
      <c r="L2182" s="10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107.18419999999999</v>
      </c>
      <c r="R2182">
        <f t="shared" si="139"/>
        <v>68.707820512820518</v>
      </c>
      <c r="S2182" t="s">
        <v>8276</v>
      </c>
    </row>
    <row r="2183" spans="1:19" ht="43" x14ac:dyDescent="0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42786.796909722216</v>
      </c>
      <c r="K2183">
        <v>1486426053</v>
      </c>
      <c r="L2183" s="10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153.1</v>
      </c>
      <c r="R2183">
        <f t="shared" si="139"/>
        <v>57.773584905660378</v>
      </c>
      <c r="S2183" t="s">
        <v>8297</v>
      </c>
    </row>
    <row r="2184" spans="1:19" ht="43" x14ac:dyDescent="0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41914.692418981482</v>
      </c>
      <c r="K2184">
        <v>1409261825</v>
      </c>
      <c r="L2184" s="10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524.16666666666663</v>
      </c>
      <c r="R2184">
        <f t="shared" si="139"/>
        <v>44.171348314606739</v>
      </c>
      <c r="S2184" t="s">
        <v>8297</v>
      </c>
    </row>
    <row r="2185" spans="1:19" ht="43" x14ac:dyDescent="0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42774.999999999993</v>
      </c>
      <c r="K2185">
        <v>1484037977</v>
      </c>
      <c r="L2185" s="10">
        <f t="shared" si="137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489.27777777777777</v>
      </c>
      <c r="R2185">
        <f t="shared" si="139"/>
        <v>31.566308243727597</v>
      </c>
      <c r="S2185" t="s">
        <v>8297</v>
      </c>
    </row>
    <row r="2186" spans="1:19" ht="43" x14ac:dyDescent="0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42394.458333333336</v>
      </c>
      <c r="K2186">
        <v>1452530041</v>
      </c>
      <c r="L2186" s="10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284.74</v>
      </c>
      <c r="R2186">
        <f t="shared" si="139"/>
        <v>107.04511278195488</v>
      </c>
      <c r="S2186" t="s">
        <v>8297</v>
      </c>
    </row>
    <row r="2187" spans="1:19" ht="43" x14ac:dyDescent="0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41359.141655092593</v>
      </c>
      <c r="K2187">
        <v>1360830239</v>
      </c>
      <c r="L2187" s="10">
        <f t="shared" si="137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1856.97</v>
      </c>
      <c r="R2187">
        <f t="shared" si="139"/>
        <v>149.03451043338683</v>
      </c>
      <c r="S2187" t="s">
        <v>8297</v>
      </c>
    </row>
    <row r="2188" spans="1:19" ht="43" x14ac:dyDescent="0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42619.874999999993</v>
      </c>
      <c r="K2188">
        <v>1470062743</v>
      </c>
      <c r="L2188" s="10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109.67499999999998</v>
      </c>
      <c r="R2188">
        <f t="shared" si="139"/>
        <v>55.956632653061227</v>
      </c>
      <c r="S2188" t="s">
        <v>8297</v>
      </c>
    </row>
    <row r="2189" spans="1:19" ht="43" x14ac:dyDescent="0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42096.957638888889</v>
      </c>
      <c r="K2189">
        <v>1425531666</v>
      </c>
      <c r="L2189" s="10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1014.6425</v>
      </c>
      <c r="R2189">
        <f t="shared" si="139"/>
        <v>56.970381807973048</v>
      </c>
      <c r="S2189" t="s">
        <v>8297</v>
      </c>
    </row>
    <row r="2190" spans="1:19" ht="43" x14ac:dyDescent="0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42668.499999999993</v>
      </c>
      <c r="K2190">
        <v>1474380241</v>
      </c>
      <c r="L2190" s="10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412.17692027666544</v>
      </c>
      <c r="R2190">
        <f t="shared" si="139"/>
        <v>44.056420233463037</v>
      </c>
      <c r="S2190" t="s">
        <v>8297</v>
      </c>
    </row>
    <row r="2191" spans="1:19" ht="43" x14ac:dyDescent="0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42481.708333333336</v>
      </c>
      <c r="K2191">
        <v>1460055300</v>
      </c>
      <c r="L2191" s="10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503.25</v>
      </c>
      <c r="R2191">
        <f t="shared" si="139"/>
        <v>68.625</v>
      </c>
      <c r="S2191" t="s">
        <v>8297</v>
      </c>
    </row>
    <row r="2192" spans="1:19" ht="43" x14ac:dyDescent="0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42452.082638888889</v>
      </c>
      <c r="K2192">
        <v>1455721204</v>
      </c>
      <c r="L2192" s="10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184.61052631578946</v>
      </c>
      <c r="R2192">
        <f t="shared" si="139"/>
        <v>65.318435754189949</v>
      </c>
      <c r="S2192" t="s">
        <v>8297</v>
      </c>
    </row>
    <row r="2193" spans="1:19" ht="43" x14ac:dyDescent="0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42780.6253125</v>
      </c>
      <c r="K2193">
        <v>1486065627</v>
      </c>
      <c r="L2193" s="10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119.73333333333333</v>
      </c>
      <c r="R2193">
        <f t="shared" si="139"/>
        <v>35.92</v>
      </c>
      <c r="S2193" t="s">
        <v>8297</v>
      </c>
    </row>
    <row r="2194" spans="1:19" ht="43" x14ac:dyDescent="0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42719.749999999993</v>
      </c>
      <c r="K2194">
        <v>1479414344</v>
      </c>
      <c r="L2194" s="10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1081.2401666666667</v>
      </c>
      <c r="R2194">
        <f t="shared" si="139"/>
        <v>40.070667078443485</v>
      </c>
      <c r="S2194" t="s">
        <v>8297</v>
      </c>
    </row>
    <row r="2195" spans="1:19" ht="43" x14ac:dyDescent="0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42694.999305555553</v>
      </c>
      <c r="K2195">
        <v>1477043072</v>
      </c>
      <c r="L2195" s="10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452.37333333333333</v>
      </c>
      <c r="R2195">
        <f t="shared" si="139"/>
        <v>75.647714604236342</v>
      </c>
      <c r="S2195" t="s">
        <v>8297</v>
      </c>
    </row>
    <row r="2196" spans="1:19" ht="43" x14ac:dyDescent="0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42455.507986111108</v>
      </c>
      <c r="K2196">
        <v>1456423890</v>
      </c>
      <c r="L2196" s="10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537.37</v>
      </c>
      <c r="R2196">
        <f t="shared" si="139"/>
        <v>61.203872437357631</v>
      </c>
      <c r="S2196" t="s">
        <v>8297</v>
      </c>
    </row>
    <row r="2197" spans="1:19" ht="28.7" x14ac:dyDescent="0.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42227.563657407409</v>
      </c>
      <c r="K2197">
        <v>1436725900</v>
      </c>
      <c r="L2197" s="10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120.32608695652173</v>
      </c>
      <c r="R2197">
        <f t="shared" si="139"/>
        <v>48.130434782608695</v>
      </c>
      <c r="S2197" t="s">
        <v>8297</v>
      </c>
    </row>
    <row r="2198" spans="1:19" ht="28.7" x14ac:dyDescent="0.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42706.083333333336</v>
      </c>
      <c r="K2198">
        <v>1478000502</v>
      </c>
      <c r="L2198" s="10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113.83571428571429</v>
      </c>
      <c r="R2198">
        <f t="shared" si="139"/>
        <v>68.106837606837601</v>
      </c>
      <c r="S2198" t="s">
        <v>8297</v>
      </c>
    </row>
    <row r="2199" spans="1:19" ht="43" x14ac:dyDescent="0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42063.37568287037</v>
      </c>
      <c r="K2199">
        <v>1422540059</v>
      </c>
      <c r="L2199" s="10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951.03109999999992</v>
      </c>
      <c r="R2199">
        <f t="shared" si="139"/>
        <v>65.891300230946882</v>
      </c>
      <c r="S2199" t="s">
        <v>8297</v>
      </c>
    </row>
    <row r="2200" spans="1:19" ht="43" x14ac:dyDescent="0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42322.347222222219</v>
      </c>
      <c r="K2200">
        <v>1444911600</v>
      </c>
      <c r="L2200" s="10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132.89249999999998</v>
      </c>
      <c r="R2200">
        <f t="shared" si="139"/>
        <v>81.654377880184327</v>
      </c>
      <c r="S2200" t="s">
        <v>8297</v>
      </c>
    </row>
    <row r="2201" spans="1:19" ht="28.7" x14ac:dyDescent="0.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42292.208310185182</v>
      </c>
      <c r="K2201">
        <v>1442311198</v>
      </c>
      <c r="L2201" s="10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146.97777777777779</v>
      </c>
      <c r="R2201">
        <f t="shared" si="139"/>
        <v>52.701195219123505</v>
      </c>
      <c r="S2201" t="s">
        <v>8297</v>
      </c>
    </row>
    <row r="2202" spans="1:19" ht="43" x14ac:dyDescent="0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42190.916666666664</v>
      </c>
      <c r="K2202">
        <v>1433775668</v>
      </c>
      <c r="L2202" s="10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542.15</v>
      </c>
      <c r="R2202">
        <f t="shared" si="139"/>
        <v>41.228136882129277</v>
      </c>
      <c r="S2202" t="s">
        <v>8297</v>
      </c>
    </row>
    <row r="2203" spans="1:19" ht="43" x14ac:dyDescent="0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41290.638483796298</v>
      </c>
      <c r="K2203">
        <v>1357157965</v>
      </c>
      <c r="L2203" s="10">
        <f t="shared" si="137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382.71818181818185</v>
      </c>
      <c r="R2203">
        <f t="shared" si="139"/>
        <v>15.035357142857142</v>
      </c>
      <c r="S2203" t="s">
        <v>8280</v>
      </c>
    </row>
    <row r="2204" spans="1:19" ht="28.7" x14ac:dyDescent="0.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41214.640833333331</v>
      </c>
      <c r="K2204">
        <v>1349209368</v>
      </c>
      <c r="L2204" s="10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704.18124999999998</v>
      </c>
      <c r="R2204">
        <f t="shared" si="139"/>
        <v>39.066920943134534</v>
      </c>
      <c r="S2204" t="s">
        <v>8280</v>
      </c>
    </row>
    <row r="2205" spans="1:19" ht="43" x14ac:dyDescent="0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42271.651412037034</v>
      </c>
      <c r="K2205">
        <v>1440535082</v>
      </c>
      <c r="L2205" s="10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109.55</v>
      </c>
      <c r="R2205">
        <f t="shared" si="139"/>
        <v>43.82</v>
      </c>
      <c r="S2205" t="s">
        <v>8280</v>
      </c>
    </row>
    <row r="2206" spans="1:19" ht="43" x14ac:dyDescent="0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41342.103229166663</v>
      </c>
      <c r="K2206">
        <v>1360222119</v>
      </c>
      <c r="L2206" s="10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132.86666666666667</v>
      </c>
      <c r="R2206">
        <f t="shared" si="139"/>
        <v>27.301369863013697</v>
      </c>
      <c r="S2206" t="s">
        <v>8280</v>
      </c>
    </row>
    <row r="2207" spans="1:19" ht="43" x14ac:dyDescent="0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41061.613298611104</v>
      </c>
      <c r="K2207">
        <v>1335987789</v>
      </c>
      <c r="L2207" s="10">
        <f t="shared" si="137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152</v>
      </c>
      <c r="R2207">
        <f t="shared" si="139"/>
        <v>42.222222222222221</v>
      </c>
      <c r="S2207" t="s">
        <v>8280</v>
      </c>
    </row>
    <row r="2208" spans="1:19" ht="43" x14ac:dyDescent="0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41015.048888888887</v>
      </c>
      <c r="K2208">
        <v>1333001424</v>
      </c>
      <c r="L2208" s="10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102.72727272727273</v>
      </c>
      <c r="R2208">
        <f t="shared" si="139"/>
        <v>33.235294117647058</v>
      </c>
      <c r="S2208" t="s">
        <v>8280</v>
      </c>
    </row>
    <row r="2209" spans="1:19" ht="43" x14ac:dyDescent="0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41594.027465277773</v>
      </c>
      <c r="K2209">
        <v>1381984773</v>
      </c>
      <c r="L2209" s="10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100</v>
      </c>
      <c r="R2209">
        <f t="shared" si="139"/>
        <v>285.71428571428572</v>
      </c>
      <c r="S2209" t="s">
        <v>8280</v>
      </c>
    </row>
    <row r="2210" spans="1:19" ht="43" x14ac:dyDescent="0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41005.958333333328</v>
      </c>
      <c r="K2210">
        <v>1328649026</v>
      </c>
      <c r="L2210" s="10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101.6</v>
      </c>
      <c r="R2210">
        <f t="shared" si="139"/>
        <v>42.333333333333336</v>
      </c>
      <c r="S2210" t="s">
        <v>8280</v>
      </c>
    </row>
    <row r="2211" spans="1:19" ht="28.7" x14ac:dyDescent="0.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41743.75</v>
      </c>
      <c r="K2211">
        <v>1396524644</v>
      </c>
      <c r="L2211" s="10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150.80000000000001</v>
      </c>
      <c r="R2211">
        <f t="shared" si="139"/>
        <v>50.266666666666666</v>
      </c>
      <c r="S2211" t="s">
        <v>8280</v>
      </c>
    </row>
    <row r="2212" spans="1:19" ht="43" x14ac:dyDescent="0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41013.524999999994</v>
      </c>
      <c r="K2212">
        <v>1329442510</v>
      </c>
      <c r="L2212" s="10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111.425</v>
      </c>
      <c r="R2212">
        <f t="shared" si="139"/>
        <v>61.902777777777779</v>
      </c>
      <c r="S2212" t="s">
        <v>8280</v>
      </c>
    </row>
    <row r="2213" spans="1:19" ht="43" x14ac:dyDescent="0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41739.082638888889</v>
      </c>
      <c r="K2213">
        <v>1395168625</v>
      </c>
      <c r="L2213" s="10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195.6</v>
      </c>
      <c r="R2213">
        <f t="shared" si="139"/>
        <v>40.75</v>
      </c>
      <c r="S2213" t="s">
        <v>8280</v>
      </c>
    </row>
    <row r="2214" spans="1:19" ht="43" x14ac:dyDescent="0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41581.833333333328</v>
      </c>
      <c r="K2214">
        <v>1380650177</v>
      </c>
      <c r="L2214" s="10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114.38333333333333</v>
      </c>
      <c r="R2214">
        <f t="shared" si="139"/>
        <v>55.796747967479675</v>
      </c>
      <c r="S2214" t="s">
        <v>8280</v>
      </c>
    </row>
    <row r="2215" spans="1:19" ht="57.35" x14ac:dyDescent="0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42139.617812499993</v>
      </c>
      <c r="K2215">
        <v>1429127379</v>
      </c>
      <c r="L2215" s="10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200</v>
      </c>
      <c r="R2215">
        <f t="shared" si="139"/>
        <v>10</v>
      </c>
      <c r="S2215" t="s">
        <v>8280</v>
      </c>
    </row>
    <row r="2216" spans="1:19" ht="43" x14ac:dyDescent="0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41676.58388888889</v>
      </c>
      <c r="K2216">
        <v>1389121248</v>
      </c>
      <c r="L2216" s="10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292.50166666666667</v>
      </c>
      <c r="R2216">
        <f t="shared" si="139"/>
        <v>73.125416666666666</v>
      </c>
      <c r="S2216" t="s">
        <v>8280</v>
      </c>
    </row>
    <row r="2217" spans="1:19" ht="28.7" x14ac:dyDescent="0.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40981.082638888889</v>
      </c>
      <c r="K2217">
        <v>1329671572</v>
      </c>
      <c r="L2217" s="10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156.36363636363637</v>
      </c>
      <c r="R2217">
        <f t="shared" si="139"/>
        <v>26.060606060606062</v>
      </c>
      <c r="S2217" t="s">
        <v>8280</v>
      </c>
    </row>
    <row r="2218" spans="1:19" ht="43" x14ac:dyDescent="0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42208.543344907412</v>
      </c>
      <c r="K2218">
        <v>1436464945</v>
      </c>
      <c r="L2218" s="10">
        <f t="shared" si="137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105.66666666666666</v>
      </c>
      <c r="R2218">
        <f t="shared" si="139"/>
        <v>22.642857142857142</v>
      </c>
      <c r="S2218" t="s">
        <v>8280</v>
      </c>
    </row>
    <row r="2219" spans="1:19" ht="43" x14ac:dyDescent="0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42310.124999999993</v>
      </c>
      <c r="K2219">
        <v>1445539113</v>
      </c>
      <c r="L2219" s="10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101.19047619047619</v>
      </c>
      <c r="R2219">
        <f t="shared" si="139"/>
        <v>47.222222222222221</v>
      </c>
      <c r="S2219" t="s">
        <v>8280</v>
      </c>
    </row>
    <row r="2220" spans="1:19" ht="43" x14ac:dyDescent="0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41149.791666666664</v>
      </c>
      <c r="K2220">
        <v>1344281383</v>
      </c>
      <c r="L2220" s="10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122.833</v>
      </c>
      <c r="R2220">
        <f t="shared" si="139"/>
        <v>32.324473684210524</v>
      </c>
      <c r="S2220" t="s">
        <v>8280</v>
      </c>
    </row>
    <row r="2221" spans="1:19" ht="43" x14ac:dyDescent="0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42235.510555555556</v>
      </c>
      <c r="K2221">
        <v>1437412512</v>
      </c>
      <c r="L2221" s="10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101.49999999999999</v>
      </c>
      <c r="R2221">
        <f t="shared" si="139"/>
        <v>53.421052631578945</v>
      </c>
      <c r="S2221" t="s">
        <v>8280</v>
      </c>
    </row>
    <row r="2222" spans="1:19" ht="43" x14ac:dyDescent="0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41481.852268518516</v>
      </c>
      <c r="K2222">
        <v>1372296436</v>
      </c>
      <c r="L2222" s="10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101.14285714285714</v>
      </c>
      <c r="R2222">
        <f t="shared" si="139"/>
        <v>51.304347826086953</v>
      </c>
      <c r="S2222" t="s">
        <v>8280</v>
      </c>
    </row>
    <row r="2223" spans="1:19" ht="43" x14ac:dyDescent="0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42482.791666666664</v>
      </c>
      <c r="K2223">
        <v>1458748809</v>
      </c>
      <c r="L2223" s="10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108.11999999999999</v>
      </c>
      <c r="R2223">
        <f t="shared" si="139"/>
        <v>37.197247706422019</v>
      </c>
      <c r="S2223" t="s">
        <v>8297</v>
      </c>
    </row>
    <row r="2224" spans="1:19" ht="43" x14ac:dyDescent="0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40936.579247685186</v>
      </c>
      <c r="K2224">
        <v>1325184847</v>
      </c>
      <c r="L2224" s="10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162.6</v>
      </c>
      <c r="R2224">
        <f t="shared" si="139"/>
        <v>27.1</v>
      </c>
      <c r="S2224" t="s">
        <v>8297</v>
      </c>
    </row>
    <row r="2225" spans="1:19" ht="43" x14ac:dyDescent="0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42182.432500000003</v>
      </c>
      <c r="K2225">
        <v>1432826568</v>
      </c>
      <c r="L2225" s="10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105.80000000000001</v>
      </c>
      <c r="R2225">
        <f t="shared" si="139"/>
        <v>206.31</v>
      </c>
      <c r="S2225" t="s">
        <v>8297</v>
      </c>
    </row>
    <row r="2226" spans="1:19" ht="43" x14ac:dyDescent="0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42672.583333333336</v>
      </c>
      <c r="K2226">
        <v>1475337675</v>
      </c>
      <c r="L2226" s="10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243.15000000000003</v>
      </c>
      <c r="R2226">
        <f t="shared" si="139"/>
        <v>82.145270270270274</v>
      </c>
      <c r="S2226" t="s">
        <v>8297</v>
      </c>
    </row>
    <row r="2227" spans="1:19" ht="43" x14ac:dyDescent="0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41903.583506944444</v>
      </c>
      <c r="K2227">
        <v>1408734015</v>
      </c>
      <c r="L2227" s="10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944.83338095238094</v>
      </c>
      <c r="R2227">
        <f t="shared" si="139"/>
        <v>164.79651993355483</v>
      </c>
      <c r="S2227" t="s">
        <v>8297</v>
      </c>
    </row>
    <row r="2228" spans="1:19" ht="43" x14ac:dyDescent="0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42411.999305555553</v>
      </c>
      <c r="K2228">
        <v>1452625822</v>
      </c>
      <c r="L2228" s="10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108.46283333333334</v>
      </c>
      <c r="R2228">
        <f t="shared" si="139"/>
        <v>60.820280373831778</v>
      </c>
      <c r="S2228" t="s">
        <v>8297</v>
      </c>
    </row>
    <row r="2229" spans="1:19" ht="43" x14ac:dyDescent="0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41591.640682870369</v>
      </c>
      <c r="K2229">
        <v>1381778555</v>
      </c>
      <c r="L2229" s="10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157.37692307692308</v>
      </c>
      <c r="R2229">
        <f t="shared" si="139"/>
        <v>67.970099667774093</v>
      </c>
      <c r="S2229" t="s">
        <v>8297</v>
      </c>
    </row>
    <row r="2230" spans="1:19" ht="43" x14ac:dyDescent="0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42232.069861111107</v>
      </c>
      <c r="K2230">
        <v>1437115236</v>
      </c>
      <c r="L2230" s="10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1174.49</v>
      </c>
      <c r="R2230">
        <f t="shared" si="139"/>
        <v>81.561805555555551</v>
      </c>
      <c r="S2230" t="s">
        <v>8297</v>
      </c>
    </row>
    <row r="2231" spans="1:19" ht="43" x14ac:dyDescent="0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41519.958333333328</v>
      </c>
      <c r="K2231">
        <v>1375113391</v>
      </c>
      <c r="L2231" s="10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171.04755366949576</v>
      </c>
      <c r="R2231">
        <f t="shared" si="139"/>
        <v>25.42547309833024</v>
      </c>
      <c r="S2231" t="s">
        <v>8297</v>
      </c>
    </row>
    <row r="2232" spans="1:19" ht="43" x14ac:dyDescent="0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41754.672766203701</v>
      </c>
      <c r="K2232">
        <v>1395868127</v>
      </c>
      <c r="L2232" s="10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125.95294117647057</v>
      </c>
      <c r="R2232">
        <f t="shared" si="139"/>
        <v>21.497991967871485</v>
      </c>
      <c r="S2232" t="s">
        <v>8297</v>
      </c>
    </row>
    <row r="2233" spans="1:19" ht="43" x14ac:dyDescent="0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</v>
      </c>
      <c r="K2233">
        <v>1369864301</v>
      </c>
      <c r="L2233" s="10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1212.1296000000002</v>
      </c>
      <c r="R2233">
        <f t="shared" si="139"/>
        <v>27.226630727762803</v>
      </c>
      <c r="S2233" t="s">
        <v>8297</v>
      </c>
    </row>
    <row r="2234" spans="1:19" ht="43" x14ac:dyDescent="0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41838.916666666664</v>
      </c>
      <c r="K2234">
        <v>1402945408</v>
      </c>
      <c r="L2234" s="10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495.8</v>
      </c>
      <c r="R2234">
        <f t="shared" si="139"/>
        <v>25.091093117408906</v>
      </c>
      <c r="S2234" t="s">
        <v>8297</v>
      </c>
    </row>
    <row r="2235" spans="1:19" ht="43" x14ac:dyDescent="0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42351.791666666664</v>
      </c>
      <c r="K2235">
        <v>1448269539</v>
      </c>
      <c r="L2235" s="10">
        <f t="shared" si="137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332.03999999999996</v>
      </c>
      <c r="R2235">
        <f t="shared" si="139"/>
        <v>21.230179028132991</v>
      </c>
      <c r="S2235" t="s">
        <v>8297</v>
      </c>
    </row>
    <row r="2236" spans="1:19" ht="43" x14ac:dyDescent="0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42740.616284722222</v>
      </c>
      <c r="K2236">
        <v>1481053647</v>
      </c>
      <c r="L2236" s="10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1165</v>
      </c>
      <c r="R2236">
        <f t="shared" si="139"/>
        <v>41.607142857142854</v>
      </c>
      <c r="S2236" t="s">
        <v>8297</v>
      </c>
    </row>
    <row r="2237" spans="1:19" ht="28.7" x14ac:dyDescent="0.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42091.77211805556</v>
      </c>
      <c r="K2237">
        <v>1424997111</v>
      </c>
      <c r="L2237" s="10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153.3153846153846</v>
      </c>
      <c r="R2237">
        <f t="shared" si="139"/>
        <v>135.58503401360545</v>
      </c>
      <c r="S2237" t="s">
        <v>8297</v>
      </c>
    </row>
    <row r="2238" spans="1:19" ht="43" x14ac:dyDescent="0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42401.408831018511</v>
      </c>
      <c r="K2238">
        <v>1451746123</v>
      </c>
      <c r="L2238" s="10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537.10714285714289</v>
      </c>
      <c r="R2238">
        <f t="shared" si="139"/>
        <v>22.116176470588236</v>
      </c>
      <c r="S2238" t="s">
        <v>8297</v>
      </c>
    </row>
    <row r="2239" spans="1:19" ht="43" x14ac:dyDescent="0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41955.124305555553</v>
      </c>
      <c r="K2239">
        <v>1412294683</v>
      </c>
      <c r="L2239" s="10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352.92777777777775</v>
      </c>
      <c r="R2239">
        <f t="shared" si="139"/>
        <v>64.625635808748726</v>
      </c>
      <c r="S2239" t="s">
        <v>8297</v>
      </c>
    </row>
    <row r="2240" spans="1:19" ht="28.7" x14ac:dyDescent="0.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42804.41337962963</v>
      </c>
      <c r="K2240">
        <v>1486565716</v>
      </c>
      <c r="L2240" s="10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137.4</v>
      </c>
      <c r="R2240">
        <f t="shared" si="139"/>
        <v>69.569620253164558</v>
      </c>
      <c r="S2240" t="s">
        <v>8297</v>
      </c>
    </row>
    <row r="2241" spans="1:19" ht="28.7" x14ac:dyDescent="0.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41608.959722222222</v>
      </c>
      <c r="K2241">
        <v>1382742014</v>
      </c>
      <c r="L2241" s="10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128.02668</v>
      </c>
      <c r="R2241">
        <f t="shared" si="139"/>
        <v>75.133028169014082</v>
      </c>
      <c r="S2241" t="s">
        <v>8297</v>
      </c>
    </row>
    <row r="2242" spans="1:19" ht="43" x14ac:dyDescent="0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42482.617407407401</v>
      </c>
      <c r="K2242">
        <v>1458762544</v>
      </c>
      <c r="L2242" s="10">
        <f t="shared" si="13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270.68</v>
      </c>
      <c r="R2242">
        <f t="shared" si="139"/>
        <v>140.97916666666666</v>
      </c>
      <c r="S2242" t="s">
        <v>8297</v>
      </c>
    </row>
    <row r="2243" spans="1:19" ht="43" x14ac:dyDescent="0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(((I2243/60)/60)/24)+DATE(1970,1,1)+(-5/24)</f>
        <v>42796.619212962956</v>
      </c>
      <c r="K2243">
        <v>1485892300</v>
      </c>
      <c r="L2243" s="10">
        <f t="shared" ref="L2243:L2306" si="141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(E2243/D2243)*100</f>
        <v>806.4</v>
      </c>
      <c r="R2243">
        <f t="shared" ref="R2243:R2306" si="143">E2243/N2243</f>
        <v>49.472392638036808</v>
      </c>
      <c r="S2243" t="s">
        <v>8297</v>
      </c>
    </row>
    <row r="2244" spans="1:19" ht="28.7" x14ac:dyDescent="0.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41604.91805555555</v>
      </c>
      <c r="K2244">
        <v>1382449733</v>
      </c>
      <c r="L2244" s="10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1360.0976000000001</v>
      </c>
      <c r="R2244">
        <f t="shared" si="143"/>
        <v>53.865251485148519</v>
      </c>
      <c r="S2244" t="s">
        <v>8297</v>
      </c>
    </row>
    <row r="2245" spans="1:19" ht="43" x14ac:dyDescent="0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42806.916666666664</v>
      </c>
      <c r="K2245">
        <v>1488823290</v>
      </c>
      <c r="L2245" s="10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930250</v>
      </c>
      <c r="R2245">
        <f t="shared" si="143"/>
        <v>4.5712530712530715</v>
      </c>
      <c r="S2245" t="s">
        <v>8297</v>
      </c>
    </row>
    <row r="2246" spans="1:19" ht="43" x14ac:dyDescent="0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42659.645833333336</v>
      </c>
      <c r="K2246">
        <v>1475609946</v>
      </c>
      <c r="L2246" s="10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377.02</v>
      </c>
      <c r="R2246">
        <f t="shared" si="143"/>
        <v>65.00344827586207</v>
      </c>
      <c r="S2246" t="s">
        <v>8297</v>
      </c>
    </row>
    <row r="2247" spans="1:19" ht="43" x14ac:dyDescent="0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41691.541666666664</v>
      </c>
      <c r="K2247">
        <v>1390323617</v>
      </c>
      <c r="L2247" s="10">
        <f t="shared" si="141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2647.0250000000001</v>
      </c>
      <c r="R2247">
        <f t="shared" si="143"/>
        <v>53.475252525252522</v>
      </c>
      <c r="S2247" t="s">
        <v>8297</v>
      </c>
    </row>
    <row r="2248" spans="1:19" ht="43" x14ac:dyDescent="0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42251.583449074074</v>
      </c>
      <c r="K2248">
        <v>1438801210</v>
      </c>
      <c r="L2248" s="10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100.12</v>
      </c>
      <c r="R2248">
        <f t="shared" si="143"/>
        <v>43.912280701754383</v>
      </c>
      <c r="S2248" t="s">
        <v>8297</v>
      </c>
    </row>
    <row r="2249" spans="1:19" ht="28.7" x14ac:dyDescent="0.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42214.457928240743</v>
      </c>
      <c r="K2249">
        <v>1436975965</v>
      </c>
      <c r="L2249" s="10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104.45405405405405</v>
      </c>
      <c r="R2249">
        <f t="shared" si="143"/>
        <v>50.852631578947367</v>
      </c>
      <c r="S2249" t="s">
        <v>8297</v>
      </c>
    </row>
    <row r="2250" spans="1:19" ht="43" x14ac:dyDescent="0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42718.667569444442</v>
      </c>
      <c r="K2250">
        <v>1479157278</v>
      </c>
      <c r="L2250" s="10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107.21428571428571</v>
      </c>
      <c r="R2250">
        <f t="shared" si="143"/>
        <v>58.6328125</v>
      </c>
      <c r="S2250" t="s">
        <v>8297</v>
      </c>
    </row>
    <row r="2251" spans="1:19" ht="43" x14ac:dyDescent="0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41366.453298611108</v>
      </c>
      <c r="K2251">
        <v>1362329565</v>
      </c>
      <c r="L2251" s="10">
        <f t="shared" si="141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168.77142857142857</v>
      </c>
      <c r="R2251">
        <f t="shared" si="143"/>
        <v>32.81666666666667</v>
      </c>
      <c r="S2251" t="s">
        <v>8297</v>
      </c>
    </row>
    <row r="2252" spans="1:19" ht="43" x14ac:dyDescent="0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42706.838807870365</v>
      </c>
      <c r="K2252">
        <v>1478131673</v>
      </c>
      <c r="L2252" s="10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975.11200000000008</v>
      </c>
      <c r="R2252">
        <f t="shared" si="143"/>
        <v>426.93169877408059</v>
      </c>
      <c r="S2252" t="s">
        <v>8297</v>
      </c>
    </row>
    <row r="2253" spans="1:19" ht="43" x14ac:dyDescent="0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41867.137465277774</v>
      </c>
      <c r="K2253">
        <v>1406362677</v>
      </c>
      <c r="L2253" s="10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134.44929411764704</v>
      </c>
      <c r="R2253">
        <f t="shared" si="143"/>
        <v>23.808729166666669</v>
      </c>
      <c r="S2253" t="s">
        <v>8297</v>
      </c>
    </row>
    <row r="2254" spans="1:19" ht="43" x14ac:dyDescent="0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42588.119652777772</v>
      </c>
      <c r="K2254">
        <v>1469173938</v>
      </c>
      <c r="L2254" s="10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272.27777777777777</v>
      </c>
      <c r="R2254">
        <f t="shared" si="143"/>
        <v>98.413654618473899</v>
      </c>
      <c r="S2254" t="s">
        <v>8297</v>
      </c>
    </row>
    <row r="2255" spans="1:19" ht="43" x14ac:dyDescent="0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42326.46466435185</v>
      </c>
      <c r="K2255">
        <v>1445267347</v>
      </c>
      <c r="L2255" s="10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112.6875</v>
      </c>
      <c r="R2255">
        <f t="shared" si="143"/>
        <v>107.32142857142857</v>
      </c>
      <c r="S2255" t="s">
        <v>8297</v>
      </c>
    </row>
    <row r="2256" spans="1:19" ht="28.7" x14ac:dyDescent="0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42759.439444444441</v>
      </c>
      <c r="K2256">
        <v>1484667168</v>
      </c>
      <c r="L2256" s="10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459.8</v>
      </c>
      <c r="R2256">
        <f t="shared" si="143"/>
        <v>11.67005076142132</v>
      </c>
      <c r="S2256" t="s">
        <v>8297</v>
      </c>
    </row>
    <row r="2257" spans="1:19" ht="28.7" x14ac:dyDescent="0.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42497.743645833332</v>
      </c>
      <c r="K2257">
        <v>1460069451</v>
      </c>
      <c r="L2257" s="10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286.65822784810126</v>
      </c>
      <c r="R2257">
        <f t="shared" si="143"/>
        <v>41.782287822878232</v>
      </c>
      <c r="S2257" t="s">
        <v>8297</v>
      </c>
    </row>
    <row r="2258" spans="1:19" ht="43" x14ac:dyDescent="0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42696.243587962956</v>
      </c>
      <c r="K2258">
        <v>1478602246</v>
      </c>
      <c r="L2258" s="10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222.70833333333334</v>
      </c>
      <c r="R2258">
        <f t="shared" si="143"/>
        <v>21.38</v>
      </c>
      <c r="S2258" t="s">
        <v>8297</v>
      </c>
    </row>
    <row r="2259" spans="1:19" ht="43" x14ac:dyDescent="0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42540.749999999993</v>
      </c>
      <c r="K2259">
        <v>1463351329</v>
      </c>
      <c r="L2259" s="10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636.14</v>
      </c>
      <c r="R2259">
        <f t="shared" si="143"/>
        <v>94.103550295857985</v>
      </c>
      <c r="S2259" t="s">
        <v>8297</v>
      </c>
    </row>
    <row r="2260" spans="1:19" ht="28.7" x14ac:dyDescent="0.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42166.542673611104</v>
      </c>
      <c r="K2260">
        <v>1431453687</v>
      </c>
      <c r="L2260" s="10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146.5</v>
      </c>
      <c r="R2260">
        <f t="shared" si="143"/>
        <v>15.721951219512196</v>
      </c>
      <c r="S2260" t="s">
        <v>8297</v>
      </c>
    </row>
    <row r="2261" spans="1:19" ht="43" x14ac:dyDescent="0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42712.59648148148</v>
      </c>
      <c r="K2261">
        <v>1480360736</v>
      </c>
      <c r="L2261" s="10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1867.1</v>
      </c>
      <c r="R2261">
        <f t="shared" si="143"/>
        <v>90.635922330097088</v>
      </c>
      <c r="S2261" t="s">
        <v>8297</v>
      </c>
    </row>
    <row r="2262" spans="1:19" ht="43" x14ac:dyDescent="0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41724.766782407409</v>
      </c>
      <c r="K2262">
        <v>1393287850</v>
      </c>
      <c r="L2262" s="10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326.92</v>
      </c>
      <c r="R2262">
        <f t="shared" si="143"/>
        <v>97.297619047619051</v>
      </c>
      <c r="S2262" t="s">
        <v>8297</v>
      </c>
    </row>
    <row r="2263" spans="1:19" ht="43" x14ac:dyDescent="0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42780.516435185178</v>
      </c>
      <c r="K2263">
        <v>1485278620</v>
      </c>
      <c r="L2263" s="10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779.5</v>
      </c>
      <c r="R2263">
        <f t="shared" si="143"/>
        <v>37.11904761904762</v>
      </c>
      <c r="S2263" t="s">
        <v>8297</v>
      </c>
    </row>
    <row r="2264" spans="1:19" ht="28.7" x14ac:dyDescent="0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41960.791666666664</v>
      </c>
      <c r="K2264">
        <v>1413295358</v>
      </c>
      <c r="L2264" s="10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154.15151515151516</v>
      </c>
      <c r="R2264">
        <f t="shared" si="143"/>
        <v>28.104972375690608</v>
      </c>
      <c r="S2264" t="s">
        <v>8297</v>
      </c>
    </row>
    <row r="2265" spans="1:19" ht="43" x14ac:dyDescent="0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42035.623993055553</v>
      </c>
      <c r="K2265">
        <v>1420919913</v>
      </c>
      <c r="L2265" s="10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115.54666666666667</v>
      </c>
      <c r="R2265">
        <f t="shared" si="143"/>
        <v>144.43333333333334</v>
      </c>
      <c r="S2265" t="s">
        <v>8297</v>
      </c>
    </row>
    <row r="2266" spans="1:19" ht="43" x14ac:dyDescent="0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42512.916666666664</v>
      </c>
      <c r="K2266">
        <v>1462543114</v>
      </c>
      <c r="L2266" s="10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180.03333333333333</v>
      </c>
      <c r="R2266">
        <f t="shared" si="143"/>
        <v>24.274157303370785</v>
      </c>
      <c r="S2266" t="s">
        <v>8297</v>
      </c>
    </row>
    <row r="2267" spans="1:19" ht="43" x14ac:dyDescent="0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42696.644756944443</v>
      </c>
      <c r="K2267">
        <v>1479241707</v>
      </c>
      <c r="L2267" s="10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298.5</v>
      </c>
      <c r="R2267">
        <f t="shared" si="143"/>
        <v>35.117647058823529</v>
      </c>
      <c r="S2267" t="s">
        <v>8297</v>
      </c>
    </row>
    <row r="2268" spans="1:19" ht="43" x14ac:dyDescent="0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42486.874999999993</v>
      </c>
      <c r="K2268">
        <v>1460235592</v>
      </c>
      <c r="L2268" s="10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320.26666666666665</v>
      </c>
      <c r="R2268">
        <f t="shared" si="143"/>
        <v>24.762886597938145</v>
      </c>
      <c r="S2268" t="s">
        <v>8297</v>
      </c>
    </row>
    <row r="2269" spans="1:19" ht="43" x14ac:dyDescent="0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41993.833333333336</v>
      </c>
      <c r="K2269">
        <v>1416945297</v>
      </c>
      <c r="L2269" s="10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380.52499999999998</v>
      </c>
      <c r="R2269">
        <f t="shared" si="143"/>
        <v>188.37871287128712</v>
      </c>
      <c r="S2269" t="s">
        <v>8297</v>
      </c>
    </row>
    <row r="2270" spans="1:19" ht="43" x14ac:dyDescent="0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42805.874016203699</v>
      </c>
      <c r="K2270">
        <v>1486691915</v>
      </c>
      <c r="L2270" s="10">
        <f t="shared" si="141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102.60000000000001</v>
      </c>
      <c r="R2270">
        <f t="shared" si="143"/>
        <v>148.08247422680412</v>
      </c>
      <c r="S2270" t="s">
        <v>8297</v>
      </c>
    </row>
    <row r="2271" spans="1:19" ht="43" x14ac:dyDescent="0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42800.999999999993</v>
      </c>
      <c r="K2271">
        <v>1486745663</v>
      </c>
      <c r="L2271" s="10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1801.64</v>
      </c>
      <c r="R2271">
        <f t="shared" si="143"/>
        <v>49.934589800443462</v>
      </c>
      <c r="S2271" t="s">
        <v>8297</v>
      </c>
    </row>
    <row r="2272" spans="1:19" ht="43" x14ac:dyDescent="0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42745.707638888889</v>
      </c>
      <c r="K2272">
        <v>1482353513</v>
      </c>
      <c r="L2272" s="10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720.24800000000005</v>
      </c>
      <c r="R2272">
        <f t="shared" si="143"/>
        <v>107.82155688622754</v>
      </c>
      <c r="S2272" t="s">
        <v>8297</v>
      </c>
    </row>
    <row r="2273" spans="1:19" ht="43" x14ac:dyDescent="0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42713.791712962957</v>
      </c>
      <c r="K2273">
        <v>1478736004</v>
      </c>
      <c r="L2273" s="10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283.09000000000003</v>
      </c>
      <c r="R2273">
        <f t="shared" si="143"/>
        <v>42.63403614457831</v>
      </c>
      <c r="S2273" t="s">
        <v>8297</v>
      </c>
    </row>
    <row r="2274" spans="1:19" ht="43" x14ac:dyDescent="0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42345.491157407399</v>
      </c>
      <c r="K2274">
        <v>1446914836</v>
      </c>
      <c r="L2274" s="10">
        <f t="shared" si="141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1356.6000000000001</v>
      </c>
      <c r="R2274">
        <f t="shared" si="143"/>
        <v>14.370762711864407</v>
      </c>
      <c r="S2274" t="s">
        <v>8297</v>
      </c>
    </row>
    <row r="2275" spans="1:19" ht="43" x14ac:dyDescent="0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42806.299097222225</v>
      </c>
      <c r="K2275">
        <v>1487164242</v>
      </c>
      <c r="L2275" s="10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220.35999999999999</v>
      </c>
      <c r="R2275">
        <f t="shared" si="143"/>
        <v>37.476190476190474</v>
      </c>
      <c r="S2275" t="s">
        <v>8297</v>
      </c>
    </row>
    <row r="2276" spans="1:19" ht="57.35" x14ac:dyDescent="0.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41693.292326388888</v>
      </c>
      <c r="K2276">
        <v>1390564857</v>
      </c>
      <c r="L2276" s="10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119.6</v>
      </c>
      <c r="R2276">
        <f t="shared" si="143"/>
        <v>30.202020202020201</v>
      </c>
      <c r="S2276" t="s">
        <v>8297</v>
      </c>
    </row>
    <row r="2277" spans="1:19" ht="43" x14ac:dyDescent="0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41995.408321759263</v>
      </c>
      <c r="K2277">
        <v>1416667679</v>
      </c>
      <c r="L2277" s="10">
        <f t="shared" si="141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407.76923076923077</v>
      </c>
      <c r="R2277">
        <f t="shared" si="143"/>
        <v>33.550632911392405</v>
      </c>
      <c r="S2277" t="s">
        <v>8297</v>
      </c>
    </row>
    <row r="2278" spans="1:19" ht="43" x14ac:dyDescent="0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41644.443159722221</v>
      </c>
      <c r="K2278">
        <v>1386344289</v>
      </c>
      <c r="L2278" s="10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105.81826105905425</v>
      </c>
      <c r="R2278">
        <f t="shared" si="143"/>
        <v>64.74666666666667</v>
      </c>
      <c r="S2278" t="s">
        <v>8297</v>
      </c>
    </row>
    <row r="2279" spans="1:19" ht="43" x14ac:dyDescent="0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40966.470173611109</v>
      </c>
      <c r="K2279">
        <v>1327767423</v>
      </c>
      <c r="L2279" s="10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141.08235294117648</v>
      </c>
      <c r="R2279">
        <f t="shared" si="143"/>
        <v>57.932367149758456</v>
      </c>
      <c r="S2279" t="s">
        <v>8297</v>
      </c>
    </row>
    <row r="2280" spans="1:19" ht="28.7" x14ac:dyDescent="0.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42372.749305555553</v>
      </c>
      <c r="K2280">
        <v>1448902867</v>
      </c>
      <c r="L2280" s="10">
        <f t="shared" si="141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270.7</v>
      </c>
      <c r="R2280">
        <f t="shared" si="143"/>
        <v>53.078431372549019</v>
      </c>
      <c r="S2280" t="s">
        <v>8297</v>
      </c>
    </row>
    <row r="2281" spans="1:19" ht="43" x14ac:dyDescent="0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42038.958333333336</v>
      </c>
      <c r="K2281">
        <v>1421436099</v>
      </c>
      <c r="L2281" s="10">
        <f t="shared" si="141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153.80000000000001</v>
      </c>
      <c r="R2281">
        <f t="shared" si="143"/>
        <v>48.0625</v>
      </c>
      <c r="S2281" t="s">
        <v>8297</v>
      </c>
    </row>
    <row r="2282" spans="1:19" ht="57.35" x14ac:dyDescent="0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42264.416562499995</v>
      </c>
      <c r="K2282">
        <v>1439909991</v>
      </c>
      <c r="L2282" s="10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403.57653061224488</v>
      </c>
      <c r="R2282">
        <f t="shared" si="143"/>
        <v>82.396874999999994</v>
      </c>
      <c r="S2282" t="s">
        <v>8297</v>
      </c>
    </row>
    <row r="2283" spans="1:19" ht="43" x14ac:dyDescent="0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40749.076388888883</v>
      </c>
      <c r="K2283">
        <v>1306219897</v>
      </c>
      <c r="L2283" s="10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185</v>
      </c>
      <c r="R2283">
        <f t="shared" si="143"/>
        <v>50.454545454545453</v>
      </c>
      <c r="S2283" t="s">
        <v>8276</v>
      </c>
    </row>
    <row r="2284" spans="1:19" ht="28.7" x14ac:dyDescent="0.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42382.966273148144</v>
      </c>
      <c r="K2284">
        <v>1447560686</v>
      </c>
      <c r="L2284" s="10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185.33333333333331</v>
      </c>
      <c r="R2284">
        <f t="shared" si="143"/>
        <v>115.83333333333333</v>
      </c>
      <c r="S2284" t="s">
        <v>8276</v>
      </c>
    </row>
    <row r="2285" spans="1:19" ht="43" x14ac:dyDescent="0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41037.875046296293</v>
      </c>
      <c r="K2285">
        <v>1331348404</v>
      </c>
      <c r="L2285" s="10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100.85533333333332</v>
      </c>
      <c r="R2285">
        <f t="shared" si="143"/>
        <v>63.03458333333333</v>
      </c>
      <c r="S2285" t="s">
        <v>8276</v>
      </c>
    </row>
    <row r="2286" spans="1:19" ht="28.7" x14ac:dyDescent="0.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40613.958333333328</v>
      </c>
      <c r="K2286">
        <v>1297451245</v>
      </c>
      <c r="L2286" s="10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106.22116666666668</v>
      </c>
      <c r="R2286">
        <f t="shared" si="143"/>
        <v>108.02152542372882</v>
      </c>
      <c r="S2286" t="s">
        <v>8276</v>
      </c>
    </row>
    <row r="2287" spans="1:19" ht="43" x14ac:dyDescent="0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41088.977349537032</v>
      </c>
      <c r="K2287">
        <v>1338352043</v>
      </c>
      <c r="L2287" s="10">
        <f t="shared" si="141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121.36666666666667</v>
      </c>
      <c r="R2287">
        <f t="shared" si="143"/>
        <v>46.088607594936711</v>
      </c>
      <c r="S2287" t="s">
        <v>8276</v>
      </c>
    </row>
    <row r="2288" spans="1:19" ht="43" x14ac:dyDescent="0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41522.957638888889</v>
      </c>
      <c r="K2288">
        <v>1376003254</v>
      </c>
      <c r="L2288" s="10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100.06666666666666</v>
      </c>
      <c r="R2288">
        <f t="shared" si="143"/>
        <v>107.21428571428571</v>
      </c>
      <c r="S2288" t="s">
        <v>8276</v>
      </c>
    </row>
    <row r="2289" spans="1:19" ht="43" x14ac:dyDescent="0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41813.459027777775</v>
      </c>
      <c r="K2289">
        <v>1401724860</v>
      </c>
      <c r="L2289" s="10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119.97755555555555</v>
      </c>
      <c r="R2289">
        <f t="shared" si="143"/>
        <v>50.9338679245283</v>
      </c>
      <c r="S2289" t="s">
        <v>8276</v>
      </c>
    </row>
    <row r="2290" spans="1:19" ht="43" x14ac:dyDescent="0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41086.541666666664</v>
      </c>
      <c r="K2290">
        <v>1339098689</v>
      </c>
      <c r="L2290" s="10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100.1</v>
      </c>
      <c r="R2290">
        <f t="shared" si="143"/>
        <v>40.04</v>
      </c>
      <c r="S2290" t="s">
        <v>8276</v>
      </c>
    </row>
    <row r="2291" spans="1:19" ht="43" x14ac:dyDescent="0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41614.765277777777</v>
      </c>
      <c r="K2291">
        <v>1382659060</v>
      </c>
      <c r="L2291" s="10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107.4</v>
      </c>
      <c r="R2291">
        <f t="shared" si="143"/>
        <v>64.44</v>
      </c>
      <c r="S2291" t="s">
        <v>8276</v>
      </c>
    </row>
    <row r="2292" spans="1:19" ht="43" x14ac:dyDescent="0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40148.5</v>
      </c>
      <c r="K2292">
        <v>1252908330</v>
      </c>
      <c r="L2292" s="10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104.06666666666666</v>
      </c>
      <c r="R2292">
        <f t="shared" si="143"/>
        <v>53.827586206896555</v>
      </c>
      <c r="S2292" t="s">
        <v>8276</v>
      </c>
    </row>
    <row r="2293" spans="1:19" ht="43" x14ac:dyDescent="0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41021.958333333328</v>
      </c>
      <c r="K2293">
        <v>1332199618</v>
      </c>
      <c r="L2293" s="10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172.8</v>
      </c>
      <c r="R2293">
        <f t="shared" si="143"/>
        <v>100.46511627906976</v>
      </c>
      <c r="S2293" t="s">
        <v>8276</v>
      </c>
    </row>
    <row r="2294" spans="1:19" ht="43" x14ac:dyDescent="0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41017.489305555551</v>
      </c>
      <c r="K2294">
        <v>1332175476</v>
      </c>
      <c r="L2294" s="10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107.2505</v>
      </c>
      <c r="R2294">
        <f t="shared" si="143"/>
        <v>46.630652173913049</v>
      </c>
      <c r="S2294" t="s">
        <v>8276</v>
      </c>
    </row>
    <row r="2295" spans="1:19" ht="28.7" x14ac:dyDescent="0.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41176.957638888889</v>
      </c>
      <c r="K2295">
        <v>1346345999</v>
      </c>
      <c r="L2295" s="10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108.23529411764706</v>
      </c>
      <c r="R2295">
        <f t="shared" si="143"/>
        <v>34.074074074074076</v>
      </c>
      <c r="S2295" t="s">
        <v>8276</v>
      </c>
    </row>
    <row r="2296" spans="1:19" ht="43" x14ac:dyDescent="0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41294.514814814815</v>
      </c>
      <c r="K2296">
        <v>1356110480</v>
      </c>
      <c r="L2296" s="10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146.08079999999998</v>
      </c>
      <c r="R2296">
        <f t="shared" si="143"/>
        <v>65.214642857142863</v>
      </c>
      <c r="S2296" t="s">
        <v>8276</v>
      </c>
    </row>
    <row r="2297" spans="1:19" ht="43" x14ac:dyDescent="0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41300.746018518512</v>
      </c>
      <c r="K2297">
        <v>1356648856</v>
      </c>
      <c r="L2297" s="10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125.25</v>
      </c>
      <c r="R2297">
        <f t="shared" si="143"/>
        <v>44.205882352941174</v>
      </c>
      <c r="S2297" t="s">
        <v>8276</v>
      </c>
    </row>
    <row r="2298" spans="1:19" ht="43" x14ac:dyDescent="0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40962.52344907407</v>
      </c>
      <c r="K2298">
        <v>1326994426</v>
      </c>
      <c r="L2298" s="10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149.07142857142856</v>
      </c>
      <c r="R2298">
        <f t="shared" si="143"/>
        <v>71.965517241379317</v>
      </c>
      <c r="S2298" t="s">
        <v>8276</v>
      </c>
    </row>
    <row r="2299" spans="1:19" ht="28.7" x14ac:dyDescent="0.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40981.957638888889</v>
      </c>
      <c r="K2299">
        <v>1328749249</v>
      </c>
      <c r="L2299" s="10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100.6</v>
      </c>
      <c r="R2299">
        <f t="shared" si="143"/>
        <v>52.94736842105263</v>
      </c>
      <c r="S2299" t="s">
        <v>8276</v>
      </c>
    </row>
    <row r="2300" spans="1:19" ht="43" x14ac:dyDescent="0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41724.59065972222</v>
      </c>
      <c r="K2300">
        <v>1393272633</v>
      </c>
      <c r="L2300" s="10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105.07333333333332</v>
      </c>
      <c r="R2300">
        <f t="shared" si="143"/>
        <v>109.45138888888889</v>
      </c>
      <c r="S2300" t="s">
        <v>8276</v>
      </c>
    </row>
    <row r="2301" spans="1:19" ht="43" x14ac:dyDescent="0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40579.824178240735</v>
      </c>
      <c r="K2301">
        <v>1295657209</v>
      </c>
      <c r="L2301" s="10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350.16666666666663</v>
      </c>
      <c r="R2301">
        <f t="shared" si="143"/>
        <v>75.035714285714292</v>
      </c>
      <c r="S2301" t="s">
        <v>8276</v>
      </c>
    </row>
    <row r="2302" spans="1:19" ht="43" x14ac:dyDescent="0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41088.518703703703</v>
      </c>
      <c r="K2302">
        <v>1339694816</v>
      </c>
      <c r="L2302" s="10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101.25</v>
      </c>
      <c r="R2302">
        <f t="shared" si="143"/>
        <v>115.71428571428571</v>
      </c>
      <c r="S2302" t="s">
        <v>8276</v>
      </c>
    </row>
    <row r="2303" spans="1:19" ht="28.7" x14ac:dyDescent="0.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41445.938611111109</v>
      </c>
      <c r="K2303">
        <v>1369193496</v>
      </c>
      <c r="L2303" s="10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133.6044</v>
      </c>
      <c r="R2303">
        <f t="shared" si="143"/>
        <v>31.659810426540286</v>
      </c>
      <c r="S2303" t="s">
        <v>8279</v>
      </c>
    </row>
    <row r="2304" spans="1:19" ht="43" x14ac:dyDescent="0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41639.083333333328</v>
      </c>
      <c r="K2304">
        <v>1385585434</v>
      </c>
      <c r="L2304" s="10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170.65217391304347</v>
      </c>
      <c r="R2304">
        <f t="shared" si="143"/>
        <v>46.176470588235297</v>
      </c>
      <c r="S2304" t="s">
        <v>8279</v>
      </c>
    </row>
    <row r="2305" spans="1:19" ht="43" x14ac:dyDescent="0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40889.944398148145</v>
      </c>
      <c r="K2305">
        <v>1320287996</v>
      </c>
      <c r="L2305" s="10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109.35829457364341</v>
      </c>
      <c r="R2305">
        <f t="shared" si="143"/>
        <v>68.481650485436887</v>
      </c>
      <c r="S2305" t="s">
        <v>8279</v>
      </c>
    </row>
    <row r="2306" spans="1:19" ht="43" x14ac:dyDescent="0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40543.999305555553</v>
      </c>
      <c r="K2306">
        <v>1290281691</v>
      </c>
      <c r="L2306" s="10">
        <f t="shared" si="14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100.70033333333335</v>
      </c>
      <c r="R2306">
        <f t="shared" si="143"/>
        <v>53.469203539823013</v>
      </c>
      <c r="S2306" t="s">
        <v>8279</v>
      </c>
    </row>
    <row r="2307" spans="1:19" ht="43" x14ac:dyDescent="0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(((I2307/60)/60)/24)+DATE(1970,1,1)+(-5/24)</f>
        <v>41859.541666666664</v>
      </c>
      <c r="K2307">
        <v>1405356072</v>
      </c>
      <c r="L2307" s="10">
        <f t="shared" ref="L2307:L2370" si="145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(E2307/D2307)*100</f>
        <v>101.22777777777779</v>
      </c>
      <c r="R2307">
        <f t="shared" ref="R2307:R2370" si="147">E2307/N2307</f>
        <v>109.10778443113773</v>
      </c>
      <c r="S2307" t="s">
        <v>8279</v>
      </c>
    </row>
    <row r="2308" spans="1:19" ht="43" x14ac:dyDescent="0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40977.959826388884</v>
      </c>
      <c r="K2308">
        <v>1328760129</v>
      </c>
      <c r="L2308" s="10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106.75857142857143</v>
      </c>
      <c r="R2308">
        <f t="shared" si="147"/>
        <v>51.185616438356163</v>
      </c>
      <c r="S2308" t="s">
        <v>8279</v>
      </c>
    </row>
    <row r="2309" spans="1:19" ht="43" x14ac:dyDescent="0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41034.59407407407</v>
      </c>
      <c r="K2309">
        <v>1333653333</v>
      </c>
      <c r="L2309" s="10">
        <f t="shared" si="145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106.65777537961894</v>
      </c>
      <c r="R2309">
        <f t="shared" si="147"/>
        <v>27.936800000000002</v>
      </c>
      <c r="S2309" t="s">
        <v>8279</v>
      </c>
    </row>
    <row r="2310" spans="1:19" ht="43" x14ac:dyDescent="0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41879.833333333328</v>
      </c>
      <c r="K2310">
        <v>1406847996</v>
      </c>
      <c r="L2310" s="10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101.30622</v>
      </c>
      <c r="R2310">
        <f t="shared" si="147"/>
        <v>82.496921824104234</v>
      </c>
      <c r="S2310" t="s">
        <v>8279</v>
      </c>
    </row>
    <row r="2311" spans="1:19" ht="43" x14ac:dyDescent="0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41342.779363425921</v>
      </c>
      <c r="K2311">
        <v>1359848537</v>
      </c>
      <c r="L2311" s="10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106.67450000000001</v>
      </c>
      <c r="R2311">
        <f t="shared" si="147"/>
        <v>59.817476635514019</v>
      </c>
      <c r="S2311" t="s">
        <v>8279</v>
      </c>
    </row>
    <row r="2312" spans="1:19" ht="43" x14ac:dyDescent="0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41354.54415509259</v>
      </c>
      <c r="K2312">
        <v>1361300615</v>
      </c>
      <c r="L2312" s="10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428.83978378378379</v>
      </c>
      <c r="R2312">
        <f t="shared" si="147"/>
        <v>64.816470588235291</v>
      </c>
      <c r="S2312" t="s">
        <v>8279</v>
      </c>
    </row>
    <row r="2313" spans="1:19" ht="43" x14ac:dyDescent="0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41765.796168981477</v>
      </c>
      <c r="K2313">
        <v>1396829189</v>
      </c>
      <c r="L2313" s="10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104.11111111111111</v>
      </c>
      <c r="R2313">
        <f t="shared" si="147"/>
        <v>90.09615384615384</v>
      </c>
      <c r="S2313" t="s">
        <v>8279</v>
      </c>
    </row>
    <row r="2314" spans="1:19" ht="43" x14ac:dyDescent="0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41747.75</v>
      </c>
      <c r="K2314">
        <v>1395155478</v>
      </c>
      <c r="L2314" s="10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107.86666666666666</v>
      </c>
      <c r="R2314">
        <f t="shared" si="147"/>
        <v>40.962025316455694</v>
      </c>
      <c r="S2314" t="s">
        <v>8279</v>
      </c>
    </row>
    <row r="2315" spans="1:19" ht="28.7" x14ac:dyDescent="0.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41032.750300925924</v>
      </c>
      <c r="K2315">
        <v>1333494026</v>
      </c>
      <c r="L2315" s="10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175.84040000000002</v>
      </c>
      <c r="R2315">
        <f t="shared" si="147"/>
        <v>56.000127388535034</v>
      </c>
      <c r="S2315" t="s">
        <v>8279</v>
      </c>
    </row>
    <row r="2316" spans="1:19" ht="43" x14ac:dyDescent="0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41067.343252314815</v>
      </c>
      <c r="K2316">
        <v>1336482857</v>
      </c>
      <c r="L2316" s="10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156.97</v>
      </c>
      <c r="R2316">
        <f t="shared" si="147"/>
        <v>37.672800000000002</v>
      </c>
      <c r="S2316" t="s">
        <v>8279</v>
      </c>
    </row>
    <row r="2317" spans="1:19" ht="43" x14ac:dyDescent="0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41034.517858796295</v>
      </c>
      <c r="K2317">
        <v>1333646743</v>
      </c>
      <c r="L2317" s="10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102.60000000000001</v>
      </c>
      <c r="R2317">
        <f t="shared" si="147"/>
        <v>40.078125</v>
      </c>
      <c r="S2317" t="s">
        <v>8279</v>
      </c>
    </row>
    <row r="2318" spans="1:19" ht="57.35" x14ac:dyDescent="0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40156.558333333334</v>
      </c>
      <c r="K2318">
        <v>1253726650</v>
      </c>
      <c r="L2318" s="10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104.04266666666666</v>
      </c>
      <c r="R2318">
        <f t="shared" si="147"/>
        <v>78.031999999999996</v>
      </c>
      <c r="S2318" t="s">
        <v>8279</v>
      </c>
    </row>
    <row r="2319" spans="1:19" ht="43" x14ac:dyDescent="0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</v>
      </c>
      <c r="K2319">
        <v>1263474049</v>
      </c>
      <c r="L2319" s="10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104</v>
      </c>
      <c r="R2319">
        <f t="shared" si="147"/>
        <v>18.90909090909091</v>
      </c>
      <c r="S2319" t="s">
        <v>8279</v>
      </c>
    </row>
    <row r="2320" spans="1:19" ht="57.35" x14ac:dyDescent="0.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40081.957638888889</v>
      </c>
      <c r="K2320">
        <v>1251214014</v>
      </c>
      <c r="L2320" s="10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121.05999999999999</v>
      </c>
      <c r="R2320">
        <f t="shared" si="147"/>
        <v>37.134969325153371</v>
      </c>
      <c r="S2320" t="s">
        <v>8279</v>
      </c>
    </row>
    <row r="2321" spans="1:19" ht="43" x14ac:dyDescent="0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41622.873668981476</v>
      </c>
      <c r="K2321">
        <v>1384480685</v>
      </c>
      <c r="L2321" s="10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107.69999999999999</v>
      </c>
      <c r="R2321">
        <f t="shared" si="147"/>
        <v>41.961038961038959</v>
      </c>
      <c r="S2321" t="s">
        <v>8279</v>
      </c>
    </row>
    <row r="2322" spans="1:19" ht="43" x14ac:dyDescent="0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41731.567129629628</v>
      </c>
      <c r="K2322">
        <v>1393443400</v>
      </c>
      <c r="L2322" s="10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108.66</v>
      </c>
      <c r="R2322">
        <f t="shared" si="147"/>
        <v>61.044943820224717</v>
      </c>
      <c r="S2322" t="s">
        <v>8279</v>
      </c>
    </row>
    <row r="2323" spans="1:19" ht="43" x14ac:dyDescent="0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42829.010428240734</v>
      </c>
      <c r="K2323">
        <v>1488694501</v>
      </c>
      <c r="L2323" s="10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39.120962394619681</v>
      </c>
      <c r="R2323">
        <f t="shared" si="147"/>
        <v>64.53125</v>
      </c>
      <c r="S2323" t="s">
        <v>8298</v>
      </c>
    </row>
    <row r="2324" spans="1:19" ht="43" x14ac:dyDescent="0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42834.645474537036</v>
      </c>
      <c r="K2324">
        <v>1489181369</v>
      </c>
      <c r="L2324" s="10">
        <f t="shared" si="145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3.1481481481481479</v>
      </c>
      <c r="R2324">
        <f t="shared" si="147"/>
        <v>21.25</v>
      </c>
      <c r="S2324" t="s">
        <v>8298</v>
      </c>
    </row>
    <row r="2325" spans="1:19" ht="43" x14ac:dyDescent="0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42814.54684027777</v>
      </c>
      <c r="K2325">
        <v>1489428447</v>
      </c>
      <c r="L2325" s="10">
        <f t="shared" si="145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48</v>
      </c>
      <c r="R2325">
        <f t="shared" si="147"/>
        <v>30</v>
      </c>
      <c r="S2325" t="s">
        <v>8298</v>
      </c>
    </row>
    <row r="2326" spans="1:19" ht="28.7" x14ac:dyDescent="0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42820.635243055549</v>
      </c>
      <c r="K2326">
        <v>1487970885</v>
      </c>
      <c r="L2326" s="10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20.733333333333334</v>
      </c>
      <c r="R2326">
        <f t="shared" si="147"/>
        <v>25.491803278688526</v>
      </c>
      <c r="S2326" t="s">
        <v>8298</v>
      </c>
    </row>
    <row r="2327" spans="1:19" ht="43" x14ac:dyDescent="0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42823.772349537037</v>
      </c>
      <c r="K2327">
        <v>1488241931</v>
      </c>
      <c r="L2327" s="10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8</v>
      </c>
      <c r="R2327">
        <f t="shared" si="147"/>
        <v>11.428571428571429</v>
      </c>
      <c r="S2327" t="s">
        <v>8298</v>
      </c>
    </row>
    <row r="2328" spans="1:19" ht="43" x14ac:dyDescent="0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42855.499999999993</v>
      </c>
      <c r="K2328">
        <v>1489106948</v>
      </c>
      <c r="L2328" s="10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0.72</v>
      </c>
      <c r="R2328">
        <f t="shared" si="147"/>
        <v>108</v>
      </c>
      <c r="S2328" t="s">
        <v>8298</v>
      </c>
    </row>
    <row r="2329" spans="1:19" ht="28.7" x14ac:dyDescent="0.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41877.708796296298</v>
      </c>
      <c r="K2329">
        <v>1406066440</v>
      </c>
      <c r="L2329" s="10">
        <f t="shared" si="145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526.09431428571429</v>
      </c>
      <c r="R2329">
        <f t="shared" si="147"/>
        <v>54.883162444113267</v>
      </c>
      <c r="S2329" t="s">
        <v>8298</v>
      </c>
    </row>
    <row r="2330" spans="1:19" ht="57.35" x14ac:dyDescent="0.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42169.573344907411</v>
      </c>
      <c r="K2330">
        <v>1431715537</v>
      </c>
      <c r="L2330" s="10">
        <f t="shared" si="145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254.45000000000002</v>
      </c>
      <c r="R2330">
        <f t="shared" si="147"/>
        <v>47.383612662942269</v>
      </c>
      <c r="S2330" t="s">
        <v>8298</v>
      </c>
    </row>
    <row r="2331" spans="1:19" ht="43" x14ac:dyDescent="0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41837.416041666664</v>
      </c>
      <c r="K2331">
        <v>1403017146</v>
      </c>
      <c r="L2331" s="10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105.91999999999999</v>
      </c>
      <c r="R2331">
        <f t="shared" si="147"/>
        <v>211.84</v>
      </c>
      <c r="S2331" t="s">
        <v>8298</v>
      </c>
    </row>
    <row r="2332" spans="1:19" ht="43" x14ac:dyDescent="0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42362.791666666664</v>
      </c>
      <c r="K2332">
        <v>1448400943</v>
      </c>
      <c r="L2332" s="10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102.42285714285715</v>
      </c>
      <c r="R2332">
        <f t="shared" si="147"/>
        <v>219.92638036809817</v>
      </c>
      <c r="S2332" t="s">
        <v>8298</v>
      </c>
    </row>
    <row r="2333" spans="1:19" ht="43" x14ac:dyDescent="0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41868.797337962962</v>
      </c>
      <c r="K2333">
        <v>1405728490</v>
      </c>
      <c r="L2333" s="10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144.31375</v>
      </c>
      <c r="R2333">
        <f t="shared" si="147"/>
        <v>40.795406360424032</v>
      </c>
      <c r="S2333" t="s">
        <v>8298</v>
      </c>
    </row>
    <row r="2334" spans="1:19" ht="43" x14ac:dyDescent="0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42041.419803240737</v>
      </c>
      <c r="K2334">
        <v>1420643071</v>
      </c>
      <c r="L2334" s="10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106.30800000000001</v>
      </c>
      <c r="R2334">
        <f t="shared" si="147"/>
        <v>75.502840909090907</v>
      </c>
      <c r="S2334" t="s">
        <v>8298</v>
      </c>
    </row>
    <row r="2335" spans="1:19" ht="43" x14ac:dyDescent="0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41788.534722222219</v>
      </c>
      <c r="K2335">
        <v>1399563390</v>
      </c>
      <c r="L2335" s="10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212.16666666666666</v>
      </c>
      <c r="R2335">
        <f t="shared" si="147"/>
        <v>13.542553191489361</v>
      </c>
      <c r="S2335" t="s">
        <v>8298</v>
      </c>
    </row>
    <row r="2336" spans="1:19" ht="43" x14ac:dyDescent="0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41948.523611111108</v>
      </c>
      <c r="K2336">
        <v>1412611498</v>
      </c>
      <c r="L2336" s="10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101.95</v>
      </c>
      <c r="R2336">
        <f t="shared" si="147"/>
        <v>60.865671641791046</v>
      </c>
      <c r="S2336" t="s">
        <v>8298</v>
      </c>
    </row>
    <row r="2337" spans="1:19" ht="43" x14ac:dyDescent="0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41801.363923611112</v>
      </c>
      <c r="K2337">
        <v>1399902243</v>
      </c>
      <c r="L2337" s="10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102.27200000000001</v>
      </c>
      <c r="R2337">
        <f t="shared" si="147"/>
        <v>115.69230769230769</v>
      </c>
      <c r="S2337" t="s">
        <v>8298</v>
      </c>
    </row>
    <row r="2338" spans="1:19" ht="43" x14ac:dyDescent="0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41706.716377314813</v>
      </c>
      <c r="K2338">
        <v>1390860695</v>
      </c>
      <c r="L2338" s="10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520.73254999999995</v>
      </c>
      <c r="R2338">
        <f t="shared" si="147"/>
        <v>48.104623556581984</v>
      </c>
      <c r="S2338" t="s">
        <v>8298</v>
      </c>
    </row>
    <row r="2339" spans="1:19" ht="28.7" x14ac:dyDescent="0.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41816.432210648149</v>
      </c>
      <c r="K2339">
        <v>1401204143</v>
      </c>
      <c r="L2339" s="10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110.65833333333333</v>
      </c>
      <c r="R2339">
        <f t="shared" si="147"/>
        <v>74.184357541899445</v>
      </c>
      <c r="S2339" t="s">
        <v>8298</v>
      </c>
    </row>
    <row r="2340" spans="1:19" ht="43" x14ac:dyDescent="0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41819.688472222217</v>
      </c>
      <c r="K2340">
        <v>1401485484</v>
      </c>
      <c r="L2340" s="10">
        <f t="shared" si="145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101.14333333333335</v>
      </c>
      <c r="R2340">
        <f t="shared" si="147"/>
        <v>123.34552845528455</v>
      </c>
      <c r="S2340" t="s">
        <v>8298</v>
      </c>
    </row>
    <row r="2341" spans="1:19" ht="43" x14ac:dyDescent="0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42723.124305555553</v>
      </c>
      <c r="K2341">
        <v>1479496309</v>
      </c>
      <c r="L2341" s="10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294.20799999999997</v>
      </c>
      <c r="R2341">
        <f t="shared" si="147"/>
        <v>66.623188405797094</v>
      </c>
      <c r="S2341" t="s">
        <v>8298</v>
      </c>
    </row>
    <row r="2342" spans="1:19" ht="43" x14ac:dyDescent="0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42673.434467592589</v>
      </c>
      <c r="K2342">
        <v>1475249138</v>
      </c>
      <c r="L2342" s="10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105.77749999999999</v>
      </c>
      <c r="R2342">
        <f t="shared" si="147"/>
        <v>104.99007444168734</v>
      </c>
      <c r="S2342" t="s">
        <v>8298</v>
      </c>
    </row>
    <row r="2343" spans="1:19" ht="43" hidden="1" x14ac:dyDescent="0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42197.605370370373</v>
      </c>
      <c r="K2343">
        <v>1434137504</v>
      </c>
      <c r="L2343" s="10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t="e">
        <f t="shared" si="147"/>
        <v>#DIV/0!</v>
      </c>
      <c r="S2343" t="s">
        <v>8272</v>
      </c>
    </row>
    <row r="2344" spans="1:19" ht="43" hidden="1" x14ac:dyDescent="0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</v>
      </c>
      <c r="K2344">
        <v>1410799870</v>
      </c>
      <c r="L2344" s="10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t="e">
        <f t="shared" si="147"/>
        <v>#DIV/0!</v>
      </c>
      <c r="S2344" t="s">
        <v>8272</v>
      </c>
    </row>
    <row r="2345" spans="1:19" ht="43" x14ac:dyDescent="0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42377.615972222215</v>
      </c>
      <c r="K2345">
        <v>1447962505</v>
      </c>
      <c r="L2345" s="10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3</v>
      </c>
      <c r="R2345">
        <f t="shared" si="147"/>
        <v>300</v>
      </c>
      <c r="S2345" t="s">
        <v>8272</v>
      </c>
    </row>
    <row r="2346" spans="1:19" ht="43" x14ac:dyDescent="0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42545.519317129627</v>
      </c>
      <c r="K2346">
        <v>1464197269</v>
      </c>
      <c r="L2346" s="10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0.1</v>
      </c>
      <c r="R2346">
        <f t="shared" si="147"/>
        <v>1</v>
      </c>
      <c r="S2346" t="s">
        <v>8272</v>
      </c>
    </row>
    <row r="2347" spans="1:19" ht="43" hidden="1" x14ac:dyDescent="0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42094.777083333327</v>
      </c>
      <c r="K2347">
        <v>1424822556</v>
      </c>
      <c r="L2347" s="10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t="e">
        <f t="shared" si="147"/>
        <v>#DIV/0!</v>
      </c>
      <c r="S2347" t="s">
        <v>8272</v>
      </c>
    </row>
    <row r="2348" spans="1:19" ht="43" x14ac:dyDescent="0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42660.590636574074</v>
      </c>
      <c r="K2348">
        <v>1472843431</v>
      </c>
      <c r="L2348" s="10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6.5000000000000002E-2</v>
      </c>
      <c r="R2348">
        <f t="shared" si="147"/>
        <v>13</v>
      </c>
      <c r="S2348" t="s">
        <v>8272</v>
      </c>
    </row>
    <row r="2349" spans="1:19" ht="43" x14ac:dyDescent="0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42607.399027777778</v>
      </c>
      <c r="K2349">
        <v>1469543676</v>
      </c>
      <c r="L2349" s="10">
        <f t="shared" si="145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1.5</v>
      </c>
      <c r="R2349">
        <f t="shared" si="147"/>
        <v>15</v>
      </c>
      <c r="S2349" t="s">
        <v>8272</v>
      </c>
    </row>
    <row r="2350" spans="1:19" ht="43" x14ac:dyDescent="0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42420.723819444444</v>
      </c>
      <c r="K2350">
        <v>1450822938</v>
      </c>
      <c r="L2350" s="10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0.38571428571428573</v>
      </c>
      <c r="R2350">
        <f t="shared" si="147"/>
        <v>54</v>
      </c>
      <c r="S2350" t="s">
        <v>8272</v>
      </c>
    </row>
    <row r="2351" spans="1:19" ht="43" hidden="1" x14ac:dyDescent="0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42227.567453703705</v>
      </c>
      <c r="K2351">
        <v>1436812628</v>
      </c>
      <c r="L2351" s="10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t="e">
        <f t="shared" si="147"/>
        <v>#DIV/0!</v>
      </c>
      <c r="S2351" t="s">
        <v>8272</v>
      </c>
    </row>
    <row r="2352" spans="1:19" ht="43" hidden="1" x14ac:dyDescent="0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42738.633912037032</v>
      </c>
      <c r="K2352">
        <v>1480882370</v>
      </c>
      <c r="L2352" s="10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t="e">
        <f t="shared" si="147"/>
        <v>#DIV/0!</v>
      </c>
      <c r="S2352" t="s">
        <v>8272</v>
      </c>
    </row>
    <row r="2353" spans="1:19" ht="28.7" x14ac:dyDescent="0.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42123.892812500002</v>
      </c>
      <c r="K2353">
        <v>1427768739</v>
      </c>
      <c r="L2353" s="10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0.5714285714285714</v>
      </c>
      <c r="R2353">
        <f t="shared" si="147"/>
        <v>15.428571428571429</v>
      </c>
      <c r="S2353" t="s">
        <v>8272</v>
      </c>
    </row>
    <row r="2354" spans="1:19" ht="43" hidden="1" x14ac:dyDescent="0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42161.425370370365</v>
      </c>
      <c r="K2354">
        <v>1428419552</v>
      </c>
      <c r="L2354" s="10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t="e">
        <f t="shared" si="147"/>
        <v>#DIV/0!</v>
      </c>
      <c r="S2354" t="s">
        <v>8272</v>
      </c>
    </row>
    <row r="2355" spans="1:19" ht="43" hidden="1" x14ac:dyDescent="0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42115.467847222222</v>
      </c>
      <c r="K2355">
        <v>1428596022</v>
      </c>
      <c r="L2355" s="10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t="e">
        <f t="shared" si="147"/>
        <v>#DIV/0!</v>
      </c>
      <c r="S2355" t="s">
        <v>8272</v>
      </c>
    </row>
    <row r="2356" spans="1:19" ht="43" x14ac:dyDescent="0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42014.51458333333</v>
      </c>
      <c r="K2356">
        <v>1415726460</v>
      </c>
      <c r="L2356" s="10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7.1428571428571425E-2</v>
      </c>
      <c r="R2356">
        <f t="shared" si="147"/>
        <v>25</v>
      </c>
      <c r="S2356" t="s">
        <v>8272</v>
      </c>
    </row>
    <row r="2357" spans="1:19" ht="43" x14ac:dyDescent="0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42126.709907407399</v>
      </c>
      <c r="K2357">
        <v>1428012136</v>
      </c>
      <c r="L2357" s="10">
        <f t="shared" si="145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0.6875</v>
      </c>
      <c r="R2357">
        <f t="shared" si="147"/>
        <v>27.5</v>
      </c>
      <c r="S2357" t="s">
        <v>8272</v>
      </c>
    </row>
    <row r="2358" spans="1:19" ht="28.7" hidden="1" x14ac:dyDescent="0.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42160.575277777774</v>
      </c>
      <c r="K2358">
        <v>1430938104</v>
      </c>
      <c r="L2358" s="10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t="e">
        <f t="shared" si="147"/>
        <v>#DIV/0!</v>
      </c>
      <c r="S2358" t="s">
        <v>8272</v>
      </c>
    </row>
    <row r="2359" spans="1:19" ht="28.7" hidden="1" x14ac:dyDescent="0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42294.411782407398</v>
      </c>
      <c r="K2359">
        <v>1442501578</v>
      </c>
      <c r="L2359" s="10">
        <f t="shared" si="145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t="e">
        <f t="shared" si="147"/>
        <v>#DIV/0!</v>
      </c>
      <c r="S2359" t="s">
        <v>8272</v>
      </c>
    </row>
    <row r="2360" spans="1:19" ht="43" hidden="1" x14ac:dyDescent="0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42034.818749999999</v>
      </c>
      <c r="K2360">
        <v>1417818036</v>
      </c>
      <c r="L2360" s="10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t="e">
        <f t="shared" si="147"/>
        <v>#DIV/0!</v>
      </c>
      <c r="S2360" t="s">
        <v>8272</v>
      </c>
    </row>
    <row r="2361" spans="1:19" ht="43" x14ac:dyDescent="0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42219.441249999996</v>
      </c>
      <c r="K2361">
        <v>1433432124</v>
      </c>
      <c r="L2361" s="10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14.680000000000001</v>
      </c>
      <c r="R2361">
        <f t="shared" si="147"/>
        <v>367</v>
      </c>
      <c r="S2361" t="s">
        <v>8272</v>
      </c>
    </row>
    <row r="2362" spans="1:19" ht="43" x14ac:dyDescent="0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42407.498611111114</v>
      </c>
      <c r="K2362">
        <v>1452272280</v>
      </c>
      <c r="L2362" s="10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0.04</v>
      </c>
      <c r="R2362">
        <f t="shared" si="147"/>
        <v>2</v>
      </c>
      <c r="S2362" t="s">
        <v>8272</v>
      </c>
    </row>
    <row r="2363" spans="1:19" ht="43" hidden="1" x14ac:dyDescent="0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42490.708333333336</v>
      </c>
      <c r="K2363">
        <v>1459975008</v>
      </c>
      <c r="L2363" s="10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t="e">
        <f t="shared" si="147"/>
        <v>#DIV/0!</v>
      </c>
      <c r="S2363" t="s">
        <v>8272</v>
      </c>
    </row>
    <row r="2364" spans="1:19" ht="43" x14ac:dyDescent="0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41984.47997685185</v>
      </c>
      <c r="K2364">
        <v>1415723470</v>
      </c>
      <c r="L2364" s="10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28.571428571428569</v>
      </c>
      <c r="R2364">
        <f t="shared" si="147"/>
        <v>60</v>
      </c>
      <c r="S2364" t="s">
        <v>8272</v>
      </c>
    </row>
    <row r="2365" spans="1:19" ht="43" hidden="1" x14ac:dyDescent="0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42366.803240740737</v>
      </c>
      <c r="K2365">
        <v>1447460200</v>
      </c>
      <c r="L2365" s="10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t="e">
        <f t="shared" si="147"/>
        <v>#DIV/0!</v>
      </c>
      <c r="S2365" t="s">
        <v>8272</v>
      </c>
    </row>
    <row r="2366" spans="1:19" ht="28.7" hidden="1" x14ac:dyDescent="0.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42303.726342592585</v>
      </c>
      <c r="K2366">
        <v>1441146356</v>
      </c>
      <c r="L2366" s="10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t="e">
        <f t="shared" si="147"/>
        <v>#DIV/0!</v>
      </c>
      <c r="S2366" t="s">
        <v>8272</v>
      </c>
    </row>
    <row r="2367" spans="1:19" ht="43" hidden="1" x14ac:dyDescent="0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42386.749999999993</v>
      </c>
      <c r="K2367">
        <v>1449596425</v>
      </c>
      <c r="L2367" s="10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t="e">
        <f t="shared" si="147"/>
        <v>#DIV/0!</v>
      </c>
      <c r="S2367" t="s">
        <v>8272</v>
      </c>
    </row>
    <row r="2368" spans="1:19" ht="43" x14ac:dyDescent="0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42298.323298611103</v>
      </c>
      <c r="K2368">
        <v>1442839533</v>
      </c>
      <c r="L2368" s="10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10.52</v>
      </c>
      <c r="R2368">
        <f t="shared" si="147"/>
        <v>97.407407407407405</v>
      </c>
      <c r="S2368" t="s">
        <v>8272</v>
      </c>
    </row>
    <row r="2369" spans="1:19" ht="43" x14ac:dyDescent="0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42485.720092592594</v>
      </c>
      <c r="K2369">
        <v>1456442216</v>
      </c>
      <c r="L2369" s="10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</v>
      </c>
      <c r="R2369">
        <f t="shared" si="147"/>
        <v>47.857142857142854</v>
      </c>
      <c r="S2369" t="s">
        <v>8272</v>
      </c>
    </row>
    <row r="2370" spans="1:19" ht="43" x14ac:dyDescent="0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42108.471817129634</v>
      </c>
      <c r="K2370">
        <v>1425143965</v>
      </c>
      <c r="L2370" s="10">
        <f t="shared" si="145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0.25</v>
      </c>
      <c r="R2370">
        <f t="shared" si="147"/>
        <v>50</v>
      </c>
      <c r="S2370" t="s">
        <v>8272</v>
      </c>
    </row>
    <row r="2371" spans="1:19" ht="43" hidden="1" x14ac:dyDescent="0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(((I2371/60)/60)/24)+DATE(1970,1,1)+(-5/24)</f>
        <v>42410.60429398148</v>
      </c>
      <c r="K2371">
        <v>1452540611</v>
      </c>
      <c r="L2371" s="10">
        <f t="shared" ref="L2371:L2434" si="149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(E2371/D2371)*100</f>
        <v>0</v>
      </c>
      <c r="R2371" t="e">
        <f t="shared" ref="R2371:R2434" si="151">E2371/N2371</f>
        <v>#DIV/0!</v>
      </c>
      <c r="S2371" t="s">
        <v>8272</v>
      </c>
    </row>
    <row r="2372" spans="1:19" ht="43" x14ac:dyDescent="0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41990.980798611105</v>
      </c>
      <c r="K2372">
        <v>1416285141</v>
      </c>
      <c r="L2372" s="10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0.32800000000000001</v>
      </c>
      <c r="R2372">
        <f t="shared" si="151"/>
        <v>20.5</v>
      </c>
      <c r="S2372" t="s">
        <v>8272</v>
      </c>
    </row>
    <row r="2373" spans="1:19" ht="43" hidden="1" x14ac:dyDescent="0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42180.569398148145</v>
      </c>
      <c r="K2373">
        <v>1432665596</v>
      </c>
      <c r="L2373" s="10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t="e">
        <f t="shared" si="151"/>
        <v>#DIV/0!</v>
      </c>
      <c r="S2373" t="s">
        <v>8272</v>
      </c>
    </row>
    <row r="2374" spans="1:19" ht="43" x14ac:dyDescent="0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42117.860775462956</v>
      </c>
      <c r="K2374">
        <v>1427247571</v>
      </c>
      <c r="L2374" s="10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3.2727272727272729</v>
      </c>
      <c r="R2374">
        <f t="shared" si="151"/>
        <v>30</v>
      </c>
      <c r="S2374" t="s">
        <v>8272</v>
      </c>
    </row>
    <row r="2375" spans="1:19" ht="28.7" x14ac:dyDescent="0.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42245.453981481485</v>
      </c>
      <c r="K2375">
        <v>1438271624</v>
      </c>
      <c r="L2375" s="10">
        <f t="shared" si="149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5.8823529411764705E-3</v>
      </c>
      <c r="R2375">
        <f t="shared" si="151"/>
        <v>50</v>
      </c>
      <c r="S2375" t="s">
        <v>8272</v>
      </c>
    </row>
    <row r="2376" spans="1:19" ht="43" x14ac:dyDescent="0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42047.634953703695</v>
      </c>
      <c r="K2376">
        <v>1421180060</v>
      </c>
      <c r="L2376" s="10">
        <f t="shared" si="149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4.5454545454545456E-2</v>
      </c>
      <c r="R2376">
        <f t="shared" si="151"/>
        <v>10</v>
      </c>
      <c r="S2376" t="s">
        <v>8272</v>
      </c>
    </row>
    <row r="2377" spans="1:19" ht="43" hidden="1" x14ac:dyDescent="0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42622.627743055556</v>
      </c>
      <c r="K2377">
        <v>1470859437</v>
      </c>
      <c r="L2377" s="10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t="e">
        <f t="shared" si="151"/>
        <v>#DIV/0!</v>
      </c>
      <c r="S2377" t="s">
        <v>8272</v>
      </c>
    </row>
    <row r="2378" spans="1:19" ht="43" x14ac:dyDescent="0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42348.717199074068</v>
      </c>
      <c r="K2378">
        <v>1447193566</v>
      </c>
      <c r="L2378" s="10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10.877666666666666</v>
      </c>
      <c r="R2378">
        <f t="shared" si="151"/>
        <v>81.582499999999996</v>
      </c>
      <c r="S2378" t="s">
        <v>8272</v>
      </c>
    </row>
    <row r="2379" spans="1:19" ht="43" hidden="1" x14ac:dyDescent="0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42699.703506944446</v>
      </c>
      <c r="K2379">
        <v>1477515183</v>
      </c>
      <c r="L2379" s="10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t="e">
        <f t="shared" si="151"/>
        <v>#DIV/0!</v>
      </c>
      <c r="S2379" t="s">
        <v>8272</v>
      </c>
    </row>
    <row r="2380" spans="1:19" ht="28.7" hidden="1" x14ac:dyDescent="0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42241.804745370369</v>
      </c>
      <c r="K2380">
        <v>1438042730</v>
      </c>
      <c r="L2380" s="10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t="e">
        <f t="shared" si="151"/>
        <v>#DIV/0!</v>
      </c>
      <c r="S2380" t="s">
        <v>8272</v>
      </c>
    </row>
    <row r="2381" spans="1:19" ht="28.7" hidden="1" x14ac:dyDescent="0.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42281.808055555557</v>
      </c>
      <c r="K2381">
        <v>1440116616</v>
      </c>
      <c r="L2381" s="10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t="e">
        <f t="shared" si="151"/>
        <v>#DIV/0!</v>
      </c>
      <c r="S2381" t="s">
        <v>8272</v>
      </c>
    </row>
    <row r="2382" spans="1:19" ht="43" x14ac:dyDescent="0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42278.584976851846</v>
      </c>
      <c r="K2382">
        <v>1441134142</v>
      </c>
      <c r="L2382" s="10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0.36666666666666664</v>
      </c>
      <c r="R2382">
        <f t="shared" si="151"/>
        <v>18.333333333333332</v>
      </c>
      <c r="S2382" t="s">
        <v>8272</v>
      </c>
    </row>
    <row r="2383" spans="1:19" ht="43" x14ac:dyDescent="0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42104.727407407401</v>
      </c>
      <c r="K2383">
        <v>1426112848</v>
      </c>
      <c r="L2383" s="10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</v>
      </c>
      <c r="R2383">
        <f t="shared" si="151"/>
        <v>224.42857142857142</v>
      </c>
      <c r="S2383" t="s">
        <v>8272</v>
      </c>
    </row>
    <row r="2384" spans="1:19" ht="57.35" x14ac:dyDescent="0.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42219.979201388887</v>
      </c>
      <c r="K2384">
        <v>1436502603</v>
      </c>
      <c r="L2384" s="10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</v>
      </c>
      <c r="R2384">
        <f t="shared" si="151"/>
        <v>37.5</v>
      </c>
      <c r="S2384" t="s">
        <v>8272</v>
      </c>
    </row>
    <row r="2385" spans="1:19" ht="43" x14ac:dyDescent="0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42056.848460648143</v>
      </c>
      <c r="K2385">
        <v>1421976107</v>
      </c>
      <c r="L2385" s="10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4.3499999999999996</v>
      </c>
      <c r="R2385">
        <f t="shared" si="151"/>
        <v>145</v>
      </c>
      <c r="S2385" t="s">
        <v>8272</v>
      </c>
    </row>
    <row r="2386" spans="1:19" ht="43" x14ac:dyDescent="0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41956.900960648149</v>
      </c>
      <c r="K2386">
        <v>1413337043</v>
      </c>
      <c r="L2386" s="10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0.8</v>
      </c>
      <c r="R2386">
        <f t="shared" si="151"/>
        <v>1</v>
      </c>
      <c r="S2386" t="s">
        <v>8272</v>
      </c>
    </row>
    <row r="2387" spans="1:19" ht="43" x14ac:dyDescent="0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42221.493425925924</v>
      </c>
      <c r="K2387">
        <v>1436201432</v>
      </c>
      <c r="L2387" s="10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1.2123076923076923</v>
      </c>
      <c r="R2387">
        <f t="shared" si="151"/>
        <v>112.57142857142857</v>
      </c>
      <c r="S2387" t="s">
        <v>8272</v>
      </c>
    </row>
    <row r="2388" spans="1:19" ht="43" hidden="1" x14ac:dyDescent="0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42014.629907407405</v>
      </c>
      <c r="K2388">
        <v>1415736424</v>
      </c>
      <c r="L2388" s="10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t="e">
        <f t="shared" si="151"/>
        <v>#DIV/0!</v>
      </c>
      <c r="S2388" t="s">
        <v>8272</v>
      </c>
    </row>
    <row r="2389" spans="1:19" ht="43" x14ac:dyDescent="0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42573.418287037035</v>
      </c>
      <c r="K2389">
        <v>1465311740</v>
      </c>
      <c r="L2389" s="10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0.68399999999999994</v>
      </c>
      <c r="R2389">
        <f t="shared" si="151"/>
        <v>342</v>
      </c>
      <c r="S2389" t="s">
        <v>8272</v>
      </c>
    </row>
    <row r="2390" spans="1:19" ht="43" x14ac:dyDescent="0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42019.603472222218</v>
      </c>
      <c r="K2390">
        <v>1418761759</v>
      </c>
      <c r="L2390" s="10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1.2513513513513512</v>
      </c>
      <c r="R2390">
        <f t="shared" si="151"/>
        <v>57.875</v>
      </c>
      <c r="S2390" t="s">
        <v>8272</v>
      </c>
    </row>
    <row r="2391" spans="1:19" ht="57.35" x14ac:dyDescent="0.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42210.707638888889</v>
      </c>
      <c r="K2391">
        <v>1435160452</v>
      </c>
      <c r="L2391" s="10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0.1875</v>
      </c>
      <c r="R2391">
        <f t="shared" si="151"/>
        <v>30</v>
      </c>
      <c r="S2391" t="s">
        <v>8272</v>
      </c>
    </row>
    <row r="2392" spans="1:19" ht="43" hidden="1" x14ac:dyDescent="0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42008.053981481477</v>
      </c>
      <c r="K2392">
        <v>1416896264</v>
      </c>
      <c r="L2392" s="10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t="e">
        <f t="shared" si="151"/>
        <v>#DIV/0!</v>
      </c>
      <c r="S2392" t="s">
        <v>8272</v>
      </c>
    </row>
    <row r="2393" spans="1:19" ht="28.7" x14ac:dyDescent="0.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42094.544490740744</v>
      </c>
      <c r="K2393">
        <v>1425236644</v>
      </c>
      <c r="L2393" s="10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0.125</v>
      </c>
      <c r="R2393">
        <f t="shared" si="151"/>
        <v>25</v>
      </c>
      <c r="S2393" t="s">
        <v>8272</v>
      </c>
    </row>
    <row r="2394" spans="1:19" ht="43" hidden="1" x14ac:dyDescent="0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42305.912303240737</v>
      </c>
      <c r="K2394">
        <v>1443495223</v>
      </c>
      <c r="L2394" s="10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t="e">
        <f t="shared" si="151"/>
        <v>#DIV/0!</v>
      </c>
      <c r="S2394" t="s">
        <v>8272</v>
      </c>
    </row>
    <row r="2395" spans="1:19" ht="43" x14ac:dyDescent="0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42224.440011574072</v>
      </c>
      <c r="K2395">
        <v>1436456017</v>
      </c>
      <c r="L2395" s="10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0.05</v>
      </c>
      <c r="R2395">
        <f t="shared" si="151"/>
        <v>50</v>
      </c>
      <c r="S2395" t="s">
        <v>8272</v>
      </c>
    </row>
    <row r="2396" spans="1:19" ht="43" x14ac:dyDescent="0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42061.15385416666</v>
      </c>
      <c r="K2396">
        <v>1422348093</v>
      </c>
      <c r="L2396" s="10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0.06</v>
      </c>
      <c r="R2396">
        <f t="shared" si="151"/>
        <v>1.5</v>
      </c>
      <c r="S2396" t="s">
        <v>8272</v>
      </c>
    </row>
    <row r="2397" spans="1:19" ht="43" hidden="1" x14ac:dyDescent="0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42745.164583333331</v>
      </c>
      <c r="K2397">
        <v>1481597687</v>
      </c>
      <c r="L2397" s="10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t="e">
        <f t="shared" si="151"/>
        <v>#DIV/0!</v>
      </c>
      <c r="S2397" t="s">
        <v>8272</v>
      </c>
    </row>
    <row r="2398" spans="1:19" ht="43" x14ac:dyDescent="0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42292.640717592592</v>
      </c>
      <c r="K2398">
        <v>1442348558</v>
      </c>
      <c r="L2398" s="10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0.2</v>
      </c>
      <c r="R2398">
        <f t="shared" si="151"/>
        <v>10</v>
      </c>
      <c r="S2398" t="s">
        <v>8272</v>
      </c>
    </row>
    <row r="2399" spans="1:19" ht="43" hidden="1" x14ac:dyDescent="0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42006.676574074074</v>
      </c>
      <c r="K2399">
        <v>1417641256</v>
      </c>
      <c r="L2399" s="10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t="e">
        <f t="shared" si="151"/>
        <v>#DIV/0!</v>
      </c>
      <c r="S2399" t="s">
        <v>8272</v>
      </c>
    </row>
    <row r="2400" spans="1:19" ht="43" hidden="1" x14ac:dyDescent="0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42187.708148148151</v>
      </c>
      <c r="K2400">
        <v>1433282384</v>
      </c>
      <c r="L2400" s="10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t="e">
        <f t="shared" si="151"/>
        <v>#DIV/0!</v>
      </c>
      <c r="S2400" t="s">
        <v>8272</v>
      </c>
    </row>
    <row r="2401" spans="1:19" ht="43" hidden="1" x14ac:dyDescent="0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41991.644745370366</v>
      </c>
      <c r="K2401">
        <v>1415910506</v>
      </c>
      <c r="L2401" s="10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t="e">
        <f t="shared" si="151"/>
        <v>#DIV/0!</v>
      </c>
      <c r="S2401" t="s">
        <v>8272</v>
      </c>
    </row>
    <row r="2402" spans="1:19" ht="43" hidden="1" x14ac:dyDescent="0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42474.059768518513</v>
      </c>
      <c r="K2402">
        <v>1458023164</v>
      </c>
      <c r="L2402" s="10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t="e">
        <f t="shared" si="151"/>
        <v>#DIV/0!</v>
      </c>
      <c r="S2402" t="s">
        <v>8272</v>
      </c>
    </row>
    <row r="2403" spans="1:19" ht="43" x14ac:dyDescent="0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42434.614537037036</v>
      </c>
      <c r="K2403">
        <v>1452023096</v>
      </c>
      <c r="L2403" s="10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0.71785714285714286</v>
      </c>
      <c r="R2403">
        <f t="shared" si="151"/>
        <v>22.333333333333332</v>
      </c>
      <c r="S2403" t="s">
        <v>8284</v>
      </c>
    </row>
    <row r="2404" spans="1:19" x14ac:dyDescent="0.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42137.47142361111</v>
      </c>
      <c r="K2404">
        <v>1428941931</v>
      </c>
      <c r="L2404" s="10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0.43333333333333329</v>
      </c>
      <c r="R2404">
        <f t="shared" si="151"/>
        <v>52</v>
      </c>
      <c r="S2404" t="s">
        <v>8284</v>
      </c>
    </row>
    <row r="2405" spans="1:19" ht="43" x14ac:dyDescent="0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42459.632615740738</v>
      </c>
      <c r="K2405">
        <v>1454188258</v>
      </c>
      <c r="L2405" s="10">
        <f t="shared" si="149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16.833333333333332</v>
      </c>
      <c r="R2405">
        <f t="shared" si="151"/>
        <v>16.833333333333332</v>
      </c>
      <c r="S2405" t="s">
        <v>8284</v>
      </c>
    </row>
    <row r="2406" spans="1:19" ht="43" hidden="1" x14ac:dyDescent="0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42371.831099537034</v>
      </c>
      <c r="K2406">
        <v>1449190607</v>
      </c>
      <c r="L2406" s="10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t="e">
        <f t="shared" si="151"/>
        <v>#DIV/0!</v>
      </c>
      <c r="S2406" t="s">
        <v>8284</v>
      </c>
    </row>
    <row r="2407" spans="1:19" ht="43" x14ac:dyDescent="0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42616.377025462956</v>
      </c>
      <c r="K2407">
        <v>1471096975</v>
      </c>
      <c r="L2407" s="10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22.52</v>
      </c>
      <c r="R2407">
        <f t="shared" si="151"/>
        <v>56.3</v>
      </c>
      <c r="S2407" t="s">
        <v>8284</v>
      </c>
    </row>
    <row r="2408" spans="1:19" ht="43" x14ac:dyDescent="0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42022.902662037035</v>
      </c>
      <c r="K2408">
        <v>1418179190</v>
      </c>
      <c r="L2408" s="10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41.384615384615387</v>
      </c>
      <c r="R2408">
        <f t="shared" si="151"/>
        <v>84.0625</v>
      </c>
      <c r="S2408" t="s">
        <v>8284</v>
      </c>
    </row>
    <row r="2409" spans="1:19" ht="57.35" x14ac:dyDescent="0.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42105.041666666664</v>
      </c>
      <c r="K2409">
        <v>1426772928</v>
      </c>
      <c r="L2409" s="10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25.259090909090908</v>
      </c>
      <c r="R2409">
        <f t="shared" si="151"/>
        <v>168.39393939393941</v>
      </c>
      <c r="S2409" t="s">
        <v>8284</v>
      </c>
    </row>
    <row r="2410" spans="1:19" ht="28.7" x14ac:dyDescent="0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41948.974039351851</v>
      </c>
      <c r="K2410">
        <v>1412652157</v>
      </c>
      <c r="L2410" s="10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0.2</v>
      </c>
      <c r="R2410">
        <f t="shared" si="151"/>
        <v>15</v>
      </c>
      <c r="S2410" t="s">
        <v>8284</v>
      </c>
    </row>
    <row r="2411" spans="1:19" ht="28.7" x14ac:dyDescent="0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42234.667534722219</v>
      </c>
      <c r="K2411">
        <v>1437339675</v>
      </c>
      <c r="L2411" s="10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1.8399999999999999</v>
      </c>
      <c r="R2411">
        <f t="shared" si="151"/>
        <v>76.666666666666671</v>
      </c>
      <c r="S2411" t="s">
        <v>8284</v>
      </c>
    </row>
    <row r="2412" spans="1:19" ht="57.35" hidden="1" x14ac:dyDescent="0.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42254.199942129628</v>
      </c>
      <c r="K2412">
        <v>1439027275</v>
      </c>
      <c r="L2412" s="10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t="e">
        <f t="shared" si="151"/>
        <v>#DIV/0!</v>
      </c>
      <c r="S2412" t="s">
        <v>8284</v>
      </c>
    </row>
    <row r="2413" spans="1:19" ht="43" x14ac:dyDescent="0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42241.524097222216</v>
      </c>
      <c r="K2413">
        <v>1437932082</v>
      </c>
      <c r="L2413" s="10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0.60399999999999998</v>
      </c>
      <c r="R2413">
        <f t="shared" si="151"/>
        <v>50.333333333333336</v>
      </c>
      <c r="S2413" t="s">
        <v>8284</v>
      </c>
    </row>
    <row r="2414" spans="1:19" ht="43" hidden="1" x14ac:dyDescent="0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42700.570289351854</v>
      </c>
      <c r="K2414">
        <v>1476294073</v>
      </c>
      <c r="L2414" s="10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t="e">
        <f t="shared" si="151"/>
        <v>#DIV/0!</v>
      </c>
      <c r="S2414" t="s">
        <v>8284</v>
      </c>
    </row>
    <row r="2415" spans="1:19" ht="43" x14ac:dyDescent="0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41790.770833333328</v>
      </c>
      <c r="K2415">
        <v>1398911882</v>
      </c>
      <c r="L2415" s="10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0.83333333333333337</v>
      </c>
      <c r="R2415">
        <f t="shared" si="151"/>
        <v>8.3333333333333339</v>
      </c>
      <c r="S2415" t="s">
        <v>8284</v>
      </c>
    </row>
    <row r="2416" spans="1:19" ht="43" x14ac:dyDescent="0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42237.957638888889</v>
      </c>
      <c r="K2416">
        <v>1436805660</v>
      </c>
      <c r="L2416" s="10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3.0666666666666664</v>
      </c>
      <c r="R2416">
        <f t="shared" si="151"/>
        <v>35.384615384615387</v>
      </c>
      <c r="S2416" t="s">
        <v>8284</v>
      </c>
    </row>
    <row r="2417" spans="1:19" ht="43" x14ac:dyDescent="0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42566.654467592591</v>
      </c>
      <c r="K2417">
        <v>1466023346</v>
      </c>
      <c r="L2417" s="10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0.55833333333333335</v>
      </c>
      <c r="R2417">
        <f t="shared" si="151"/>
        <v>55.833333333333336</v>
      </c>
      <c r="S2417" t="s">
        <v>8284</v>
      </c>
    </row>
    <row r="2418" spans="1:19" ht="43" x14ac:dyDescent="0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42077.416666666664</v>
      </c>
      <c r="K2418">
        <v>1421343743</v>
      </c>
      <c r="L2418" s="10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2.5000000000000001E-2</v>
      </c>
      <c r="R2418">
        <f t="shared" si="151"/>
        <v>5</v>
      </c>
      <c r="S2418" t="s">
        <v>8284</v>
      </c>
    </row>
    <row r="2419" spans="1:19" ht="43" hidden="1" x14ac:dyDescent="0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41861.675775462958</v>
      </c>
      <c r="K2419">
        <v>1405113187</v>
      </c>
      <c r="L2419" s="10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t="e">
        <f t="shared" si="151"/>
        <v>#DIV/0!</v>
      </c>
      <c r="S2419" t="s">
        <v>8284</v>
      </c>
    </row>
    <row r="2420" spans="1:19" x14ac:dyDescent="0.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42087.606990740744</v>
      </c>
      <c r="K2420">
        <v>1422045244</v>
      </c>
      <c r="L2420" s="10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0.02</v>
      </c>
      <c r="R2420">
        <f t="shared" si="151"/>
        <v>1</v>
      </c>
      <c r="S2420" t="s">
        <v>8284</v>
      </c>
    </row>
    <row r="2421" spans="1:19" ht="43" hidden="1" x14ac:dyDescent="0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42053.529965277768</v>
      </c>
      <c r="K2421">
        <v>1419097389</v>
      </c>
      <c r="L2421" s="10">
        <f t="shared" si="149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t="e">
        <f t="shared" si="151"/>
        <v>#DIV/0!</v>
      </c>
      <c r="S2421" t="s">
        <v>8284</v>
      </c>
    </row>
    <row r="2422" spans="1:19" ht="43" x14ac:dyDescent="0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41952.862210648142</v>
      </c>
      <c r="K2422">
        <v>1410396095</v>
      </c>
      <c r="L2422" s="10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14.825133372851216</v>
      </c>
      <c r="R2422">
        <f t="shared" si="151"/>
        <v>69.472222222222229</v>
      </c>
      <c r="S2422" t="s">
        <v>8284</v>
      </c>
    </row>
    <row r="2423" spans="1:19" ht="28.7" x14ac:dyDescent="0.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42056.479120370372</v>
      </c>
      <c r="K2423">
        <v>1421944196</v>
      </c>
      <c r="L2423" s="10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1.6666666666666666E-2</v>
      </c>
      <c r="R2423">
        <f t="shared" si="151"/>
        <v>1</v>
      </c>
      <c r="S2423" t="s">
        <v>8284</v>
      </c>
    </row>
    <row r="2424" spans="1:19" ht="28.7" x14ac:dyDescent="0.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42074.474953703706</v>
      </c>
      <c r="K2424">
        <v>1423502636</v>
      </c>
      <c r="L2424" s="10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0.2</v>
      </c>
      <c r="R2424">
        <f t="shared" si="151"/>
        <v>1</v>
      </c>
      <c r="S2424" t="s">
        <v>8284</v>
      </c>
    </row>
    <row r="2425" spans="1:19" ht="43" x14ac:dyDescent="0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42004.496412037035</v>
      </c>
      <c r="K2425">
        <v>1417452890</v>
      </c>
      <c r="L2425" s="10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1.3333333333333334E-2</v>
      </c>
      <c r="R2425">
        <f t="shared" si="151"/>
        <v>8</v>
      </c>
      <c r="S2425" t="s">
        <v>8284</v>
      </c>
    </row>
    <row r="2426" spans="1:19" ht="28.7" x14ac:dyDescent="0.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41939.684120370366</v>
      </c>
      <c r="K2426">
        <v>1411853108</v>
      </c>
      <c r="L2426" s="10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</v>
      </c>
      <c r="R2426">
        <f t="shared" si="151"/>
        <v>34.444444444444443</v>
      </c>
      <c r="S2426" t="s">
        <v>8284</v>
      </c>
    </row>
    <row r="2427" spans="1:19" ht="43" x14ac:dyDescent="0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42517.711111111108</v>
      </c>
      <c r="K2427">
        <v>1463090149</v>
      </c>
      <c r="L2427" s="10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2.8571428571428574E-2</v>
      </c>
      <c r="R2427">
        <f t="shared" si="151"/>
        <v>1</v>
      </c>
      <c r="S2427" t="s">
        <v>8284</v>
      </c>
    </row>
    <row r="2428" spans="1:19" ht="43" hidden="1" x14ac:dyDescent="0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42223.961712962955</v>
      </c>
      <c r="K2428">
        <v>1433822692</v>
      </c>
      <c r="L2428" s="10">
        <f t="shared" si="149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t="e">
        <f t="shared" si="151"/>
        <v>#DIV/0!</v>
      </c>
      <c r="S2428" t="s">
        <v>8284</v>
      </c>
    </row>
    <row r="2429" spans="1:19" ht="28.7" x14ac:dyDescent="0.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42452.068668981483</v>
      </c>
      <c r="K2429">
        <v>1455262733</v>
      </c>
      <c r="L2429" s="10">
        <f t="shared" si="149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2E-3</v>
      </c>
      <c r="R2429">
        <f t="shared" si="151"/>
        <v>1</v>
      </c>
      <c r="S2429" t="s">
        <v>8284</v>
      </c>
    </row>
    <row r="2430" spans="1:19" ht="28.7" x14ac:dyDescent="0.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42075.534155092588</v>
      </c>
      <c r="K2430">
        <v>1423594151</v>
      </c>
      <c r="L2430" s="10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2.8571428571428571E-3</v>
      </c>
      <c r="R2430">
        <f t="shared" si="151"/>
        <v>1</v>
      </c>
      <c r="S2430" t="s">
        <v>8284</v>
      </c>
    </row>
    <row r="2431" spans="1:19" ht="43" x14ac:dyDescent="0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42771.488888888889</v>
      </c>
      <c r="K2431">
        <v>1483131966</v>
      </c>
      <c r="L2431" s="10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</v>
      </c>
      <c r="R2431">
        <f t="shared" si="151"/>
        <v>501.25</v>
      </c>
      <c r="S2431" t="s">
        <v>8284</v>
      </c>
    </row>
    <row r="2432" spans="1:19" ht="43" x14ac:dyDescent="0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42411.922499999993</v>
      </c>
      <c r="K2432">
        <v>1452654504</v>
      </c>
      <c r="L2432" s="10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0.70000000000000007</v>
      </c>
      <c r="R2432">
        <f t="shared" si="151"/>
        <v>10.5</v>
      </c>
      <c r="S2432" t="s">
        <v>8284</v>
      </c>
    </row>
    <row r="2433" spans="1:19" ht="28.7" x14ac:dyDescent="0.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42548.891354166662</v>
      </c>
      <c r="K2433">
        <v>1461896613</v>
      </c>
      <c r="L2433" s="10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2E-3</v>
      </c>
      <c r="R2433">
        <f t="shared" si="151"/>
        <v>1</v>
      </c>
      <c r="S2433" t="s">
        <v>8284</v>
      </c>
    </row>
    <row r="2434" spans="1:19" ht="43" x14ac:dyDescent="0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42071.010381944441</v>
      </c>
      <c r="K2434">
        <v>1423199697</v>
      </c>
      <c r="L2434" s="10">
        <f t="shared" si="149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1.4285714285714287E-2</v>
      </c>
      <c r="R2434">
        <f t="shared" si="151"/>
        <v>1</v>
      </c>
      <c r="S2434" t="s">
        <v>8284</v>
      </c>
    </row>
    <row r="2435" spans="1:19" ht="43" hidden="1" x14ac:dyDescent="0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(((I2435/60)/60)/24)+DATE(1970,1,1)+(-5/24)</f>
        <v>42427.691469907404</v>
      </c>
      <c r="K2435">
        <v>1454016943</v>
      </c>
      <c r="L2435" s="10">
        <f t="shared" ref="L2435:L2498" si="153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(E2435/D2435)*100</f>
        <v>0</v>
      </c>
      <c r="R2435" t="e">
        <f t="shared" ref="R2435:R2498" si="155">E2435/N2435</f>
        <v>#DIV/0!</v>
      </c>
      <c r="S2435" t="s">
        <v>8284</v>
      </c>
    </row>
    <row r="2436" spans="1:19" ht="43" x14ac:dyDescent="0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42219.977708333325</v>
      </c>
      <c r="K2436">
        <v>1435206474</v>
      </c>
      <c r="L2436" s="10">
        <f t="shared" si="153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0.13</v>
      </c>
      <c r="R2436">
        <f t="shared" si="155"/>
        <v>13</v>
      </c>
      <c r="S2436" t="s">
        <v>8284</v>
      </c>
    </row>
    <row r="2437" spans="1:19" ht="43" x14ac:dyDescent="0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42282.069282407399</v>
      </c>
      <c r="K2437">
        <v>1441435186</v>
      </c>
      <c r="L2437" s="10">
        <f t="shared" si="153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0.48960000000000004</v>
      </c>
      <c r="R2437">
        <f t="shared" si="155"/>
        <v>306</v>
      </c>
      <c r="S2437" t="s">
        <v>8284</v>
      </c>
    </row>
    <row r="2438" spans="1:19" ht="43" x14ac:dyDescent="0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42398.407060185178</v>
      </c>
      <c r="K2438">
        <v>1448894770</v>
      </c>
      <c r="L2438" s="10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3.8461538461538464E-2</v>
      </c>
      <c r="R2438">
        <f t="shared" si="155"/>
        <v>22.5</v>
      </c>
      <c r="S2438" t="s">
        <v>8284</v>
      </c>
    </row>
    <row r="2439" spans="1:19" ht="43" hidden="1" x14ac:dyDescent="0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42080.541666666664</v>
      </c>
      <c r="K2439">
        <v>1422400188</v>
      </c>
      <c r="L2439" s="10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t="e">
        <f t="shared" si="155"/>
        <v>#DIV/0!</v>
      </c>
      <c r="S2439" t="s">
        <v>8284</v>
      </c>
    </row>
    <row r="2440" spans="1:19" ht="43" x14ac:dyDescent="0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42345.748402777775</v>
      </c>
      <c r="K2440">
        <v>1444341462</v>
      </c>
      <c r="L2440" s="10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0.33333333333333337</v>
      </c>
      <c r="R2440">
        <f t="shared" si="155"/>
        <v>50</v>
      </c>
      <c r="S2440" t="s">
        <v>8284</v>
      </c>
    </row>
    <row r="2441" spans="1:19" ht="43" hidden="1" x14ac:dyDescent="0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42295.610289351847</v>
      </c>
      <c r="K2441">
        <v>1442605129</v>
      </c>
      <c r="L2441" s="10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t="e">
        <f t="shared" si="155"/>
        <v>#DIV/0!</v>
      </c>
      <c r="S2441" t="s">
        <v>8284</v>
      </c>
    </row>
    <row r="2442" spans="1:19" ht="28.7" x14ac:dyDescent="0.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42413.691122685181</v>
      </c>
      <c r="K2442">
        <v>1452807313</v>
      </c>
      <c r="L2442" s="10">
        <f t="shared" si="153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0.2</v>
      </c>
      <c r="R2442">
        <f t="shared" si="155"/>
        <v>5</v>
      </c>
      <c r="S2442" t="s">
        <v>8284</v>
      </c>
    </row>
    <row r="2443" spans="1:19" ht="28.7" x14ac:dyDescent="0.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42207.999305555553</v>
      </c>
      <c r="K2443">
        <v>1435806054</v>
      </c>
      <c r="L2443" s="10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107.88</v>
      </c>
      <c r="R2443">
        <f t="shared" si="155"/>
        <v>74.22935779816514</v>
      </c>
      <c r="S2443" t="s">
        <v>8298</v>
      </c>
    </row>
    <row r="2444" spans="1:19" ht="28.7" x14ac:dyDescent="0.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42082.416990740741</v>
      </c>
      <c r="K2444">
        <v>1424188828</v>
      </c>
      <c r="L2444" s="10">
        <f t="shared" si="153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125.94166666666666</v>
      </c>
      <c r="R2444">
        <f t="shared" si="155"/>
        <v>81.252688172043008</v>
      </c>
      <c r="S2444" t="s">
        <v>8298</v>
      </c>
    </row>
    <row r="2445" spans="1:19" ht="43" x14ac:dyDescent="0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41866.416921296295</v>
      </c>
      <c r="K2445">
        <v>1405522822</v>
      </c>
      <c r="L2445" s="10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202.51495</v>
      </c>
      <c r="R2445">
        <f t="shared" si="155"/>
        <v>130.23469453376205</v>
      </c>
      <c r="S2445" t="s">
        <v>8298</v>
      </c>
    </row>
    <row r="2446" spans="1:19" ht="43" x14ac:dyDescent="0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42515.54619212963</v>
      </c>
      <c r="K2446">
        <v>1461607591</v>
      </c>
      <c r="L2446" s="10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108.60000000000001</v>
      </c>
      <c r="R2446">
        <f t="shared" si="155"/>
        <v>53.409836065573771</v>
      </c>
      <c r="S2446" t="s">
        <v>8298</v>
      </c>
    </row>
    <row r="2447" spans="1:19" ht="57.35" x14ac:dyDescent="0.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42272.981724537036</v>
      </c>
      <c r="K2447">
        <v>1440650021</v>
      </c>
      <c r="L2447" s="10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172.8</v>
      </c>
      <c r="R2447">
        <f t="shared" si="155"/>
        <v>75.130434782608702</v>
      </c>
      <c r="S2447" t="s">
        <v>8298</v>
      </c>
    </row>
    <row r="2448" spans="1:19" ht="43" x14ac:dyDescent="0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42700.436006944445</v>
      </c>
      <c r="K2448">
        <v>1477578471</v>
      </c>
      <c r="L2448" s="10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167.98</v>
      </c>
      <c r="R2448">
        <f t="shared" si="155"/>
        <v>75.666666666666671</v>
      </c>
      <c r="S2448" t="s">
        <v>8298</v>
      </c>
    </row>
    <row r="2449" spans="1:19" ht="43" x14ac:dyDescent="0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42685.958333333336</v>
      </c>
      <c r="K2449">
        <v>1476184593</v>
      </c>
      <c r="L2449" s="10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427.20000000000005</v>
      </c>
      <c r="R2449">
        <f t="shared" si="155"/>
        <v>31.691394658753708</v>
      </c>
      <c r="S2449" t="s">
        <v>8298</v>
      </c>
    </row>
    <row r="2450" spans="1:19" ht="43" x14ac:dyDescent="0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42613.025000000001</v>
      </c>
      <c r="K2450">
        <v>1472110513</v>
      </c>
      <c r="L2450" s="10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107.5</v>
      </c>
      <c r="R2450">
        <f t="shared" si="155"/>
        <v>47.777777777777779</v>
      </c>
      <c r="S2450" t="s">
        <v>8298</v>
      </c>
    </row>
    <row r="2451" spans="1:19" ht="43" x14ac:dyDescent="0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41972.975868055553</v>
      </c>
      <c r="K2451">
        <v>1414725915</v>
      </c>
      <c r="L2451" s="10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108</v>
      </c>
      <c r="R2451">
        <f t="shared" si="155"/>
        <v>90</v>
      </c>
      <c r="S2451" t="s">
        <v>8298</v>
      </c>
    </row>
    <row r="2452" spans="1:19" ht="43" x14ac:dyDescent="0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41939.924305555556</v>
      </c>
      <c r="K2452">
        <v>1411177456</v>
      </c>
      <c r="L2452" s="10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101.53353333333335</v>
      </c>
      <c r="R2452">
        <f t="shared" si="155"/>
        <v>149.31401960784314</v>
      </c>
      <c r="S2452" t="s">
        <v>8298</v>
      </c>
    </row>
    <row r="2453" spans="1:19" ht="43" x14ac:dyDescent="0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42799.700115740743</v>
      </c>
      <c r="K2453">
        <v>1487022490</v>
      </c>
      <c r="L2453" s="10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115.45</v>
      </c>
      <c r="R2453">
        <f t="shared" si="155"/>
        <v>62.06989247311828</v>
      </c>
      <c r="S2453" t="s">
        <v>8298</v>
      </c>
    </row>
    <row r="2454" spans="1:19" ht="43" x14ac:dyDescent="0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42367.749999999993</v>
      </c>
      <c r="K2454">
        <v>1448914500</v>
      </c>
      <c r="L2454" s="10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133.5</v>
      </c>
      <c r="R2454">
        <f t="shared" si="155"/>
        <v>53.4</v>
      </c>
      <c r="S2454" t="s">
        <v>8298</v>
      </c>
    </row>
    <row r="2455" spans="1:19" ht="43" x14ac:dyDescent="0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42768.483900462961</v>
      </c>
      <c r="K2455">
        <v>1483461409</v>
      </c>
      <c r="L2455" s="10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154.69999999999999</v>
      </c>
      <c r="R2455">
        <f t="shared" si="155"/>
        <v>69.268656716417908</v>
      </c>
      <c r="S2455" t="s">
        <v>8298</v>
      </c>
    </row>
    <row r="2456" spans="1:19" ht="43" x14ac:dyDescent="0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42804.99314814814</v>
      </c>
      <c r="K2456">
        <v>1486183808</v>
      </c>
      <c r="L2456" s="10">
        <f t="shared" si="153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100.84571428571429</v>
      </c>
      <c r="R2456">
        <f t="shared" si="155"/>
        <v>271.50769230769231</v>
      </c>
      <c r="S2456" t="s">
        <v>8298</v>
      </c>
    </row>
    <row r="2457" spans="1:19" ht="43" x14ac:dyDescent="0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42480.573495370372</v>
      </c>
      <c r="K2457">
        <v>1458758750</v>
      </c>
      <c r="L2457" s="10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182</v>
      </c>
      <c r="R2457">
        <f t="shared" si="155"/>
        <v>34.125</v>
      </c>
      <c r="S2457" t="s">
        <v>8298</v>
      </c>
    </row>
    <row r="2458" spans="1:19" ht="43" x14ac:dyDescent="0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42791.752766203703</v>
      </c>
      <c r="K2458">
        <v>1485471839</v>
      </c>
      <c r="L2458" s="10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180.86666666666667</v>
      </c>
      <c r="R2458">
        <f t="shared" si="155"/>
        <v>40.492537313432834</v>
      </c>
      <c r="S2458" t="s">
        <v>8298</v>
      </c>
    </row>
    <row r="2459" spans="1:19" ht="43" x14ac:dyDescent="0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42453.352500000001</v>
      </c>
      <c r="K2459">
        <v>1456237656</v>
      </c>
      <c r="L2459" s="10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102.30434782608695</v>
      </c>
      <c r="R2459">
        <f t="shared" si="155"/>
        <v>189.75806451612902</v>
      </c>
      <c r="S2459" t="s">
        <v>8298</v>
      </c>
    </row>
    <row r="2460" spans="1:19" ht="43" x14ac:dyDescent="0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42530.583333333336</v>
      </c>
      <c r="K2460">
        <v>1462481718</v>
      </c>
      <c r="L2460" s="10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110.17999999999999</v>
      </c>
      <c r="R2460">
        <f t="shared" si="155"/>
        <v>68.862499999999997</v>
      </c>
      <c r="S2460" t="s">
        <v>8298</v>
      </c>
    </row>
    <row r="2461" spans="1:19" ht="43" x14ac:dyDescent="0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42452.387557870366</v>
      </c>
      <c r="K2461">
        <v>1454858285</v>
      </c>
      <c r="L2461" s="10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102.25</v>
      </c>
      <c r="R2461">
        <f t="shared" si="155"/>
        <v>108.77659574468085</v>
      </c>
      <c r="S2461" t="s">
        <v>8298</v>
      </c>
    </row>
    <row r="2462" spans="1:19" ht="43" x14ac:dyDescent="0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42737.970138888886</v>
      </c>
      <c r="K2462">
        <v>1480480167</v>
      </c>
      <c r="L2462" s="10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100.78823529411764</v>
      </c>
      <c r="R2462">
        <f t="shared" si="155"/>
        <v>125.98529411764706</v>
      </c>
      <c r="S2462" t="s">
        <v>8298</v>
      </c>
    </row>
    <row r="2463" spans="1:19" ht="43" x14ac:dyDescent="0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40816.916666666664</v>
      </c>
      <c r="K2463">
        <v>1314577097</v>
      </c>
      <c r="L2463" s="10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103.8</v>
      </c>
      <c r="R2463">
        <f t="shared" si="155"/>
        <v>90.523255813953483</v>
      </c>
      <c r="S2463" t="s">
        <v>8279</v>
      </c>
    </row>
    <row r="2464" spans="1:19" ht="43" x14ac:dyDescent="0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41108.977962962963</v>
      </c>
      <c r="K2464">
        <v>1340944096</v>
      </c>
      <c r="L2464" s="10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110.70833333333334</v>
      </c>
      <c r="R2464">
        <f t="shared" si="155"/>
        <v>28.880434782608695</v>
      </c>
      <c r="S2464" t="s">
        <v>8279</v>
      </c>
    </row>
    <row r="2465" spans="1:19" x14ac:dyDescent="0.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41380.583333333328</v>
      </c>
      <c r="K2465">
        <v>1362710425</v>
      </c>
      <c r="L2465" s="10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116.25000000000001</v>
      </c>
      <c r="R2465">
        <f t="shared" si="155"/>
        <v>31</v>
      </c>
      <c r="S2465" t="s">
        <v>8279</v>
      </c>
    </row>
    <row r="2466" spans="1:19" ht="43" x14ac:dyDescent="0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42277.603472222218</v>
      </c>
      <c r="K2466">
        <v>1441143397</v>
      </c>
      <c r="L2466" s="10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111.1</v>
      </c>
      <c r="R2466">
        <f t="shared" si="155"/>
        <v>51.674418604651166</v>
      </c>
      <c r="S2466" t="s">
        <v>8279</v>
      </c>
    </row>
    <row r="2467" spans="1:19" ht="28.7" x14ac:dyDescent="0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41175.510972222219</v>
      </c>
      <c r="K2467">
        <v>1345828548</v>
      </c>
      <c r="L2467" s="10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180.14285714285714</v>
      </c>
      <c r="R2467">
        <f t="shared" si="155"/>
        <v>26.270833333333332</v>
      </c>
      <c r="S2467" t="s">
        <v>8279</v>
      </c>
    </row>
    <row r="2468" spans="1:19" ht="43" x14ac:dyDescent="0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41402.894131944442</v>
      </c>
      <c r="K2468">
        <v>1365474453</v>
      </c>
      <c r="L2468" s="10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100</v>
      </c>
      <c r="R2468">
        <f t="shared" si="155"/>
        <v>48.07692307692308</v>
      </c>
      <c r="S2468" t="s">
        <v>8279</v>
      </c>
    </row>
    <row r="2469" spans="1:19" ht="43" x14ac:dyDescent="0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41039.5</v>
      </c>
      <c r="K2469">
        <v>1335473931</v>
      </c>
      <c r="L2469" s="10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118.5</v>
      </c>
      <c r="R2469">
        <f t="shared" si="155"/>
        <v>27.558139534883722</v>
      </c>
      <c r="S2469" t="s">
        <v>8279</v>
      </c>
    </row>
    <row r="2470" spans="1:19" ht="28.7" x14ac:dyDescent="0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</v>
      </c>
      <c r="K2470">
        <v>1348285321</v>
      </c>
      <c r="L2470" s="10">
        <f t="shared" si="153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107.21700000000001</v>
      </c>
      <c r="R2470">
        <f t="shared" si="155"/>
        <v>36.97137931034483</v>
      </c>
      <c r="S2470" t="s">
        <v>8279</v>
      </c>
    </row>
    <row r="2471" spans="1:19" ht="43" x14ac:dyDescent="0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40582.221400462957</v>
      </c>
      <c r="K2471">
        <v>1295000329</v>
      </c>
      <c r="L2471" s="10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113.66666666666667</v>
      </c>
      <c r="R2471">
        <f t="shared" si="155"/>
        <v>29.021276595744681</v>
      </c>
      <c r="S2471" t="s">
        <v>8279</v>
      </c>
    </row>
    <row r="2472" spans="1:19" ht="43" x14ac:dyDescent="0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41052.866377314815</v>
      </c>
      <c r="K2472">
        <v>1335232055</v>
      </c>
      <c r="L2472" s="10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103.16400000000002</v>
      </c>
      <c r="R2472">
        <f t="shared" si="155"/>
        <v>28.65666666666667</v>
      </c>
      <c r="S2472" t="s">
        <v>8279</v>
      </c>
    </row>
    <row r="2473" spans="1:19" ht="43" x14ac:dyDescent="0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40933.784629629627</v>
      </c>
      <c r="K2473">
        <v>1324079392</v>
      </c>
      <c r="L2473" s="10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128</v>
      </c>
      <c r="R2473">
        <f t="shared" si="155"/>
        <v>37.647058823529413</v>
      </c>
      <c r="S2473" t="s">
        <v>8279</v>
      </c>
    </row>
    <row r="2474" spans="1:19" ht="57.35" x14ac:dyDescent="0.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40424.835416666661</v>
      </c>
      <c r="K2474">
        <v>1277433980</v>
      </c>
      <c r="L2474" s="10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135.76026666666667</v>
      </c>
      <c r="R2474">
        <f t="shared" si="155"/>
        <v>97.904038461538462</v>
      </c>
      <c r="S2474" t="s">
        <v>8279</v>
      </c>
    </row>
    <row r="2475" spans="1:19" ht="43" x14ac:dyDescent="0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41223.581817129627</v>
      </c>
      <c r="K2475">
        <v>1349978269</v>
      </c>
      <c r="L2475" s="10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100</v>
      </c>
      <c r="R2475">
        <f t="shared" si="155"/>
        <v>42.553191489361701</v>
      </c>
      <c r="S2475" t="s">
        <v>8279</v>
      </c>
    </row>
    <row r="2476" spans="1:19" ht="57.35" x14ac:dyDescent="0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40461.80296296296</v>
      </c>
      <c r="K2476">
        <v>1282868176</v>
      </c>
      <c r="L2476" s="10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100.00360000000002</v>
      </c>
      <c r="R2476">
        <f t="shared" si="155"/>
        <v>131.58368421052631</v>
      </c>
      <c r="S2476" t="s">
        <v>8279</v>
      </c>
    </row>
    <row r="2477" spans="1:19" ht="28.7" x14ac:dyDescent="0.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40369.708333333328</v>
      </c>
      <c r="K2477">
        <v>1273647255</v>
      </c>
      <c r="L2477" s="10">
        <f t="shared" si="153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104.71999999999998</v>
      </c>
      <c r="R2477">
        <f t="shared" si="155"/>
        <v>32.320987654320987</v>
      </c>
      <c r="S2477" t="s">
        <v>8279</v>
      </c>
    </row>
    <row r="2478" spans="1:19" ht="43" x14ac:dyDescent="0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41946.161689814813</v>
      </c>
      <c r="K2478">
        <v>1412149970</v>
      </c>
      <c r="L2478" s="10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105.02249999999999</v>
      </c>
      <c r="R2478">
        <f t="shared" si="155"/>
        <v>61.103999999999999</v>
      </c>
      <c r="S2478" t="s">
        <v>8279</v>
      </c>
    </row>
    <row r="2479" spans="1:19" ht="28.7" x14ac:dyDescent="0.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41133.483159722222</v>
      </c>
      <c r="K2479">
        <v>1340901345</v>
      </c>
      <c r="L2479" s="10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171.33333333333334</v>
      </c>
      <c r="R2479">
        <f t="shared" si="155"/>
        <v>31.341463414634145</v>
      </c>
      <c r="S2479" t="s">
        <v>8279</v>
      </c>
    </row>
    <row r="2480" spans="1:19" ht="43" x14ac:dyDescent="0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41287.742048611108</v>
      </c>
      <c r="K2480">
        <v>1355525313</v>
      </c>
      <c r="L2480" s="10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127.49999999999999</v>
      </c>
      <c r="R2480">
        <f t="shared" si="155"/>
        <v>129.1139240506329</v>
      </c>
      <c r="S2480" t="s">
        <v>8279</v>
      </c>
    </row>
    <row r="2481" spans="1:19" ht="28.7" x14ac:dyDescent="0.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41117.875</v>
      </c>
      <c r="K2481">
        <v>1342545994</v>
      </c>
      <c r="L2481" s="10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133.44333333333333</v>
      </c>
      <c r="R2481">
        <f t="shared" si="155"/>
        <v>25.020624999999999</v>
      </c>
      <c r="S2481" t="s">
        <v>8279</v>
      </c>
    </row>
    <row r="2482" spans="1:19" ht="43" x14ac:dyDescent="0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42287.727824074071</v>
      </c>
      <c r="K2482">
        <v>1439332084</v>
      </c>
      <c r="L2482" s="10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100</v>
      </c>
      <c r="R2482">
        <f t="shared" si="155"/>
        <v>250</v>
      </c>
      <c r="S2482" t="s">
        <v>8279</v>
      </c>
    </row>
    <row r="2483" spans="1:19" ht="43" x14ac:dyDescent="0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41029.437592592592</v>
      </c>
      <c r="K2483">
        <v>1333207808</v>
      </c>
      <c r="L2483" s="10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112.91099999999999</v>
      </c>
      <c r="R2483">
        <f t="shared" si="155"/>
        <v>47.541473684210523</v>
      </c>
      <c r="S2483" t="s">
        <v>8279</v>
      </c>
    </row>
    <row r="2484" spans="1:19" ht="43" x14ac:dyDescent="0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40756.573877314811</v>
      </c>
      <c r="K2484">
        <v>1308336383</v>
      </c>
      <c r="L2484" s="10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100.1</v>
      </c>
      <c r="R2484">
        <f t="shared" si="155"/>
        <v>40.04</v>
      </c>
      <c r="S2484" t="s">
        <v>8279</v>
      </c>
    </row>
    <row r="2485" spans="1:19" ht="28.7" x14ac:dyDescent="0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41030.500034722223</v>
      </c>
      <c r="K2485">
        <v>1330711203</v>
      </c>
      <c r="L2485" s="10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113.72727272727272</v>
      </c>
      <c r="R2485">
        <f t="shared" si="155"/>
        <v>65.84210526315789</v>
      </c>
      <c r="S2485" t="s">
        <v>8279</v>
      </c>
    </row>
    <row r="2486" spans="1:19" ht="43" x14ac:dyDescent="0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40801.708368055552</v>
      </c>
      <c r="K2486">
        <v>1313532003</v>
      </c>
      <c r="L2486" s="10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119.31742857142855</v>
      </c>
      <c r="R2486">
        <f t="shared" si="155"/>
        <v>46.401222222222216</v>
      </c>
      <c r="S2486" t="s">
        <v>8279</v>
      </c>
    </row>
    <row r="2487" spans="1:19" ht="43" x14ac:dyDescent="0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40828.790266203701</v>
      </c>
      <c r="K2487">
        <v>1315439879</v>
      </c>
      <c r="L2487" s="10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103.25</v>
      </c>
      <c r="R2487">
        <f t="shared" si="155"/>
        <v>50.365853658536587</v>
      </c>
      <c r="S2487" t="s">
        <v>8279</v>
      </c>
    </row>
    <row r="2488" spans="1:19" ht="43" x14ac:dyDescent="0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41021.499722222223</v>
      </c>
      <c r="K2488">
        <v>1332521976</v>
      </c>
      <c r="L2488" s="10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265.66666666666669</v>
      </c>
      <c r="R2488">
        <f t="shared" si="155"/>
        <v>26.566666666666666</v>
      </c>
      <c r="S2488" t="s">
        <v>8279</v>
      </c>
    </row>
    <row r="2489" spans="1:19" ht="43" x14ac:dyDescent="0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41055.874965277777</v>
      </c>
      <c r="K2489">
        <v>1335491997</v>
      </c>
      <c r="L2489" s="10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100.05066666666667</v>
      </c>
      <c r="R2489">
        <f t="shared" si="155"/>
        <v>39.493684210526318</v>
      </c>
      <c r="S2489" t="s">
        <v>8279</v>
      </c>
    </row>
    <row r="2490" spans="1:19" ht="43" x14ac:dyDescent="0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40863.466527777775</v>
      </c>
      <c r="K2490">
        <v>1318864308</v>
      </c>
      <c r="L2490" s="10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106.69999999999999</v>
      </c>
      <c r="R2490">
        <f t="shared" si="155"/>
        <v>49.246153846153845</v>
      </c>
      <c r="S2490" t="s">
        <v>8279</v>
      </c>
    </row>
    <row r="2491" spans="1:19" ht="43" x14ac:dyDescent="0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41403.481932870367</v>
      </c>
      <c r="K2491">
        <v>1365525239</v>
      </c>
      <c r="L2491" s="10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133.67142857142858</v>
      </c>
      <c r="R2491">
        <f t="shared" si="155"/>
        <v>62.38</v>
      </c>
      <c r="S2491" t="s">
        <v>8279</v>
      </c>
    </row>
    <row r="2492" spans="1:19" ht="43" x14ac:dyDescent="0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41083.019398148142</v>
      </c>
      <c r="K2492">
        <v>1335245276</v>
      </c>
      <c r="L2492" s="10">
        <f t="shared" si="153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121.39999999999999</v>
      </c>
      <c r="R2492">
        <f t="shared" si="155"/>
        <v>37.9375</v>
      </c>
      <c r="S2492" t="s">
        <v>8279</v>
      </c>
    </row>
    <row r="2493" spans="1:19" ht="43" x14ac:dyDescent="0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40558.868749999994</v>
      </c>
      <c r="K2493">
        <v>1293739714</v>
      </c>
      <c r="L2493" s="10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103.2</v>
      </c>
      <c r="R2493">
        <f t="shared" si="155"/>
        <v>51.6</v>
      </c>
      <c r="S2493" t="s">
        <v>8279</v>
      </c>
    </row>
    <row r="2494" spans="1:19" ht="28.7" x14ac:dyDescent="0.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41076.207638888889</v>
      </c>
      <c r="K2494">
        <v>1335397188</v>
      </c>
      <c r="L2494" s="10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125</v>
      </c>
      <c r="R2494">
        <f t="shared" si="155"/>
        <v>27.777777777777779</v>
      </c>
      <c r="S2494" t="s">
        <v>8279</v>
      </c>
    </row>
    <row r="2495" spans="1:19" ht="43" x14ac:dyDescent="0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41392.959953703699</v>
      </c>
      <c r="K2495">
        <v>1363320140</v>
      </c>
      <c r="L2495" s="10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128.69999999999999</v>
      </c>
      <c r="R2495">
        <f t="shared" si="155"/>
        <v>99.382239382239376</v>
      </c>
      <c r="S2495" t="s">
        <v>8279</v>
      </c>
    </row>
    <row r="2496" spans="1:19" ht="43" x14ac:dyDescent="0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41052.436851851846</v>
      </c>
      <c r="K2496">
        <v>1335194944</v>
      </c>
      <c r="L2496" s="10">
        <f t="shared" si="153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101.00533333333333</v>
      </c>
      <c r="R2496">
        <f t="shared" si="155"/>
        <v>38.848205128205123</v>
      </c>
      <c r="S2496" t="s">
        <v>8279</v>
      </c>
    </row>
    <row r="2497" spans="1:19" ht="43" x14ac:dyDescent="0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41066.738136574073</v>
      </c>
      <c r="K2497">
        <v>1336430575</v>
      </c>
      <c r="L2497" s="10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127.53666666666665</v>
      </c>
      <c r="R2497">
        <f t="shared" si="155"/>
        <v>45.548809523809524</v>
      </c>
      <c r="S2497" t="s">
        <v>8279</v>
      </c>
    </row>
    <row r="2498" spans="1:19" ht="28.7" x14ac:dyDescent="0.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41362.746435185181</v>
      </c>
      <c r="K2498">
        <v>1361577292</v>
      </c>
      <c r="L2498" s="10">
        <f t="shared" si="153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100</v>
      </c>
      <c r="R2498">
        <f t="shared" si="155"/>
        <v>600</v>
      </c>
      <c r="S2498" t="s">
        <v>8279</v>
      </c>
    </row>
    <row r="2499" spans="1:19" ht="43" x14ac:dyDescent="0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(((I2499/60)/60)/24)+DATE(1970,1,1)+(-5/24)</f>
        <v>40760.670578703699</v>
      </c>
      <c r="K2499">
        <v>1309986338</v>
      </c>
      <c r="L2499" s="10">
        <f t="shared" ref="L2499:L2562" si="157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(E2499/D2499)*100</f>
        <v>112.7715</v>
      </c>
      <c r="R2499">
        <f t="shared" ref="R2499:R2562" si="159">E2499/N2499</f>
        <v>80.551071428571419</v>
      </c>
      <c r="S2499" t="s">
        <v>8279</v>
      </c>
    </row>
    <row r="2500" spans="1:19" ht="43" x14ac:dyDescent="0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42031.759108796294</v>
      </c>
      <c r="K2500">
        <v>1421190787</v>
      </c>
      <c r="L2500" s="10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105.60000000000001</v>
      </c>
      <c r="R2500">
        <f t="shared" si="159"/>
        <v>52.8</v>
      </c>
      <c r="S2500" t="s">
        <v>8279</v>
      </c>
    </row>
    <row r="2501" spans="1:19" ht="43" x14ac:dyDescent="0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41274.541666666664</v>
      </c>
      <c r="K2501">
        <v>1352820837</v>
      </c>
      <c r="L2501" s="10">
        <f t="shared" si="157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202.625</v>
      </c>
      <c r="R2501">
        <f t="shared" si="159"/>
        <v>47.676470588235297</v>
      </c>
      <c r="S2501" t="s">
        <v>8279</v>
      </c>
    </row>
    <row r="2502" spans="1:19" ht="43" x14ac:dyDescent="0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41083.564525462964</v>
      </c>
      <c r="K2502">
        <v>1337884375</v>
      </c>
      <c r="L2502" s="10">
        <f t="shared" si="157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113.33333333333333</v>
      </c>
      <c r="R2502">
        <f t="shared" si="159"/>
        <v>23.448275862068964</v>
      </c>
      <c r="S2502" t="s">
        <v>8279</v>
      </c>
    </row>
    <row r="2503" spans="1:19" ht="43" x14ac:dyDescent="0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42274.568333333329</v>
      </c>
      <c r="K2503">
        <v>1440787104</v>
      </c>
      <c r="L2503" s="10">
        <f t="shared" si="157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2.5545454545454547</v>
      </c>
      <c r="R2503">
        <f t="shared" si="159"/>
        <v>40.142857142857146</v>
      </c>
      <c r="S2503" t="s">
        <v>8299</v>
      </c>
    </row>
    <row r="2504" spans="1:19" ht="43" x14ac:dyDescent="0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41903.617106481477</v>
      </c>
      <c r="K2504">
        <v>1407440918</v>
      </c>
      <c r="L2504" s="10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7.8181818181818186E-2</v>
      </c>
      <c r="R2504">
        <f t="shared" si="159"/>
        <v>17.2</v>
      </c>
      <c r="S2504" t="s">
        <v>8299</v>
      </c>
    </row>
    <row r="2505" spans="1:19" ht="43" hidden="1" x14ac:dyDescent="0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42528.67083333333</v>
      </c>
      <c r="K2505">
        <v>1462743308</v>
      </c>
      <c r="L2505" s="10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t="e">
        <f t="shared" si="159"/>
        <v>#DIV/0!</v>
      </c>
      <c r="S2505" t="s">
        <v>8299</v>
      </c>
    </row>
    <row r="2506" spans="1:19" ht="28.7" hidden="1" x14ac:dyDescent="0.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41957.848773148151</v>
      </c>
      <c r="K2506">
        <v>1413418934</v>
      </c>
      <c r="L2506" s="10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t="e">
        <f t="shared" si="159"/>
        <v>#DIV/0!</v>
      </c>
      <c r="S2506" t="s">
        <v>8299</v>
      </c>
    </row>
    <row r="2507" spans="1:19" ht="57.35" hidden="1" x14ac:dyDescent="0.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42076.80574074074</v>
      </c>
      <c r="K2507">
        <v>1423704016</v>
      </c>
      <c r="L2507" s="10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t="e">
        <f t="shared" si="159"/>
        <v>#DIV/0!</v>
      </c>
      <c r="S2507" t="s">
        <v>8299</v>
      </c>
    </row>
    <row r="2508" spans="1:19" ht="43" x14ac:dyDescent="0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42280.666666666664</v>
      </c>
      <c r="K2508">
        <v>1441955269</v>
      </c>
      <c r="L2508" s="10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0.6</v>
      </c>
      <c r="R2508">
        <f t="shared" si="159"/>
        <v>15</v>
      </c>
      <c r="S2508" t="s">
        <v>8299</v>
      </c>
    </row>
    <row r="2509" spans="1:19" hidden="1" x14ac:dyDescent="0.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42134.864629629628</v>
      </c>
      <c r="K2509">
        <v>1428716704</v>
      </c>
      <c r="L2509" s="10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t="e">
        <f t="shared" si="159"/>
        <v>#DIV/0!</v>
      </c>
      <c r="S2509" t="s">
        <v>8299</v>
      </c>
    </row>
    <row r="2510" spans="1:19" ht="43" hidden="1" x14ac:dyDescent="0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41865.743449074071</v>
      </c>
      <c r="K2510">
        <v>1405464634</v>
      </c>
      <c r="L2510" s="10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t="e">
        <f t="shared" si="159"/>
        <v>#DIV/0!</v>
      </c>
      <c r="S2510" t="s">
        <v>8299</v>
      </c>
    </row>
    <row r="2511" spans="1:19" ht="43" x14ac:dyDescent="0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42114.559594907405</v>
      </c>
      <c r="K2511">
        <v>1424719549</v>
      </c>
      <c r="L2511" s="10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</v>
      </c>
      <c r="R2511">
        <f t="shared" si="159"/>
        <v>35.714285714285715</v>
      </c>
      <c r="S2511" t="s">
        <v>8299</v>
      </c>
    </row>
    <row r="2512" spans="1:19" ht="43" x14ac:dyDescent="0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42138.78902777777</v>
      </c>
      <c r="K2512">
        <v>1426463772</v>
      </c>
      <c r="L2512" s="10">
        <f t="shared" si="157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0.15</v>
      </c>
      <c r="R2512">
        <f t="shared" si="159"/>
        <v>37.5</v>
      </c>
      <c r="S2512" t="s">
        <v>8299</v>
      </c>
    </row>
    <row r="2513" spans="1:19" ht="43" hidden="1" x14ac:dyDescent="0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42401.238576388881</v>
      </c>
      <c r="K2513">
        <v>1451731413</v>
      </c>
      <c r="L2513" s="10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t="e">
        <f t="shared" si="159"/>
        <v>#DIV/0!</v>
      </c>
      <c r="S2513" t="s">
        <v>8299</v>
      </c>
    </row>
    <row r="2514" spans="1:19" ht="43" hidden="1" x14ac:dyDescent="0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41986.668530092589</v>
      </c>
      <c r="K2514">
        <v>1417208561</v>
      </c>
      <c r="L2514" s="10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t="e">
        <f t="shared" si="159"/>
        <v>#DIV/0!</v>
      </c>
      <c r="S2514" t="s">
        <v>8299</v>
      </c>
    </row>
    <row r="2515" spans="1:19" ht="43" hidden="1" x14ac:dyDescent="0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42791.798483796294</v>
      </c>
      <c r="K2515">
        <v>1482883789</v>
      </c>
      <c r="L2515" s="10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t="e">
        <f t="shared" si="159"/>
        <v>#DIV/0!</v>
      </c>
      <c r="S2515" t="s">
        <v>8299</v>
      </c>
    </row>
    <row r="2516" spans="1:19" ht="43" x14ac:dyDescent="0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41871.181446759256</v>
      </c>
      <c r="K2516">
        <v>1407057677</v>
      </c>
      <c r="L2516" s="10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</v>
      </c>
      <c r="R2516">
        <f t="shared" si="159"/>
        <v>52.5</v>
      </c>
      <c r="S2516" t="s">
        <v>8299</v>
      </c>
    </row>
    <row r="2517" spans="1:19" ht="43" x14ac:dyDescent="0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42057.63140046296</v>
      </c>
      <c r="K2517">
        <v>1422043753</v>
      </c>
      <c r="L2517" s="10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18.600000000000001</v>
      </c>
      <c r="R2517">
        <f t="shared" si="159"/>
        <v>77.5</v>
      </c>
      <c r="S2517" t="s">
        <v>8299</v>
      </c>
    </row>
    <row r="2518" spans="1:19" ht="43" hidden="1" x14ac:dyDescent="0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41972.486712962964</v>
      </c>
      <c r="K2518">
        <v>1414683652</v>
      </c>
      <c r="L2518" s="10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t="e">
        <f t="shared" si="159"/>
        <v>#DIV/0!</v>
      </c>
      <c r="S2518" t="s">
        <v>8299</v>
      </c>
    </row>
    <row r="2519" spans="1:19" ht="43" x14ac:dyDescent="0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42082.552430555552</v>
      </c>
      <c r="K2519">
        <v>1424200530</v>
      </c>
      <c r="L2519" s="10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9.8166666666666664</v>
      </c>
      <c r="R2519">
        <f t="shared" si="159"/>
        <v>53.545454545454547</v>
      </c>
      <c r="S2519" t="s">
        <v>8299</v>
      </c>
    </row>
    <row r="2520" spans="1:19" ht="43" hidden="1" x14ac:dyDescent="0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41956.51421296296</v>
      </c>
      <c r="K2520">
        <v>1413303628</v>
      </c>
      <c r="L2520" s="10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t="e">
        <f t="shared" si="159"/>
        <v>#DIV/0!</v>
      </c>
      <c r="S2520" t="s">
        <v>8299</v>
      </c>
    </row>
    <row r="2521" spans="1:19" ht="28.7" x14ac:dyDescent="0.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41838.946805555555</v>
      </c>
      <c r="K2521">
        <v>1403149404</v>
      </c>
      <c r="L2521" s="10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4.3333333333333335E-2</v>
      </c>
      <c r="R2521">
        <f t="shared" si="159"/>
        <v>16.25</v>
      </c>
      <c r="S2521" t="s">
        <v>8299</v>
      </c>
    </row>
    <row r="2522" spans="1:19" ht="43" hidden="1" x14ac:dyDescent="0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42658.597916666658</v>
      </c>
      <c r="K2522">
        <v>1472567085</v>
      </c>
      <c r="L2522" s="10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t="e">
        <f t="shared" si="159"/>
        <v>#DIV/0!</v>
      </c>
      <c r="S2522" t="s">
        <v>8299</v>
      </c>
    </row>
    <row r="2523" spans="1:19" ht="57.35" x14ac:dyDescent="0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42290.75950231481</v>
      </c>
      <c r="K2523">
        <v>1442963621</v>
      </c>
      <c r="L2523" s="10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109.48792</v>
      </c>
      <c r="R2523">
        <f t="shared" si="159"/>
        <v>103.68174242424243</v>
      </c>
      <c r="S2523" t="s">
        <v>8300</v>
      </c>
    </row>
    <row r="2524" spans="1:19" ht="43" x14ac:dyDescent="0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42482.411111111105</v>
      </c>
      <c r="K2524">
        <v>1459431960</v>
      </c>
      <c r="L2524" s="10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100</v>
      </c>
      <c r="R2524">
        <f t="shared" si="159"/>
        <v>185.18518518518519</v>
      </c>
      <c r="S2524" t="s">
        <v>8300</v>
      </c>
    </row>
    <row r="2525" spans="1:19" ht="43" x14ac:dyDescent="0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41960.808935185189</v>
      </c>
      <c r="K2525">
        <v>1413674692</v>
      </c>
      <c r="L2525" s="10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156.44444444444446</v>
      </c>
      <c r="R2525">
        <f t="shared" si="159"/>
        <v>54.153846153846153</v>
      </c>
      <c r="S2525" t="s">
        <v>8300</v>
      </c>
    </row>
    <row r="2526" spans="1:19" ht="28.7" x14ac:dyDescent="0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41993.979166666664</v>
      </c>
      <c r="K2526">
        <v>1416338557</v>
      </c>
      <c r="L2526" s="10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101.6</v>
      </c>
      <c r="R2526">
        <f t="shared" si="159"/>
        <v>177.2093023255814</v>
      </c>
      <c r="S2526" t="s">
        <v>8300</v>
      </c>
    </row>
    <row r="2527" spans="1:19" ht="43" x14ac:dyDescent="0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41088.636238425926</v>
      </c>
      <c r="K2527">
        <v>1338322571</v>
      </c>
      <c r="L2527" s="10">
        <f t="shared" si="157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100.325</v>
      </c>
      <c r="R2527">
        <f t="shared" si="159"/>
        <v>100.325</v>
      </c>
      <c r="S2527" t="s">
        <v>8300</v>
      </c>
    </row>
    <row r="2528" spans="1:19" ht="43" x14ac:dyDescent="0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41980.999305555553</v>
      </c>
      <c r="K2528">
        <v>1415585474</v>
      </c>
      <c r="L2528" s="10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112.94999999999999</v>
      </c>
      <c r="R2528">
        <f t="shared" si="159"/>
        <v>136.90909090909091</v>
      </c>
      <c r="S2528" t="s">
        <v>8300</v>
      </c>
    </row>
    <row r="2529" spans="1:19" ht="43" x14ac:dyDescent="0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41564.957638888889</v>
      </c>
      <c r="K2529">
        <v>1380477691</v>
      </c>
      <c r="L2529" s="10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102.125</v>
      </c>
      <c r="R2529">
        <f t="shared" si="159"/>
        <v>57.535211267605632</v>
      </c>
      <c r="S2529" t="s">
        <v>8300</v>
      </c>
    </row>
    <row r="2530" spans="1:19" ht="43" x14ac:dyDescent="0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42236.249999999993</v>
      </c>
      <c r="K2530">
        <v>1438459303</v>
      </c>
      <c r="L2530" s="10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107.24974999999999</v>
      </c>
      <c r="R2530">
        <f t="shared" si="159"/>
        <v>52.962839506172834</v>
      </c>
      <c r="S2530" t="s">
        <v>8300</v>
      </c>
    </row>
    <row r="2531" spans="1:19" ht="28.7" x14ac:dyDescent="0.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40992.830729166664</v>
      </c>
      <c r="K2531">
        <v>1328752575</v>
      </c>
      <c r="L2531" s="10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104.28333333333333</v>
      </c>
      <c r="R2531">
        <f t="shared" si="159"/>
        <v>82.328947368421055</v>
      </c>
      <c r="S2531" t="s">
        <v>8300</v>
      </c>
    </row>
    <row r="2532" spans="1:19" ht="43" x14ac:dyDescent="0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42113.993055555555</v>
      </c>
      <c r="K2532">
        <v>1426711505</v>
      </c>
      <c r="L2532" s="10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100</v>
      </c>
      <c r="R2532">
        <f t="shared" si="159"/>
        <v>135.41666666666666</v>
      </c>
      <c r="S2532" t="s">
        <v>8300</v>
      </c>
    </row>
    <row r="2533" spans="1:19" ht="43" x14ac:dyDescent="0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42230.957638888889</v>
      </c>
      <c r="K2533">
        <v>1437668354</v>
      </c>
      <c r="L2533" s="10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100.4</v>
      </c>
      <c r="R2533">
        <f t="shared" si="159"/>
        <v>74.06557377049181</v>
      </c>
      <c r="S2533" t="s">
        <v>8300</v>
      </c>
    </row>
    <row r="2534" spans="1:19" ht="43" x14ac:dyDescent="0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41137.640810185185</v>
      </c>
      <c r="K2534">
        <v>1342556566</v>
      </c>
      <c r="L2534" s="10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126.125</v>
      </c>
      <c r="R2534">
        <f t="shared" si="159"/>
        <v>84.083333333333329</v>
      </c>
      <c r="S2534" t="s">
        <v>8300</v>
      </c>
    </row>
    <row r="2535" spans="1:19" ht="43" x14ac:dyDescent="0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41334.542453703703</v>
      </c>
      <c r="K2535">
        <v>1359568911</v>
      </c>
      <c r="L2535" s="10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110.66666666666667</v>
      </c>
      <c r="R2535">
        <f t="shared" si="159"/>
        <v>61.029411764705884</v>
      </c>
      <c r="S2535" t="s">
        <v>8300</v>
      </c>
    </row>
    <row r="2536" spans="1:19" ht="57.35" x14ac:dyDescent="0.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40179.041666666664</v>
      </c>
      <c r="K2536">
        <v>1257871712</v>
      </c>
      <c r="L2536" s="10">
        <f t="shared" si="157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105</v>
      </c>
      <c r="R2536">
        <f t="shared" si="159"/>
        <v>150</v>
      </c>
      <c r="S2536" t="s">
        <v>8300</v>
      </c>
    </row>
    <row r="2537" spans="1:19" x14ac:dyDescent="0.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41974.624363425923</v>
      </c>
      <c r="K2537">
        <v>1414781945</v>
      </c>
      <c r="L2537" s="10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103.77499999999999</v>
      </c>
      <c r="R2537">
        <f t="shared" si="159"/>
        <v>266.08974358974359</v>
      </c>
      <c r="S2537" t="s">
        <v>8300</v>
      </c>
    </row>
    <row r="2538" spans="1:19" ht="43" x14ac:dyDescent="0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41484.89775462963</v>
      </c>
      <c r="K2538">
        <v>1373337166</v>
      </c>
      <c r="L2538" s="10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115.99999999999999</v>
      </c>
      <c r="R2538">
        <f t="shared" si="159"/>
        <v>7.25</v>
      </c>
      <c r="S2538" t="s">
        <v>8300</v>
      </c>
    </row>
    <row r="2539" spans="1:19" ht="43" x14ac:dyDescent="0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40756.440451388888</v>
      </c>
      <c r="K2539">
        <v>1307028855</v>
      </c>
      <c r="L2539" s="10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110.00000000000001</v>
      </c>
      <c r="R2539">
        <f t="shared" si="159"/>
        <v>100</v>
      </c>
      <c r="S2539" t="s">
        <v>8300</v>
      </c>
    </row>
    <row r="2540" spans="1:19" ht="28.7" x14ac:dyDescent="0.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41328.999305555553</v>
      </c>
      <c r="K2540">
        <v>1359029661</v>
      </c>
      <c r="L2540" s="10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113.01761111111111</v>
      </c>
      <c r="R2540">
        <f t="shared" si="159"/>
        <v>109.96308108108107</v>
      </c>
      <c r="S2540" t="s">
        <v>8300</v>
      </c>
    </row>
    <row r="2541" spans="1:19" ht="43" x14ac:dyDescent="0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42037.693888888891</v>
      </c>
      <c r="K2541">
        <v>1417729152</v>
      </c>
      <c r="L2541" s="10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100.25</v>
      </c>
      <c r="R2541">
        <f t="shared" si="159"/>
        <v>169.91525423728814</v>
      </c>
      <c r="S2541" t="s">
        <v>8300</v>
      </c>
    </row>
    <row r="2542" spans="1:19" ht="43" x14ac:dyDescent="0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40845.466678240737</v>
      </c>
      <c r="K2542">
        <v>1314720721</v>
      </c>
      <c r="L2542" s="10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103.4</v>
      </c>
      <c r="R2542">
        <f t="shared" si="159"/>
        <v>95.740740740740748</v>
      </c>
      <c r="S2542" t="s">
        <v>8300</v>
      </c>
    </row>
    <row r="2543" spans="1:19" ht="57.35" x14ac:dyDescent="0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41543.240949074068</v>
      </c>
      <c r="K2543">
        <v>1375008418</v>
      </c>
      <c r="L2543" s="10">
        <f t="shared" si="157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107.02857142857142</v>
      </c>
      <c r="R2543">
        <f t="shared" si="159"/>
        <v>59.460317460317462</v>
      </c>
      <c r="S2543" t="s">
        <v>8300</v>
      </c>
    </row>
    <row r="2544" spans="1:19" ht="43" x14ac:dyDescent="0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41547.957638888889</v>
      </c>
      <c r="K2544">
        <v>1377252857</v>
      </c>
      <c r="L2544" s="10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103.57142857142858</v>
      </c>
      <c r="R2544">
        <f t="shared" si="159"/>
        <v>55.769230769230766</v>
      </c>
      <c r="S2544" t="s">
        <v>8300</v>
      </c>
    </row>
    <row r="2545" spans="1:19" ht="43" x14ac:dyDescent="0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40544.916666666664</v>
      </c>
      <c r="K2545">
        <v>1291257298</v>
      </c>
      <c r="L2545" s="10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156.4</v>
      </c>
      <c r="R2545">
        <f t="shared" si="159"/>
        <v>30.076923076923077</v>
      </c>
      <c r="S2545" t="s">
        <v>8300</v>
      </c>
    </row>
    <row r="2546" spans="1:19" ht="43" x14ac:dyDescent="0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41098.3121412037</v>
      </c>
      <c r="K2546">
        <v>1339158569</v>
      </c>
      <c r="L2546" s="10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100.82</v>
      </c>
      <c r="R2546">
        <f t="shared" si="159"/>
        <v>88.438596491228068</v>
      </c>
      <c r="S2546" t="s">
        <v>8300</v>
      </c>
    </row>
    <row r="2547" spans="1:19" ht="43" x14ac:dyDescent="0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42061.812499999993</v>
      </c>
      <c r="K2547">
        <v>1421983138</v>
      </c>
      <c r="L2547" s="10">
        <f t="shared" si="157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195.3</v>
      </c>
      <c r="R2547">
        <f t="shared" si="159"/>
        <v>64.032786885245898</v>
      </c>
      <c r="S2547" t="s">
        <v>8300</v>
      </c>
    </row>
    <row r="2548" spans="1:19" ht="43" x14ac:dyDescent="0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</v>
      </c>
      <c r="K2548">
        <v>1378586179</v>
      </c>
      <c r="L2548" s="10">
        <f t="shared" si="157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111.71428571428572</v>
      </c>
      <c r="R2548">
        <f t="shared" si="159"/>
        <v>60.153846153846153</v>
      </c>
      <c r="S2548" t="s">
        <v>8300</v>
      </c>
    </row>
    <row r="2549" spans="1:19" ht="43" x14ac:dyDescent="0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41003.523182870369</v>
      </c>
      <c r="K2549">
        <v>1330972403</v>
      </c>
      <c r="L2549" s="10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119.85454545454546</v>
      </c>
      <c r="R2549">
        <f t="shared" si="159"/>
        <v>49.194029850746269</v>
      </c>
      <c r="S2549" t="s">
        <v>8300</v>
      </c>
    </row>
    <row r="2550" spans="1:19" ht="43" x14ac:dyDescent="0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42642.977083333331</v>
      </c>
      <c r="K2550">
        <v>1473087637</v>
      </c>
      <c r="L2550" s="10">
        <f t="shared" si="157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101.85</v>
      </c>
      <c r="R2550">
        <f t="shared" si="159"/>
        <v>165.16216216216216</v>
      </c>
      <c r="S2550" t="s">
        <v>8300</v>
      </c>
    </row>
    <row r="2551" spans="1:19" ht="43" x14ac:dyDescent="0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41425.5</v>
      </c>
      <c r="K2551">
        <v>1366999870</v>
      </c>
      <c r="L2551" s="10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102.80254777070064</v>
      </c>
      <c r="R2551">
        <f t="shared" si="159"/>
        <v>43.621621621621621</v>
      </c>
      <c r="S2551" t="s">
        <v>8300</v>
      </c>
    </row>
    <row r="2552" spans="1:19" ht="57.35" x14ac:dyDescent="0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42284.957638888889</v>
      </c>
      <c r="K2552">
        <v>1439392406</v>
      </c>
      <c r="L2552" s="10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100.84615384615385</v>
      </c>
      <c r="R2552">
        <f t="shared" si="159"/>
        <v>43.7</v>
      </c>
      <c r="S2552" t="s">
        <v>8300</v>
      </c>
    </row>
    <row r="2553" spans="1:19" ht="43" x14ac:dyDescent="0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40989.658333333333</v>
      </c>
      <c r="K2553">
        <v>1329890585</v>
      </c>
      <c r="L2553" s="10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102.73469387755102</v>
      </c>
      <c r="R2553">
        <f t="shared" si="159"/>
        <v>67.419642857142861</v>
      </c>
      <c r="S2553" t="s">
        <v>8300</v>
      </c>
    </row>
    <row r="2554" spans="1:19" ht="43" x14ac:dyDescent="0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42799.601631944439</v>
      </c>
      <c r="K2554">
        <v>1486149981</v>
      </c>
      <c r="L2554" s="10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106.5</v>
      </c>
      <c r="R2554">
        <f t="shared" si="159"/>
        <v>177.5</v>
      </c>
      <c r="S2554" t="s">
        <v>8300</v>
      </c>
    </row>
    <row r="2555" spans="1:19" ht="43" x14ac:dyDescent="0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41172.99082175926</v>
      </c>
      <c r="K2555">
        <v>1343018807</v>
      </c>
      <c r="L2555" s="10">
        <f t="shared" si="157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155.53333333333333</v>
      </c>
      <c r="R2555">
        <f t="shared" si="159"/>
        <v>38.883333333333333</v>
      </c>
      <c r="S2555" t="s">
        <v>8300</v>
      </c>
    </row>
    <row r="2556" spans="1:19" ht="43" x14ac:dyDescent="0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42155.957638888889</v>
      </c>
      <c r="K2556">
        <v>1430445163</v>
      </c>
      <c r="L2556" s="10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122.8</v>
      </c>
      <c r="R2556">
        <f t="shared" si="159"/>
        <v>54.985074626865675</v>
      </c>
      <c r="S2556" t="s">
        <v>8300</v>
      </c>
    </row>
    <row r="2557" spans="1:19" ht="43" x14ac:dyDescent="0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41057.44667824074</v>
      </c>
      <c r="K2557">
        <v>1335541393</v>
      </c>
      <c r="L2557" s="10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107.35</v>
      </c>
      <c r="R2557">
        <f t="shared" si="159"/>
        <v>61.342857142857142</v>
      </c>
      <c r="S2557" t="s">
        <v>8300</v>
      </c>
    </row>
    <row r="2558" spans="1:19" ht="43" x14ac:dyDescent="0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41267.783067129625</v>
      </c>
      <c r="K2558">
        <v>1352504857</v>
      </c>
      <c r="L2558" s="10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105.50335570469798</v>
      </c>
      <c r="R2558">
        <f t="shared" si="159"/>
        <v>23.117647058823529</v>
      </c>
      <c r="S2558" t="s">
        <v>8300</v>
      </c>
    </row>
    <row r="2559" spans="1:19" ht="28.7" x14ac:dyDescent="0.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41774.536874999998</v>
      </c>
      <c r="K2559">
        <v>1397584386</v>
      </c>
      <c r="L2559" s="10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118.44444444444444</v>
      </c>
      <c r="R2559">
        <f t="shared" si="159"/>
        <v>29.611111111111111</v>
      </c>
      <c r="S2559" t="s">
        <v>8300</v>
      </c>
    </row>
    <row r="2560" spans="1:19" ht="28.7" x14ac:dyDescent="0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42125.374305555553</v>
      </c>
      <c r="K2560">
        <v>1427747906</v>
      </c>
      <c r="L2560" s="10">
        <f t="shared" si="157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108.88</v>
      </c>
      <c r="R2560">
        <f t="shared" si="159"/>
        <v>75.611111111111114</v>
      </c>
      <c r="S2560" t="s">
        <v>8300</v>
      </c>
    </row>
    <row r="2561" spans="1:19" ht="43" x14ac:dyDescent="0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40862.609027777777</v>
      </c>
      <c r="K2561">
        <v>1318539484</v>
      </c>
      <c r="L2561" s="10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111.25</v>
      </c>
      <c r="R2561">
        <f t="shared" si="159"/>
        <v>35.6</v>
      </c>
      <c r="S2561" t="s">
        <v>8300</v>
      </c>
    </row>
    <row r="2562" spans="1:19" ht="43" x14ac:dyDescent="0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42069.742754629631</v>
      </c>
      <c r="K2562">
        <v>1423090174</v>
      </c>
      <c r="L2562" s="10">
        <f t="shared" si="15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100.1</v>
      </c>
      <c r="R2562">
        <f t="shared" si="159"/>
        <v>143</v>
      </c>
      <c r="S2562" t="s">
        <v>8300</v>
      </c>
    </row>
    <row r="2563" spans="1:19" ht="43" hidden="1" x14ac:dyDescent="0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(((I2563/60)/60)/24)+DATE(1970,1,1)+(-5/24)</f>
        <v>42290.320474537039</v>
      </c>
      <c r="K2563">
        <v>1442148089</v>
      </c>
      <c r="L2563" s="10">
        <f t="shared" ref="L2563:L2626" si="161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(E2563/D2563)*100</f>
        <v>0</v>
      </c>
      <c r="R2563" t="e">
        <f t="shared" ref="R2563:R2626" si="163">E2563/N2563</f>
        <v>#DIV/0!</v>
      </c>
      <c r="S2563" t="s">
        <v>8284</v>
      </c>
    </row>
    <row r="2564" spans="1:19" ht="57.35" x14ac:dyDescent="0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42654.316423611112</v>
      </c>
      <c r="K2564">
        <v>1471005339</v>
      </c>
      <c r="L2564" s="10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0.75</v>
      </c>
      <c r="R2564">
        <f t="shared" si="163"/>
        <v>25</v>
      </c>
      <c r="S2564" t="s">
        <v>8284</v>
      </c>
    </row>
    <row r="2565" spans="1:19" ht="28.7" hidden="1" x14ac:dyDescent="0.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42214.931145833332</v>
      </c>
      <c r="K2565">
        <v>1433042451</v>
      </c>
      <c r="L2565" s="10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t="e">
        <f t="shared" si="163"/>
        <v>#DIV/0!</v>
      </c>
      <c r="S2565" t="s">
        <v>8284</v>
      </c>
    </row>
    <row r="2566" spans="1:19" ht="43" hidden="1" x14ac:dyDescent="0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41851.83216435185</v>
      </c>
      <c r="K2566">
        <v>1404262699</v>
      </c>
      <c r="L2566" s="10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t="e">
        <f t="shared" si="163"/>
        <v>#DIV/0!</v>
      </c>
      <c r="S2566" t="s">
        <v>8284</v>
      </c>
    </row>
    <row r="2567" spans="1:19" ht="43" x14ac:dyDescent="0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42499.659722222219</v>
      </c>
      <c r="K2567">
        <v>1457710589</v>
      </c>
      <c r="L2567" s="10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1</v>
      </c>
      <c r="R2567">
        <f t="shared" si="163"/>
        <v>100</v>
      </c>
      <c r="S2567" t="s">
        <v>8284</v>
      </c>
    </row>
    <row r="2568" spans="1:19" ht="43" hidden="1" x14ac:dyDescent="0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41872.772546296292</v>
      </c>
      <c r="K2568">
        <v>1406071948</v>
      </c>
      <c r="L2568" s="10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t="e">
        <f t="shared" si="163"/>
        <v>#DIV/0!</v>
      </c>
      <c r="S2568" t="s">
        <v>8284</v>
      </c>
    </row>
    <row r="2569" spans="1:19" ht="43" x14ac:dyDescent="0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42117.670578703699</v>
      </c>
      <c r="K2569">
        <v>1427231138</v>
      </c>
      <c r="L2569" s="10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0.26666666666666666</v>
      </c>
      <c r="R2569">
        <f t="shared" si="163"/>
        <v>60</v>
      </c>
      <c r="S2569" t="s">
        <v>8284</v>
      </c>
    </row>
    <row r="2570" spans="1:19" ht="43" x14ac:dyDescent="0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42614.45826388889</v>
      </c>
      <c r="K2570">
        <v>1470153594</v>
      </c>
      <c r="L2570" s="10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0.5</v>
      </c>
      <c r="R2570">
        <f t="shared" si="163"/>
        <v>50</v>
      </c>
      <c r="S2570" t="s">
        <v>8284</v>
      </c>
    </row>
    <row r="2571" spans="1:19" ht="43" x14ac:dyDescent="0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42263.897129629629</v>
      </c>
      <c r="K2571">
        <v>1439865112</v>
      </c>
      <c r="L2571" s="10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2.2307692307692308</v>
      </c>
      <c r="R2571">
        <f t="shared" si="163"/>
        <v>72.5</v>
      </c>
      <c r="S2571" t="s">
        <v>8284</v>
      </c>
    </row>
    <row r="2572" spans="1:19" ht="43" x14ac:dyDescent="0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42774.694849537038</v>
      </c>
      <c r="K2572">
        <v>1483998035</v>
      </c>
      <c r="L2572" s="10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0.84285714285714297</v>
      </c>
      <c r="R2572">
        <f t="shared" si="163"/>
        <v>29.5</v>
      </c>
      <c r="S2572" t="s">
        <v>8284</v>
      </c>
    </row>
    <row r="2573" spans="1:19" ht="43" x14ac:dyDescent="0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42509.133344907408</v>
      </c>
      <c r="K2573">
        <v>1458461521</v>
      </c>
      <c r="L2573" s="10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0.25</v>
      </c>
      <c r="R2573">
        <f t="shared" si="163"/>
        <v>62.5</v>
      </c>
      <c r="S2573" t="s">
        <v>8284</v>
      </c>
    </row>
    <row r="2574" spans="1:19" ht="43" hidden="1" x14ac:dyDescent="0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42106.911076388882</v>
      </c>
      <c r="K2574">
        <v>1426301517</v>
      </c>
      <c r="L2574" s="10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t="e">
        <f t="shared" si="163"/>
        <v>#DIV/0!</v>
      </c>
      <c r="S2574" t="s">
        <v>8284</v>
      </c>
    </row>
    <row r="2575" spans="1:19" ht="43" hidden="1" x14ac:dyDescent="0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41874.383668981478</v>
      </c>
      <c r="K2575">
        <v>1404915149</v>
      </c>
      <c r="L2575" s="10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t="e">
        <f t="shared" si="163"/>
        <v>#DIV/0!</v>
      </c>
      <c r="S2575" t="s">
        <v>8284</v>
      </c>
    </row>
    <row r="2576" spans="1:19" ht="43" hidden="1" x14ac:dyDescent="0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42508.617418981477</v>
      </c>
      <c r="K2576">
        <v>1461786545</v>
      </c>
      <c r="L2576" s="10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t="e">
        <f t="shared" si="163"/>
        <v>#DIV/0!</v>
      </c>
      <c r="S2576" t="s">
        <v>8284</v>
      </c>
    </row>
    <row r="2577" spans="1:19" ht="43" hidden="1" x14ac:dyDescent="0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42015.90039351851</v>
      </c>
      <c r="K2577">
        <v>1418438194</v>
      </c>
      <c r="L2577" s="10">
        <f t="shared" si="161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t="e">
        <f t="shared" si="163"/>
        <v>#DIV/0!</v>
      </c>
      <c r="S2577" t="s">
        <v>8284</v>
      </c>
    </row>
    <row r="2578" spans="1:19" ht="28.7" hidden="1" x14ac:dyDescent="0.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42104.759803240733</v>
      </c>
      <c r="K2578">
        <v>1424823247</v>
      </c>
      <c r="L2578" s="10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t="e">
        <f t="shared" si="163"/>
        <v>#DIV/0!</v>
      </c>
      <c r="S2578" t="s">
        <v>8284</v>
      </c>
    </row>
    <row r="2579" spans="1:19" ht="43" hidden="1" x14ac:dyDescent="0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41855.612233796295</v>
      </c>
      <c r="K2579">
        <v>1405021297</v>
      </c>
      <c r="L2579" s="10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t="e">
        <f t="shared" si="163"/>
        <v>#DIV/0!</v>
      </c>
      <c r="S2579" t="s">
        <v>8284</v>
      </c>
    </row>
    <row r="2580" spans="1:19" ht="43" hidden="1" x14ac:dyDescent="0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42286.499999999993</v>
      </c>
      <c r="K2580">
        <v>1440203579</v>
      </c>
      <c r="L2580" s="10">
        <f t="shared" si="161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t="e">
        <f t="shared" si="163"/>
        <v>#DIV/0!</v>
      </c>
      <c r="S2580" t="s">
        <v>8284</v>
      </c>
    </row>
    <row r="2581" spans="1:19" ht="43" x14ac:dyDescent="0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41897.621562499997</v>
      </c>
      <c r="K2581">
        <v>1405626903</v>
      </c>
      <c r="L2581" s="10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0.13849999999999998</v>
      </c>
      <c r="R2581">
        <f t="shared" si="163"/>
        <v>23.083333333333332</v>
      </c>
      <c r="S2581" t="s">
        <v>8284</v>
      </c>
    </row>
    <row r="2582" spans="1:19" ht="43" x14ac:dyDescent="0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42139.916666666664</v>
      </c>
      <c r="K2582">
        <v>1429170603</v>
      </c>
      <c r="L2582" s="10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0.6</v>
      </c>
      <c r="R2582">
        <f t="shared" si="163"/>
        <v>25.5</v>
      </c>
      <c r="S2582" t="s">
        <v>8284</v>
      </c>
    </row>
    <row r="2583" spans="1:19" ht="43" x14ac:dyDescent="0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42324.461782407401</v>
      </c>
      <c r="K2583">
        <v>1445094298</v>
      </c>
      <c r="L2583" s="10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10.6</v>
      </c>
      <c r="R2583">
        <f t="shared" si="163"/>
        <v>48.18181818181818</v>
      </c>
      <c r="S2583" t="s">
        <v>8284</v>
      </c>
    </row>
    <row r="2584" spans="1:19" ht="28.7" x14ac:dyDescent="0.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42672.780486111107</v>
      </c>
      <c r="K2584">
        <v>1475192634</v>
      </c>
      <c r="L2584" s="10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1.1111111111111111E-3</v>
      </c>
      <c r="R2584">
        <f t="shared" si="163"/>
        <v>1</v>
      </c>
      <c r="S2584" t="s">
        <v>8284</v>
      </c>
    </row>
    <row r="2585" spans="1:19" ht="43" x14ac:dyDescent="0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42079.519444444442</v>
      </c>
      <c r="K2585">
        <v>1421346480</v>
      </c>
      <c r="L2585" s="10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0.5</v>
      </c>
      <c r="R2585">
        <f t="shared" si="163"/>
        <v>1</v>
      </c>
      <c r="S2585" t="s">
        <v>8284</v>
      </c>
    </row>
    <row r="2586" spans="1:19" ht="28.7" hidden="1" x14ac:dyDescent="0.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42169.964918981481</v>
      </c>
      <c r="K2586">
        <v>1431749369</v>
      </c>
      <c r="L2586" s="10">
        <f t="shared" si="161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t="e">
        <f t="shared" si="163"/>
        <v>#DIV/0!</v>
      </c>
      <c r="S2586" t="s">
        <v>8284</v>
      </c>
    </row>
    <row r="2587" spans="1:19" ht="43" x14ac:dyDescent="0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41825.754999999997</v>
      </c>
      <c r="K2587">
        <v>1402009632</v>
      </c>
      <c r="L2587" s="10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0.16666666666666669</v>
      </c>
      <c r="R2587">
        <f t="shared" si="163"/>
        <v>50</v>
      </c>
      <c r="S2587" t="s">
        <v>8284</v>
      </c>
    </row>
    <row r="2588" spans="1:19" ht="28.7" x14ac:dyDescent="0.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42363.121944444443</v>
      </c>
      <c r="K2588">
        <v>1448438136</v>
      </c>
      <c r="L2588" s="10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0.16666666666666669</v>
      </c>
      <c r="R2588">
        <f t="shared" si="163"/>
        <v>5</v>
      </c>
      <c r="S2588" t="s">
        <v>8284</v>
      </c>
    </row>
    <row r="2589" spans="1:19" ht="43" x14ac:dyDescent="0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42368.467048611106</v>
      </c>
      <c r="K2589">
        <v>1448899953</v>
      </c>
      <c r="L2589" s="10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2.4340000000000002</v>
      </c>
      <c r="R2589">
        <f t="shared" si="163"/>
        <v>202.83333333333334</v>
      </c>
      <c r="S2589" t="s">
        <v>8284</v>
      </c>
    </row>
    <row r="2590" spans="1:19" ht="43" x14ac:dyDescent="0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42094.343055555553</v>
      </c>
      <c r="K2590">
        <v>1423325626</v>
      </c>
      <c r="L2590" s="10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3.8833333333333329</v>
      </c>
      <c r="R2590">
        <f t="shared" si="163"/>
        <v>29.125</v>
      </c>
      <c r="S2590" t="s">
        <v>8284</v>
      </c>
    </row>
    <row r="2591" spans="1:19" ht="43" x14ac:dyDescent="0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42452.286192129628</v>
      </c>
      <c r="K2591">
        <v>1456145527</v>
      </c>
      <c r="L2591" s="10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0.01</v>
      </c>
      <c r="R2591">
        <f t="shared" si="163"/>
        <v>5</v>
      </c>
      <c r="S2591" t="s">
        <v>8284</v>
      </c>
    </row>
    <row r="2592" spans="1:19" ht="43" hidden="1" x14ac:dyDescent="0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42395.380752314813</v>
      </c>
      <c r="K2592">
        <v>1453212497</v>
      </c>
      <c r="L2592" s="10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t="e">
        <f t="shared" si="163"/>
        <v>#DIV/0!</v>
      </c>
      <c r="S2592" t="s">
        <v>8284</v>
      </c>
    </row>
    <row r="2593" spans="1:19" ht="43" x14ac:dyDescent="0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42442.656527777777</v>
      </c>
      <c r="K2593">
        <v>1452721524</v>
      </c>
      <c r="L2593" s="10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1.7333333333333332</v>
      </c>
      <c r="R2593">
        <f t="shared" si="163"/>
        <v>13</v>
      </c>
      <c r="S2593" t="s">
        <v>8284</v>
      </c>
    </row>
    <row r="2594" spans="1:19" ht="43" x14ac:dyDescent="0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41917.592835648145</v>
      </c>
      <c r="K2594">
        <v>1409944421</v>
      </c>
      <c r="L2594" s="10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0.16666666666666669</v>
      </c>
      <c r="R2594">
        <f t="shared" si="163"/>
        <v>50</v>
      </c>
      <c r="S2594" t="s">
        <v>8284</v>
      </c>
    </row>
    <row r="2595" spans="1:19" ht="43" hidden="1" x14ac:dyDescent="0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42119.636875000004</v>
      </c>
      <c r="K2595">
        <v>1427401026</v>
      </c>
      <c r="L2595" s="10">
        <f t="shared" si="161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t="e">
        <f t="shared" si="163"/>
        <v>#DIV/0!</v>
      </c>
      <c r="S2595" t="s">
        <v>8284</v>
      </c>
    </row>
    <row r="2596" spans="1:19" ht="43" x14ac:dyDescent="0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41858.759583333333</v>
      </c>
      <c r="K2596">
        <v>1404861228</v>
      </c>
      <c r="L2596" s="10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1.25E-3</v>
      </c>
      <c r="R2596">
        <f t="shared" si="163"/>
        <v>1</v>
      </c>
      <c r="S2596" t="s">
        <v>8284</v>
      </c>
    </row>
    <row r="2597" spans="1:19" ht="28.7" x14ac:dyDescent="0.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42790.035879629628</v>
      </c>
      <c r="K2597">
        <v>1485323500</v>
      </c>
      <c r="L2597" s="10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12.166666666666668</v>
      </c>
      <c r="R2597">
        <f t="shared" si="163"/>
        <v>96.05263157894737</v>
      </c>
      <c r="S2597" t="s">
        <v>8284</v>
      </c>
    </row>
    <row r="2598" spans="1:19" ht="43" x14ac:dyDescent="0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41858.45612268518</v>
      </c>
      <c r="K2598">
        <v>1404835009</v>
      </c>
      <c r="L2598" s="10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23.588571428571427</v>
      </c>
      <c r="R2598">
        <f t="shared" si="163"/>
        <v>305.77777777777777</v>
      </c>
      <c r="S2598" t="s">
        <v>8284</v>
      </c>
    </row>
    <row r="2599" spans="1:19" ht="43" x14ac:dyDescent="0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42540.133298611108</v>
      </c>
      <c r="K2599">
        <v>1463731917</v>
      </c>
      <c r="L2599" s="10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5.6666666666666661</v>
      </c>
      <c r="R2599">
        <f t="shared" si="163"/>
        <v>12.142857142857142</v>
      </c>
      <c r="S2599" t="s">
        <v>8284</v>
      </c>
    </row>
    <row r="2600" spans="1:19" ht="43" x14ac:dyDescent="0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42270.631956018515</v>
      </c>
      <c r="K2600">
        <v>1440447001</v>
      </c>
      <c r="L2600" s="10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39</v>
      </c>
      <c r="R2600">
        <f t="shared" si="163"/>
        <v>83.571428571428569</v>
      </c>
      <c r="S2600" t="s">
        <v>8284</v>
      </c>
    </row>
    <row r="2601" spans="1:19" ht="28.7" x14ac:dyDescent="0.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41854.545682870368</v>
      </c>
      <c r="K2601">
        <v>1403201147</v>
      </c>
      <c r="L2601" s="10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0.99546510341776351</v>
      </c>
      <c r="R2601">
        <f t="shared" si="163"/>
        <v>18</v>
      </c>
      <c r="S2601" t="s">
        <v>8284</v>
      </c>
    </row>
    <row r="2602" spans="1:19" ht="28.7" x14ac:dyDescent="0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42454.650462962956</v>
      </c>
      <c r="K2602">
        <v>1453757800</v>
      </c>
      <c r="L2602" s="10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6.9320000000000004</v>
      </c>
      <c r="R2602">
        <f t="shared" si="163"/>
        <v>115.53333333333333</v>
      </c>
      <c r="S2602" t="s">
        <v>8284</v>
      </c>
    </row>
    <row r="2603" spans="1:19" ht="43" x14ac:dyDescent="0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41164.957638888889</v>
      </c>
      <c r="K2603">
        <v>1346276349</v>
      </c>
      <c r="L2603" s="10">
        <f t="shared" si="161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661.4</v>
      </c>
      <c r="R2603">
        <f t="shared" si="163"/>
        <v>21.900662251655628</v>
      </c>
      <c r="S2603" t="s">
        <v>8301</v>
      </c>
    </row>
    <row r="2604" spans="1:19" ht="43" x14ac:dyDescent="0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41955.680555555555</v>
      </c>
      <c r="K2604">
        <v>1412358968</v>
      </c>
      <c r="L2604" s="10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326.0916666666667</v>
      </c>
      <c r="R2604">
        <f t="shared" si="163"/>
        <v>80.022494887525568</v>
      </c>
      <c r="S2604" t="s">
        <v>8301</v>
      </c>
    </row>
    <row r="2605" spans="1:19" ht="28.7" x14ac:dyDescent="0.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41631.704328703701</v>
      </c>
      <c r="K2605">
        <v>1386626054</v>
      </c>
      <c r="L2605" s="10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101.48571428571429</v>
      </c>
      <c r="R2605">
        <f t="shared" si="163"/>
        <v>35.520000000000003</v>
      </c>
      <c r="S2605" t="s">
        <v>8301</v>
      </c>
    </row>
    <row r="2606" spans="1:19" ht="43" x14ac:dyDescent="0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41027.842858796292</v>
      </c>
      <c r="K2606">
        <v>1333070023</v>
      </c>
      <c r="L2606" s="10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104.21799999999999</v>
      </c>
      <c r="R2606">
        <f t="shared" si="163"/>
        <v>64.933333333333323</v>
      </c>
      <c r="S2606" t="s">
        <v>8301</v>
      </c>
    </row>
    <row r="2607" spans="1:19" ht="43" x14ac:dyDescent="0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42538.33321759259</v>
      </c>
      <c r="K2607">
        <v>1463576390</v>
      </c>
      <c r="L2607" s="10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107.42157000000002</v>
      </c>
      <c r="R2607">
        <f t="shared" si="163"/>
        <v>60.965703745743475</v>
      </c>
      <c r="S2607" t="s">
        <v>8301</v>
      </c>
    </row>
    <row r="2608" spans="1:19" ht="57.35" x14ac:dyDescent="0.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41758.504421296297</v>
      </c>
      <c r="K2608">
        <v>1396026382</v>
      </c>
      <c r="L2608" s="10">
        <f t="shared" si="161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110.05454545454545</v>
      </c>
      <c r="R2608">
        <f t="shared" si="163"/>
        <v>31.444155844155844</v>
      </c>
      <c r="S2608" t="s">
        <v>8301</v>
      </c>
    </row>
    <row r="2609" spans="1:19" ht="43" x14ac:dyDescent="0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42227.874999999993</v>
      </c>
      <c r="K2609">
        <v>1435611572</v>
      </c>
      <c r="L2609" s="10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407.7</v>
      </c>
      <c r="R2609">
        <f t="shared" si="163"/>
        <v>81.949748743718587</v>
      </c>
      <c r="S2609" t="s">
        <v>8301</v>
      </c>
    </row>
    <row r="2610" spans="1:19" ht="43" x14ac:dyDescent="0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42808.791666666664</v>
      </c>
      <c r="K2610">
        <v>1485976468</v>
      </c>
      <c r="L2610" s="10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223.92500000000001</v>
      </c>
      <c r="R2610">
        <f t="shared" si="163"/>
        <v>58.92763157894737</v>
      </c>
      <c r="S2610" t="s">
        <v>8301</v>
      </c>
    </row>
    <row r="2611" spans="1:19" ht="43" x14ac:dyDescent="0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41105.02952546296</v>
      </c>
      <c r="K2611">
        <v>1339738951</v>
      </c>
      <c r="L2611" s="10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303.80111428571428</v>
      </c>
      <c r="R2611">
        <f t="shared" si="163"/>
        <v>157.29347633136095</v>
      </c>
      <c r="S2611" t="s">
        <v>8301</v>
      </c>
    </row>
    <row r="2612" spans="1:19" ht="28.7" x14ac:dyDescent="0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42604.082638888889</v>
      </c>
      <c r="K2612">
        <v>1468444125</v>
      </c>
      <c r="L2612" s="10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141.3251043268175</v>
      </c>
      <c r="R2612">
        <f t="shared" si="163"/>
        <v>55.758509532062391</v>
      </c>
      <c r="S2612" t="s">
        <v>8301</v>
      </c>
    </row>
    <row r="2613" spans="1:19" ht="43" x14ac:dyDescent="0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42737.749305555553</v>
      </c>
      <c r="K2613">
        <v>1480493014</v>
      </c>
      <c r="L2613" s="10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2790.6363636363635</v>
      </c>
      <c r="R2613">
        <f t="shared" si="163"/>
        <v>83.802893802893806</v>
      </c>
      <c r="S2613" t="s">
        <v>8301</v>
      </c>
    </row>
    <row r="2614" spans="1:19" ht="43" x14ac:dyDescent="0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42012.934837962959</v>
      </c>
      <c r="K2614">
        <v>1418095570</v>
      </c>
      <c r="L2614" s="10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171.76130000000001</v>
      </c>
      <c r="R2614">
        <f t="shared" si="163"/>
        <v>58.422210884353746</v>
      </c>
      <c r="S2614" t="s">
        <v>8301</v>
      </c>
    </row>
    <row r="2615" spans="1:19" ht="43" x14ac:dyDescent="0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41173.609884259255</v>
      </c>
      <c r="K2615">
        <v>1345664294</v>
      </c>
      <c r="L2615" s="10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101.01333333333334</v>
      </c>
      <c r="R2615">
        <f t="shared" si="163"/>
        <v>270.57142857142856</v>
      </c>
      <c r="S2615" t="s">
        <v>8301</v>
      </c>
    </row>
    <row r="2616" spans="1:19" ht="43" x14ac:dyDescent="0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</v>
      </c>
      <c r="K2616">
        <v>1396371612</v>
      </c>
      <c r="L2616" s="10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102</v>
      </c>
      <c r="R2616">
        <f t="shared" si="163"/>
        <v>107.1</v>
      </c>
      <c r="S2616" t="s">
        <v>8301</v>
      </c>
    </row>
    <row r="2617" spans="1:19" ht="43" x14ac:dyDescent="0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42490.291666666664</v>
      </c>
      <c r="K2617">
        <v>1458820564</v>
      </c>
      <c r="L2617" s="10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169.76511744127936</v>
      </c>
      <c r="R2617">
        <f t="shared" si="163"/>
        <v>47.180555555555557</v>
      </c>
      <c r="S2617" t="s">
        <v>8301</v>
      </c>
    </row>
    <row r="2618" spans="1:19" ht="43" x14ac:dyDescent="0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42241.786215277774</v>
      </c>
      <c r="K2618">
        <v>1437954729</v>
      </c>
      <c r="L2618" s="10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114.53400000000001</v>
      </c>
      <c r="R2618">
        <f t="shared" si="163"/>
        <v>120.30882352941177</v>
      </c>
      <c r="S2618" t="s">
        <v>8301</v>
      </c>
    </row>
    <row r="2619" spans="1:19" ht="43" x14ac:dyDescent="0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41932.666099537033</v>
      </c>
      <c r="K2619">
        <v>1411246751</v>
      </c>
      <c r="L2619" s="10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877.6</v>
      </c>
      <c r="R2619">
        <f t="shared" si="163"/>
        <v>27.59748427672956</v>
      </c>
      <c r="S2619" t="s">
        <v>8301</v>
      </c>
    </row>
    <row r="2620" spans="1:19" ht="28.7" x14ac:dyDescent="0.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42339.625706018516</v>
      </c>
      <c r="K2620">
        <v>1443812461</v>
      </c>
      <c r="L2620" s="10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105.38666666666667</v>
      </c>
      <c r="R2620">
        <f t="shared" si="163"/>
        <v>205.2987012987013</v>
      </c>
      <c r="S2620" t="s">
        <v>8301</v>
      </c>
    </row>
    <row r="2621" spans="1:19" ht="43" x14ac:dyDescent="0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42300.249999999993</v>
      </c>
      <c r="K2621">
        <v>1443302004</v>
      </c>
      <c r="L2621" s="10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188.39999999999998</v>
      </c>
      <c r="R2621">
        <f t="shared" si="163"/>
        <v>35.547169811320757</v>
      </c>
      <c r="S2621" t="s">
        <v>8301</v>
      </c>
    </row>
    <row r="2622" spans="1:19" ht="43" x14ac:dyDescent="0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42287.833333333336</v>
      </c>
      <c r="K2622">
        <v>1441339242</v>
      </c>
      <c r="L2622" s="10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143.65230769230772</v>
      </c>
      <c r="R2622">
        <f t="shared" si="163"/>
        <v>74.639488409272587</v>
      </c>
      <c r="S2622" t="s">
        <v>8301</v>
      </c>
    </row>
    <row r="2623" spans="1:19" ht="43" x14ac:dyDescent="0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42145.539212962954</v>
      </c>
      <c r="K2623">
        <v>1429638988</v>
      </c>
      <c r="L2623" s="10">
        <f t="shared" si="161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145.88</v>
      </c>
      <c r="R2623">
        <f t="shared" si="163"/>
        <v>47.058064516129029</v>
      </c>
      <c r="S2623" t="s">
        <v>8301</v>
      </c>
    </row>
    <row r="2624" spans="1:19" ht="43" x14ac:dyDescent="0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42734.534907407404</v>
      </c>
      <c r="K2624">
        <v>1479232216</v>
      </c>
      <c r="L2624" s="10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131.184</v>
      </c>
      <c r="R2624">
        <f t="shared" si="163"/>
        <v>26.591351351351353</v>
      </c>
      <c r="S2624" t="s">
        <v>8301</v>
      </c>
    </row>
    <row r="2625" spans="1:19" ht="43" x14ac:dyDescent="0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42706.048217592594</v>
      </c>
      <c r="K2625">
        <v>1479449366</v>
      </c>
      <c r="L2625" s="10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113.99999999999999</v>
      </c>
      <c r="R2625">
        <f t="shared" si="163"/>
        <v>36.774193548387096</v>
      </c>
      <c r="S2625" t="s">
        <v>8301</v>
      </c>
    </row>
    <row r="2626" spans="1:19" ht="43" x14ac:dyDescent="0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41165.213217592594</v>
      </c>
      <c r="K2626">
        <v>1345716422</v>
      </c>
      <c r="L2626" s="10">
        <f t="shared" si="161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1379.4206249999997</v>
      </c>
      <c r="R2626">
        <f t="shared" si="163"/>
        <v>31.820544982698959</v>
      </c>
      <c r="S2626" t="s">
        <v>8301</v>
      </c>
    </row>
    <row r="2627" spans="1:19" ht="43" x14ac:dyDescent="0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(((I2627/60)/60)/24)+DATE(1970,1,1)+(-5/24)</f>
        <v>42683.643611111103</v>
      </c>
      <c r="K2627">
        <v>1476559608</v>
      </c>
      <c r="L2627" s="10">
        <f t="shared" ref="L2627:L2690" si="165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(E2627/D2627)*100</f>
        <v>956</v>
      </c>
      <c r="R2627">
        <f t="shared" ref="R2627:R2690" si="167">E2627/N2627</f>
        <v>27.576923076923077</v>
      </c>
      <c r="S2627" t="s">
        <v>8301</v>
      </c>
    </row>
    <row r="2628" spans="1:19" ht="43" x14ac:dyDescent="0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42158.41978009259</v>
      </c>
      <c r="K2628">
        <v>1430751869</v>
      </c>
      <c r="L2628" s="10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112.00000000000001</v>
      </c>
      <c r="R2628">
        <f t="shared" si="167"/>
        <v>56</v>
      </c>
      <c r="S2628" t="s">
        <v>8301</v>
      </c>
    </row>
    <row r="2629" spans="1:19" ht="43" x14ac:dyDescent="0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42334.66274305556</v>
      </c>
      <c r="K2629">
        <v>1445975661</v>
      </c>
      <c r="L2629" s="10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646.66666666666663</v>
      </c>
      <c r="R2629">
        <f t="shared" si="167"/>
        <v>21.555555555555557</v>
      </c>
      <c r="S2629" t="s">
        <v>8301</v>
      </c>
    </row>
    <row r="2630" spans="1:19" ht="28.7" x14ac:dyDescent="0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41973.757719907408</v>
      </c>
      <c r="K2630">
        <v>1415661067</v>
      </c>
      <c r="L2630" s="10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110.36948748510132</v>
      </c>
      <c r="R2630">
        <f t="shared" si="167"/>
        <v>44.095238095238095</v>
      </c>
      <c r="S2630" t="s">
        <v>8301</v>
      </c>
    </row>
    <row r="2631" spans="1:19" ht="28.7" x14ac:dyDescent="0.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42138.330115740733</v>
      </c>
      <c r="K2631">
        <v>1429016122</v>
      </c>
      <c r="L2631" s="10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127.74000000000001</v>
      </c>
      <c r="R2631">
        <f t="shared" si="167"/>
        <v>63.87</v>
      </c>
      <c r="S2631" t="s">
        <v>8301</v>
      </c>
    </row>
    <row r="2632" spans="1:19" ht="43" x14ac:dyDescent="0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42551.208333333336</v>
      </c>
      <c r="K2632">
        <v>1464921112</v>
      </c>
      <c r="L2632" s="10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157.9</v>
      </c>
      <c r="R2632">
        <f t="shared" si="167"/>
        <v>38.987654320987652</v>
      </c>
      <c r="S2632" t="s">
        <v>8301</v>
      </c>
    </row>
    <row r="2633" spans="1:19" ht="43" x14ac:dyDescent="0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42245.960960648146</v>
      </c>
      <c r="K2633">
        <v>1438488227</v>
      </c>
      <c r="L2633" s="10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114.66525000000001</v>
      </c>
      <c r="R2633">
        <f t="shared" si="167"/>
        <v>80.185489510489504</v>
      </c>
      <c r="S2633" t="s">
        <v>8301</v>
      </c>
    </row>
    <row r="2634" spans="1:19" ht="43" x14ac:dyDescent="0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42518.853460648148</v>
      </c>
      <c r="K2634">
        <v>1462325339</v>
      </c>
      <c r="L2634" s="10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137.00934579439252</v>
      </c>
      <c r="R2634">
        <f t="shared" si="167"/>
        <v>34.904761904761905</v>
      </c>
      <c r="S2634" t="s">
        <v>8301</v>
      </c>
    </row>
    <row r="2635" spans="1:19" ht="43" x14ac:dyDescent="0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41697.75</v>
      </c>
      <c r="K2635">
        <v>1390938332</v>
      </c>
      <c r="L2635" s="10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354.62</v>
      </c>
      <c r="R2635">
        <f t="shared" si="167"/>
        <v>89.100502512562812</v>
      </c>
      <c r="S2635" t="s">
        <v>8301</v>
      </c>
    </row>
    <row r="2636" spans="1:19" ht="43" x14ac:dyDescent="0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42642.448159722226</v>
      </c>
      <c r="K2636">
        <v>1472571921</v>
      </c>
      <c r="L2636" s="10">
        <f t="shared" si="165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106.02150537634409</v>
      </c>
      <c r="R2636">
        <f t="shared" si="167"/>
        <v>39.44</v>
      </c>
      <c r="S2636" t="s">
        <v>8301</v>
      </c>
    </row>
    <row r="2637" spans="1:19" ht="43" x14ac:dyDescent="0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42072.700937499998</v>
      </c>
      <c r="K2637">
        <v>1422917361</v>
      </c>
      <c r="L2637" s="10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100</v>
      </c>
      <c r="R2637">
        <f t="shared" si="167"/>
        <v>136.9047619047619</v>
      </c>
      <c r="S2637" t="s">
        <v>8301</v>
      </c>
    </row>
    <row r="2638" spans="1:19" ht="43" x14ac:dyDescent="0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42658.833333333336</v>
      </c>
      <c r="K2638">
        <v>1474641914</v>
      </c>
      <c r="L2638" s="10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187.3</v>
      </c>
      <c r="R2638">
        <f t="shared" si="167"/>
        <v>37.46</v>
      </c>
      <c r="S2638" t="s">
        <v>8301</v>
      </c>
    </row>
    <row r="2639" spans="1:19" ht="28.7" x14ac:dyDescent="0.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42655.341145833336</v>
      </c>
      <c r="K2639">
        <v>1474895475</v>
      </c>
      <c r="L2639" s="10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166.2</v>
      </c>
      <c r="R2639">
        <f t="shared" si="167"/>
        <v>31.96153846153846</v>
      </c>
      <c r="S2639" t="s">
        <v>8301</v>
      </c>
    </row>
    <row r="2640" spans="1:19" ht="43" x14ac:dyDescent="0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42019.70480324074</v>
      </c>
      <c r="K2640">
        <v>1418766895</v>
      </c>
      <c r="L2640" s="10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101.72910662824208</v>
      </c>
      <c r="R2640">
        <f t="shared" si="167"/>
        <v>25.214285714285715</v>
      </c>
      <c r="S2640" t="s">
        <v>8301</v>
      </c>
    </row>
    <row r="2641" spans="1:19" ht="43" x14ac:dyDescent="0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42054.656805555554</v>
      </c>
      <c r="K2641">
        <v>1421786748</v>
      </c>
      <c r="L2641" s="10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164</v>
      </c>
      <c r="R2641">
        <f t="shared" si="167"/>
        <v>10.040816326530612</v>
      </c>
      <c r="S2641" t="s">
        <v>8301</v>
      </c>
    </row>
    <row r="2642" spans="1:19" ht="57.35" x14ac:dyDescent="0.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42162.952245370368</v>
      </c>
      <c r="K2642">
        <v>1428551474</v>
      </c>
      <c r="L2642" s="10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105.66666666666666</v>
      </c>
      <c r="R2642">
        <f t="shared" si="167"/>
        <v>45.94202898550725</v>
      </c>
      <c r="S2642" t="s">
        <v>8301</v>
      </c>
    </row>
    <row r="2643" spans="1:19" ht="28.7" x14ac:dyDescent="0.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41897.631249999999</v>
      </c>
      <c r="K2643">
        <v>1409341863</v>
      </c>
      <c r="L2643" s="10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1</v>
      </c>
      <c r="R2643">
        <f t="shared" si="167"/>
        <v>15</v>
      </c>
      <c r="S2643" t="s">
        <v>8301</v>
      </c>
    </row>
    <row r="2644" spans="1:19" ht="57.35" hidden="1" x14ac:dyDescent="0.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42566.081249999996</v>
      </c>
      <c r="K2644">
        <v>1465970108</v>
      </c>
      <c r="L2644" s="10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t="e">
        <f t="shared" si="167"/>
        <v>#DIV/0!</v>
      </c>
      <c r="S2644" t="s">
        <v>8301</v>
      </c>
    </row>
    <row r="2645" spans="1:19" ht="43" x14ac:dyDescent="0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42725.124305555553</v>
      </c>
      <c r="K2645">
        <v>1479218315</v>
      </c>
      <c r="L2645" s="10">
        <f t="shared" si="165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33.559730999999999</v>
      </c>
      <c r="R2645">
        <f t="shared" si="167"/>
        <v>223.58248500999335</v>
      </c>
      <c r="S2645" t="s">
        <v>8301</v>
      </c>
    </row>
    <row r="2646" spans="1:19" ht="43" x14ac:dyDescent="0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42804.583738425928</v>
      </c>
      <c r="K2646">
        <v>1486580435</v>
      </c>
      <c r="L2646" s="10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2.0529999999999999</v>
      </c>
      <c r="R2646">
        <f t="shared" si="167"/>
        <v>39.480769230769234</v>
      </c>
      <c r="S2646" t="s">
        <v>8301</v>
      </c>
    </row>
    <row r="2647" spans="1:19" ht="43" x14ac:dyDescent="0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41951.675960648143</v>
      </c>
      <c r="K2647">
        <v>1412885603</v>
      </c>
      <c r="L2647" s="10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10.5</v>
      </c>
      <c r="R2647">
        <f t="shared" si="167"/>
        <v>91.304347826086953</v>
      </c>
      <c r="S2647" t="s">
        <v>8301</v>
      </c>
    </row>
    <row r="2648" spans="1:19" ht="43" x14ac:dyDescent="0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42256.10496527778</v>
      </c>
      <c r="K2648">
        <v>1439191869</v>
      </c>
      <c r="L2648" s="10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8.4172840000000004</v>
      </c>
      <c r="R2648">
        <f t="shared" si="167"/>
        <v>78.666205607476627</v>
      </c>
      <c r="S2648" t="s">
        <v>8301</v>
      </c>
    </row>
    <row r="2649" spans="1:19" ht="43" x14ac:dyDescent="0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42230.053460648145</v>
      </c>
      <c r="K2649">
        <v>1436941019</v>
      </c>
      <c r="L2649" s="10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</v>
      </c>
      <c r="R2649">
        <f t="shared" si="167"/>
        <v>12</v>
      </c>
      <c r="S2649" t="s">
        <v>8301</v>
      </c>
    </row>
    <row r="2650" spans="1:19" ht="43" x14ac:dyDescent="0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42438.506481481476</v>
      </c>
      <c r="K2650">
        <v>1454951360</v>
      </c>
      <c r="L2650" s="10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0.88333333333333341</v>
      </c>
      <c r="R2650">
        <f t="shared" si="167"/>
        <v>17.666666666666668</v>
      </c>
      <c r="S2650" t="s">
        <v>8301</v>
      </c>
    </row>
    <row r="2651" spans="1:19" ht="28.7" x14ac:dyDescent="0.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42401.788668981484</v>
      </c>
      <c r="K2651">
        <v>1449186941</v>
      </c>
      <c r="L2651" s="10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9.920000000000001E-2</v>
      </c>
      <c r="R2651">
        <f t="shared" si="167"/>
        <v>41.333333333333336</v>
      </c>
      <c r="S2651" t="s">
        <v>8301</v>
      </c>
    </row>
    <row r="2652" spans="1:19" ht="43" x14ac:dyDescent="0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42725.416006944441</v>
      </c>
      <c r="K2652">
        <v>1479740343</v>
      </c>
      <c r="L2652" s="10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0.59666666666666668</v>
      </c>
      <c r="R2652">
        <f t="shared" si="167"/>
        <v>71.599999999999994</v>
      </c>
      <c r="S2652" t="s">
        <v>8301</v>
      </c>
    </row>
    <row r="2653" spans="1:19" ht="43" x14ac:dyDescent="0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42355.597326388881</v>
      </c>
      <c r="K2653">
        <v>1447960809</v>
      </c>
      <c r="L2653" s="10">
        <f t="shared" si="165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1.8689285714285715</v>
      </c>
      <c r="R2653">
        <f t="shared" si="167"/>
        <v>307.8235294117647</v>
      </c>
      <c r="S2653" t="s">
        <v>8301</v>
      </c>
    </row>
    <row r="2654" spans="1:19" ht="43" x14ac:dyDescent="0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41982.950520833336</v>
      </c>
      <c r="K2654">
        <v>1415591325</v>
      </c>
      <c r="L2654" s="10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0.88500000000000001</v>
      </c>
      <c r="R2654">
        <f t="shared" si="167"/>
        <v>80.454545454545453</v>
      </c>
      <c r="S2654" t="s">
        <v>8301</v>
      </c>
    </row>
    <row r="2655" spans="1:19" ht="43" x14ac:dyDescent="0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41802.958333333328</v>
      </c>
      <c r="K2655">
        <v>1399909127</v>
      </c>
      <c r="L2655" s="10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11.52156862745098</v>
      </c>
      <c r="R2655">
        <f t="shared" si="167"/>
        <v>83.942857142857136</v>
      </c>
      <c r="S2655" t="s">
        <v>8301</v>
      </c>
    </row>
    <row r="2656" spans="1:19" ht="43" x14ac:dyDescent="0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42115.350995370369</v>
      </c>
      <c r="K2656">
        <v>1424442326</v>
      </c>
      <c r="L2656" s="10">
        <f t="shared" si="165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5.1000000000000004E-2</v>
      </c>
      <c r="R2656">
        <f t="shared" si="167"/>
        <v>8.5</v>
      </c>
      <c r="S2656" t="s">
        <v>8301</v>
      </c>
    </row>
    <row r="2657" spans="1:19" x14ac:dyDescent="0.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42409.624999999993</v>
      </c>
      <c r="K2657">
        <v>1452631647</v>
      </c>
      <c r="L2657" s="10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21.033333333333335</v>
      </c>
      <c r="R2657">
        <f t="shared" si="167"/>
        <v>73.372093023255815</v>
      </c>
      <c r="S2657" t="s">
        <v>8301</v>
      </c>
    </row>
    <row r="2658" spans="1:19" ht="28.7" x14ac:dyDescent="0.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42806.583333333336</v>
      </c>
      <c r="K2658">
        <v>1485966688</v>
      </c>
      <c r="L2658" s="10">
        <f t="shared" si="165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11.436666666666667</v>
      </c>
      <c r="R2658">
        <f t="shared" si="167"/>
        <v>112.86184210526316</v>
      </c>
      <c r="S2658" t="s">
        <v>8301</v>
      </c>
    </row>
    <row r="2659" spans="1:19" ht="43" x14ac:dyDescent="0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42584.854166666664</v>
      </c>
      <c r="K2659">
        <v>1467325053</v>
      </c>
      <c r="L2659" s="10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18.737933333333334</v>
      </c>
      <c r="R2659">
        <f t="shared" si="167"/>
        <v>95.277627118644077</v>
      </c>
      <c r="S2659" t="s">
        <v>8301</v>
      </c>
    </row>
    <row r="2660" spans="1:19" ht="43" x14ac:dyDescent="0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42581.675856481481</v>
      </c>
      <c r="K2660">
        <v>1467321194</v>
      </c>
      <c r="L2660" s="10">
        <f t="shared" si="165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9.285714285714286E-2</v>
      </c>
      <c r="R2660">
        <f t="shared" si="167"/>
        <v>22.75</v>
      </c>
      <c r="S2660" t="s">
        <v>8301</v>
      </c>
    </row>
    <row r="2661" spans="1:19" x14ac:dyDescent="0.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42111.861226851855</v>
      </c>
      <c r="K2661">
        <v>1426729210</v>
      </c>
      <c r="L2661" s="10">
        <f t="shared" si="165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2.7204081632653061</v>
      </c>
      <c r="R2661">
        <f t="shared" si="167"/>
        <v>133.30000000000001</v>
      </c>
      <c r="S2661" t="s">
        <v>8301</v>
      </c>
    </row>
    <row r="2662" spans="1:19" ht="43" x14ac:dyDescent="0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42332.546504629623</v>
      </c>
      <c r="K2662">
        <v>1443200818</v>
      </c>
      <c r="L2662" s="10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9.5000000000000001E-2</v>
      </c>
      <c r="R2662">
        <f t="shared" si="167"/>
        <v>3.8</v>
      </c>
      <c r="S2662" t="s">
        <v>8301</v>
      </c>
    </row>
    <row r="2663" spans="1:19" ht="43" x14ac:dyDescent="0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41572.750115740739</v>
      </c>
      <c r="K2663">
        <v>1380150010</v>
      </c>
      <c r="L2663" s="10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102.89999999999999</v>
      </c>
      <c r="R2663">
        <f t="shared" si="167"/>
        <v>85.75</v>
      </c>
      <c r="S2663" t="s">
        <v>8302</v>
      </c>
    </row>
    <row r="2664" spans="1:19" ht="43" x14ac:dyDescent="0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42237.538344907407</v>
      </c>
      <c r="K2664">
        <v>1437587713</v>
      </c>
      <c r="L2664" s="10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106.80000000000001</v>
      </c>
      <c r="R2664">
        <f t="shared" si="167"/>
        <v>267</v>
      </c>
      <c r="S2664" t="s">
        <v>8302</v>
      </c>
    </row>
    <row r="2665" spans="1:19" ht="43" x14ac:dyDescent="0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42251.416666666664</v>
      </c>
      <c r="K2665">
        <v>1438873007</v>
      </c>
      <c r="L2665" s="10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104.59625</v>
      </c>
      <c r="R2665">
        <f t="shared" si="167"/>
        <v>373.55803571428572</v>
      </c>
      <c r="S2665" t="s">
        <v>8302</v>
      </c>
    </row>
    <row r="2666" spans="1:19" ht="43" x14ac:dyDescent="0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42347.082638888889</v>
      </c>
      <c r="K2666">
        <v>1446683797</v>
      </c>
      <c r="L2666" s="10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103.42857142857143</v>
      </c>
      <c r="R2666">
        <f t="shared" si="167"/>
        <v>174.03846153846155</v>
      </c>
      <c r="S2666" t="s">
        <v>8302</v>
      </c>
    </row>
    <row r="2667" spans="1:19" ht="43" x14ac:dyDescent="0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42128.687199074069</v>
      </c>
      <c r="K2667">
        <v>1426886974</v>
      </c>
      <c r="L2667" s="10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123.14285714285715</v>
      </c>
      <c r="R2667">
        <f t="shared" si="167"/>
        <v>93.695652173913047</v>
      </c>
      <c r="S2667" t="s">
        <v>8302</v>
      </c>
    </row>
    <row r="2668" spans="1:19" ht="43" x14ac:dyDescent="0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42272.666666666664</v>
      </c>
      <c r="K2668">
        <v>1440008439</v>
      </c>
      <c r="L2668" s="10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159.29509999999999</v>
      </c>
      <c r="R2668">
        <f t="shared" si="167"/>
        <v>77.327718446601949</v>
      </c>
      <c r="S2668" t="s">
        <v>8302</v>
      </c>
    </row>
    <row r="2669" spans="1:19" ht="43" x14ac:dyDescent="0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42410.717777777776</v>
      </c>
      <c r="K2669">
        <v>1452550416</v>
      </c>
      <c r="L2669" s="10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110.66666666666667</v>
      </c>
      <c r="R2669">
        <f t="shared" si="167"/>
        <v>92.222222222222229</v>
      </c>
      <c r="S2669" t="s">
        <v>8302</v>
      </c>
    </row>
    <row r="2670" spans="1:19" ht="28.7" x14ac:dyDescent="0.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42317.397222222215</v>
      </c>
      <c r="K2670">
        <v>1443449265</v>
      </c>
      <c r="L2670" s="10">
        <f t="shared" si="165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170.70000000000002</v>
      </c>
      <c r="R2670">
        <f t="shared" si="167"/>
        <v>60.964285714285715</v>
      </c>
      <c r="S2670" t="s">
        <v>8302</v>
      </c>
    </row>
    <row r="2671" spans="1:19" ht="43" x14ac:dyDescent="0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42378.827499999999</v>
      </c>
      <c r="K2671">
        <v>1447203096</v>
      </c>
      <c r="L2671" s="10">
        <f t="shared" si="165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125.125</v>
      </c>
      <c r="R2671">
        <f t="shared" si="167"/>
        <v>91</v>
      </c>
      <c r="S2671" t="s">
        <v>8302</v>
      </c>
    </row>
    <row r="2672" spans="1:19" ht="43" x14ac:dyDescent="0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41848.812268518515</v>
      </c>
      <c r="K2672">
        <v>1404174580</v>
      </c>
      <c r="L2672" s="10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6.4158609339642041</v>
      </c>
      <c r="R2672">
        <f t="shared" si="167"/>
        <v>41.583333333333336</v>
      </c>
      <c r="S2672" t="s">
        <v>8302</v>
      </c>
    </row>
    <row r="2673" spans="1:19" ht="43" x14ac:dyDescent="0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41992.609722222223</v>
      </c>
      <c r="K2673">
        <v>1416419916</v>
      </c>
      <c r="L2673" s="10">
        <f t="shared" si="165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11.343999999999999</v>
      </c>
      <c r="R2673">
        <f t="shared" si="167"/>
        <v>33.761904761904759</v>
      </c>
      <c r="S2673" t="s">
        <v>8302</v>
      </c>
    </row>
    <row r="2674" spans="1:19" ht="43" x14ac:dyDescent="0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42366.041666666664</v>
      </c>
      <c r="K2674">
        <v>1449436390</v>
      </c>
      <c r="L2674" s="10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33.19</v>
      </c>
      <c r="R2674">
        <f t="shared" si="167"/>
        <v>70.61702127659575</v>
      </c>
      <c r="S2674" t="s">
        <v>8302</v>
      </c>
    </row>
    <row r="2675" spans="1:19" ht="43" x14ac:dyDescent="0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41941.739583333328</v>
      </c>
      <c r="K2675">
        <v>1412081999</v>
      </c>
      <c r="L2675" s="10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27.58</v>
      </c>
      <c r="R2675">
        <f t="shared" si="167"/>
        <v>167.15151515151516</v>
      </c>
      <c r="S2675" t="s">
        <v>8302</v>
      </c>
    </row>
    <row r="2676" spans="1:19" ht="57.35" x14ac:dyDescent="0.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42555.999305555553</v>
      </c>
      <c r="K2676">
        <v>1465398670</v>
      </c>
      <c r="L2676" s="10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62.839999999999996</v>
      </c>
      <c r="R2676">
        <f t="shared" si="167"/>
        <v>128.61988304093566</v>
      </c>
      <c r="S2676" t="s">
        <v>8302</v>
      </c>
    </row>
    <row r="2677" spans="1:19" ht="43" x14ac:dyDescent="0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41953.690844907404</v>
      </c>
      <c r="K2677">
        <v>1413059689</v>
      </c>
      <c r="L2677" s="10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7.5880000000000001</v>
      </c>
      <c r="R2677">
        <f t="shared" si="167"/>
        <v>65.41379310344827</v>
      </c>
      <c r="S2677" t="s">
        <v>8302</v>
      </c>
    </row>
    <row r="2678" spans="1:19" ht="43" x14ac:dyDescent="0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42512.416365740741</v>
      </c>
      <c r="K2678">
        <v>1461337174</v>
      </c>
      <c r="L2678" s="10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50.38095238095238</v>
      </c>
      <c r="R2678">
        <f t="shared" si="167"/>
        <v>117.55555555555556</v>
      </c>
      <c r="S2678" t="s">
        <v>8302</v>
      </c>
    </row>
    <row r="2679" spans="1:19" ht="43" x14ac:dyDescent="0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41822.821099537032</v>
      </c>
      <c r="K2679">
        <v>1401756143</v>
      </c>
      <c r="L2679" s="10">
        <f t="shared" si="165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17.512820512820511</v>
      </c>
      <c r="R2679">
        <f t="shared" si="167"/>
        <v>126.48148148148148</v>
      </c>
      <c r="S2679" t="s">
        <v>8302</v>
      </c>
    </row>
    <row r="2680" spans="1:19" ht="43" x14ac:dyDescent="0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42271.589872685181</v>
      </c>
      <c r="K2680">
        <v>1440529765</v>
      </c>
      <c r="L2680" s="10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1.375E-2</v>
      </c>
      <c r="R2680">
        <f t="shared" si="167"/>
        <v>550</v>
      </c>
      <c r="S2680" t="s">
        <v>8302</v>
      </c>
    </row>
    <row r="2681" spans="1:19" ht="43" x14ac:dyDescent="0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42062.792754629627</v>
      </c>
      <c r="K2681">
        <v>1422489694</v>
      </c>
      <c r="L2681" s="10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0.33</v>
      </c>
      <c r="R2681">
        <f t="shared" si="167"/>
        <v>44</v>
      </c>
      <c r="S2681" t="s">
        <v>8302</v>
      </c>
    </row>
    <row r="2682" spans="1:19" x14ac:dyDescent="0.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42465.961701388886</v>
      </c>
      <c r="K2682">
        <v>1457327091</v>
      </c>
      <c r="L2682" s="10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0.86250000000000004</v>
      </c>
      <c r="R2682">
        <f t="shared" si="167"/>
        <v>69</v>
      </c>
      <c r="S2682" t="s">
        <v>8302</v>
      </c>
    </row>
    <row r="2683" spans="1:19" ht="43" x14ac:dyDescent="0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41830.686921296292</v>
      </c>
      <c r="K2683">
        <v>1402867750</v>
      </c>
      <c r="L2683" s="10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0.6875</v>
      </c>
      <c r="R2683">
        <f t="shared" si="167"/>
        <v>27.5</v>
      </c>
      <c r="S2683" t="s">
        <v>8284</v>
      </c>
    </row>
    <row r="2684" spans="1:19" ht="43" x14ac:dyDescent="0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41965.040972222218</v>
      </c>
      <c r="K2684">
        <v>1413838540</v>
      </c>
      <c r="L2684" s="10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28.299999999999997</v>
      </c>
      <c r="R2684">
        <f t="shared" si="167"/>
        <v>84.9</v>
      </c>
      <c r="S2684" t="s">
        <v>8284</v>
      </c>
    </row>
    <row r="2685" spans="1:19" ht="43" x14ac:dyDescent="0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42064.546759259254</v>
      </c>
      <c r="K2685">
        <v>1422641240</v>
      </c>
      <c r="L2685" s="10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0.24</v>
      </c>
      <c r="R2685">
        <f t="shared" si="167"/>
        <v>12</v>
      </c>
      <c r="S2685" t="s">
        <v>8284</v>
      </c>
    </row>
    <row r="2686" spans="1:19" ht="43" x14ac:dyDescent="0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41860.706307870365</v>
      </c>
      <c r="K2686">
        <v>1404165425</v>
      </c>
      <c r="L2686" s="10">
        <f t="shared" si="165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1.1428571428571428</v>
      </c>
      <c r="R2686">
        <f t="shared" si="167"/>
        <v>200</v>
      </c>
      <c r="S2686" t="s">
        <v>8284</v>
      </c>
    </row>
    <row r="2687" spans="1:19" ht="43" x14ac:dyDescent="0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42121.445949074077</v>
      </c>
      <c r="K2687">
        <v>1424968930</v>
      </c>
      <c r="L2687" s="10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0.02</v>
      </c>
      <c r="R2687">
        <f t="shared" si="167"/>
        <v>10</v>
      </c>
      <c r="S2687" t="s">
        <v>8284</v>
      </c>
    </row>
    <row r="2688" spans="1:19" ht="43" hidden="1" x14ac:dyDescent="0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41912.766469907401</v>
      </c>
      <c r="K2688">
        <v>1410391423</v>
      </c>
      <c r="L2688" s="10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t="e">
        <f t="shared" si="167"/>
        <v>#DIV/0!</v>
      </c>
      <c r="S2688" t="s">
        <v>8284</v>
      </c>
    </row>
    <row r="2689" spans="1:19" ht="43" hidden="1" x14ac:dyDescent="0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42184.431921296295</v>
      </c>
      <c r="K2689">
        <v>1432999318</v>
      </c>
      <c r="L2689" s="10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t="e">
        <f t="shared" si="167"/>
        <v>#DIV/0!</v>
      </c>
      <c r="S2689" t="s">
        <v>8284</v>
      </c>
    </row>
    <row r="2690" spans="1:19" ht="28.7" x14ac:dyDescent="0.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42058.916666666664</v>
      </c>
      <c r="K2690">
        <v>1422067870</v>
      </c>
      <c r="L2690" s="10">
        <f t="shared" si="165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0.14799999999999999</v>
      </c>
      <c r="R2690">
        <f t="shared" si="167"/>
        <v>5.2857142857142856</v>
      </c>
      <c r="S2690" t="s">
        <v>8284</v>
      </c>
    </row>
    <row r="2691" spans="1:19" ht="43" x14ac:dyDescent="0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(((I2691/60)/60)/24)+DATE(1970,1,1)+(-5/24)</f>
        <v>42581.753356481473</v>
      </c>
      <c r="K2691">
        <v>1467327890</v>
      </c>
      <c r="L2691" s="10">
        <f t="shared" ref="L2691:L2754" si="169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(E2691/D2691)*100</f>
        <v>2.8571428571428571E-3</v>
      </c>
      <c r="R2691">
        <f t="shared" ref="R2691:R2754" si="171">E2691/N2691</f>
        <v>1</v>
      </c>
      <c r="S2691" t="s">
        <v>8284</v>
      </c>
    </row>
    <row r="2692" spans="1:19" ht="43" x14ac:dyDescent="0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42157.89671296296</v>
      </c>
      <c r="K2692">
        <v>1429410676</v>
      </c>
      <c r="L2692" s="10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10.7325</v>
      </c>
      <c r="R2692">
        <f t="shared" si="171"/>
        <v>72.762711864406782</v>
      </c>
      <c r="S2692" t="s">
        <v>8284</v>
      </c>
    </row>
    <row r="2693" spans="1:19" ht="28.7" x14ac:dyDescent="0.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42134.515706018516</v>
      </c>
      <c r="K2693">
        <v>1427390557</v>
      </c>
      <c r="L2693" s="10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5.3846153846153842E-2</v>
      </c>
      <c r="R2693">
        <f t="shared" si="171"/>
        <v>17.5</v>
      </c>
      <c r="S2693" t="s">
        <v>8284</v>
      </c>
    </row>
    <row r="2694" spans="1:19" ht="43" x14ac:dyDescent="0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42088.084027777775</v>
      </c>
      <c r="K2694">
        <v>1424678460</v>
      </c>
      <c r="L2694" s="10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0.7142857142857143</v>
      </c>
      <c r="R2694">
        <f t="shared" si="171"/>
        <v>25</v>
      </c>
      <c r="S2694" t="s">
        <v>8284</v>
      </c>
    </row>
    <row r="2695" spans="1:19" ht="43" x14ac:dyDescent="0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41863.930162037032</v>
      </c>
      <c r="K2695">
        <v>1405307966</v>
      </c>
      <c r="L2695" s="10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0.8</v>
      </c>
      <c r="R2695">
        <f t="shared" si="171"/>
        <v>13.333333333333334</v>
      </c>
      <c r="S2695" t="s">
        <v>8284</v>
      </c>
    </row>
    <row r="2696" spans="1:19" ht="43" x14ac:dyDescent="0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41907.932164351849</v>
      </c>
      <c r="K2696">
        <v>1409109739</v>
      </c>
      <c r="L2696" s="10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3.3333333333333335E-3</v>
      </c>
      <c r="R2696">
        <f t="shared" si="171"/>
        <v>1</v>
      </c>
      <c r="S2696" t="s">
        <v>8284</v>
      </c>
    </row>
    <row r="2697" spans="1:19" ht="28.7" x14ac:dyDescent="0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42107.931921296295</v>
      </c>
      <c r="K2697">
        <v>1423801318</v>
      </c>
      <c r="L2697" s="10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0.47333333333333333</v>
      </c>
      <c r="R2697">
        <f t="shared" si="171"/>
        <v>23.666666666666668</v>
      </c>
      <c r="S2697" t="s">
        <v>8284</v>
      </c>
    </row>
    <row r="2698" spans="1:19" ht="43" x14ac:dyDescent="0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41998.636111111111</v>
      </c>
      <c r="K2698">
        <v>1416600960</v>
      </c>
      <c r="L2698" s="10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</v>
      </c>
      <c r="R2698">
        <f t="shared" si="171"/>
        <v>89.21052631578948</v>
      </c>
      <c r="S2698" t="s">
        <v>8284</v>
      </c>
    </row>
    <row r="2699" spans="1:19" ht="43" x14ac:dyDescent="0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42218.708333333336</v>
      </c>
      <c r="K2699">
        <v>1435876423</v>
      </c>
      <c r="L2699" s="10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26.35217391304348</v>
      </c>
      <c r="R2699">
        <f t="shared" si="171"/>
        <v>116.55769230769231</v>
      </c>
      <c r="S2699" t="s">
        <v>8284</v>
      </c>
    </row>
    <row r="2700" spans="1:19" ht="43" x14ac:dyDescent="0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41817.689907407403</v>
      </c>
      <c r="K2700">
        <v>1401312808</v>
      </c>
      <c r="L2700" s="10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0.325125</v>
      </c>
      <c r="R2700">
        <f t="shared" si="171"/>
        <v>13.005000000000001</v>
      </c>
      <c r="S2700" t="s">
        <v>8284</v>
      </c>
    </row>
    <row r="2701" spans="1:19" ht="43" hidden="1" x14ac:dyDescent="0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41859.688229166662</v>
      </c>
      <c r="K2701">
        <v>1404941463</v>
      </c>
      <c r="L2701" s="10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t="e">
        <f t="shared" si="171"/>
        <v>#DIV/0!</v>
      </c>
      <c r="S2701" t="s">
        <v>8284</v>
      </c>
    </row>
    <row r="2702" spans="1:19" ht="43" x14ac:dyDescent="0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41900.666342592594</v>
      </c>
      <c r="K2702">
        <v>1408481972</v>
      </c>
      <c r="L2702" s="10">
        <f t="shared" si="169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0.7000700070007001</v>
      </c>
      <c r="R2702">
        <f t="shared" si="171"/>
        <v>17.5</v>
      </c>
      <c r="S2702" t="s">
        <v>8284</v>
      </c>
    </row>
    <row r="2703" spans="1:19" ht="43" x14ac:dyDescent="0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42832.524699074071</v>
      </c>
      <c r="K2703">
        <v>1488911734</v>
      </c>
      <c r="L2703" s="10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46.176470588235297</v>
      </c>
      <c r="R2703">
        <f t="shared" si="171"/>
        <v>34.130434782608695</v>
      </c>
      <c r="S2703" t="s">
        <v>8303</v>
      </c>
    </row>
    <row r="2704" spans="1:19" ht="43" x14ac:dyDescent="0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42830.551817129628</v>
      </c>
      <c r="K2704">
        <v>1488827677</v>
      </c>
      <c r="L2704" s="10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34.410000000000004</v>
      </c>
      <c r="R2704">
        <f t="shared" si="171"/>
        <v>132.34615384615384</v>
      </c>
      <c r="S2704" t="s">
        <v>8303</v>
      </c>
    </row>
    <row r="2705" spans="1:19" ht="28.7" x14ac:dyDescent="0.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42816.440162037034</v>
      </c>
      <c r="K2705">
        <v>1485016430</v>
      </c>
      <c r="L2705" s="10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103.75000000000001</v>
      </c>
      <c r="R2705">
        <f t="shared" si="171"/>
        <v>922.22222222222217</v>
      </c>
      <c r="S2705" t="s">
        <v>8303</v>
      </c>
    </row>
    <row r="2706" spans="1:19" ht="43" x14ac:dyDescent="0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42830.61243055555</v>
      </c>
      <c r="K2706">
        <v>1487709714</v>
      </c>
      <c r="L2706" s="10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6.0263157894736841</v>
      </c>
      <c r="R2706">
        <f t="shared" si="171"/>
        <v>163.57142857142858</v>
      </c>
      <c r="S2706" t="s">
        <v>8303</v>
      </c>
    </row>
    <row r="2707" spans="1:19" ht="28.7" x14ac:dyDescent="0.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42818.666180555556</v>
      </c>
      <c r="K2707">
        <v>1486504758</v>
      </c>
      <c r="L2707" s="10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10.539393939393939</v>
      </c>
      <c r="R2707">
        <f t="shared" si="171"/>
        <v>217.375</v>
      </c>
      <c r="S2707" t="s">
        <v>8303</v>
      </c>
    </row>
    <row r="2708" spans="1:19" ht="43" x14ac:dyDescent="0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41928.082638888889</v>
      </c>
      <c r="K2708">
        <v>1410937483</v>
      </c>
      <c r="L2708" s="10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112.29714285714284</v>
      </c>
      <c r="R2708">
        <f t="shared" si="171"/>
        <v>149.44486692015209</v>
      </c>
      <c r="S2708" t="s">
        <v>8303</v>
      </c>
    </row>
    <row r="2709" spans="1:19" ht="43" x14ac:dyDescent="0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41421.082638888889</v>
      </c>
      <c r="K2709">
        <v>1367088443</v>
      </c>
      <c r="L2709" s="10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350.84462500000001</v>
      </c>
      <c r="R2709">
        <f t="shared" si="171"/>
        <v>71.237487309644663</v>
      </c>
      <c r="S2709" t="s">
        <v>8303</v>
      </c>
    </row>
    <row r="2710" spans="1:19" ht="43" x14ac:dyDescent="0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42572.489884259259</v>
      </c>
      <c r="K2710">
        <v>1463935526</v>
      </c>
      <c r="L2710" s="10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233.21535</v>
      </c>
      <c r="R2710">
        <f t="shared" si="171"/>
        <v>44.464318398474738</v>
      </c>
      <c r="S2710" t="s">
        <v>8303</v>
      </c>
    </row>
    <row r="2711" spans="1:19" ht="43" x14ac:dyDescent="0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42646.957638888889</v>
      </c>
      <c r="K2711">
        <v>1472528141</v>
      </c>
      <c r="L2711" s="10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101.60599999999999</v>
      </c>
      <c r="R2711">
        <f t="shared" si="171"/>
        <v>164.94480519480518</v>
      </c>
      <c r="S2711" t="s">
        <v>8303</v>
      </c>
    </row>
    <row r="2712" spans="1:19" ht="28.7" x14ac:dyDescent="0.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41859.875</v>
      </c>
      <c r="K2712">
        <v>1404797428</v>
      </c>
      <c r="L2712" s="10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153.90035000000003</v>
      </c>
      <c r="R2712">
        <f t="shared" si="171"/>
        <v>84.871516544117654</v>
      </c>
      <c r="S2712" t="s">
        <v>8303</v>
      </c>
    </row>
    <row r="2713" spans="1:19" ht="43" x14ac:dyDescent="0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41810.709027777775</v>
      </c>
      <c r="K2713">
        <v>1400694790</v>
      </c>
      <c r="L2713" s="10">
        <f t="shared" si="169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100.7161125319693</v>
      </c>
      <c r="R2713">
        <f t="shared" si="171"/>
        <v>53.945205479452056</v>
      </c>
      <c r="S2713" t="s">
        <v>8303</v>
      </c>
    </row>
    <row r="2714" spans="1:19" ht="43" x14ac:dyDescent="0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41468.541666666664</v>
      </c>
      <c r="K2714">
        <v>1370568560</v>
      </c>
      <c r="L2714" s="10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131.38181818181818</v>
      </c>
      <c r="R2714">
        <f t="shared" si="171"/>
        <v>50.531468531468533</v>
      </c>
      <c r="S2714" t="s">
        <v>8303</v>
      </c>
    </row>
    <row r="2715" spans="1:19" ht="43" x14ac:dyDescent="0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42362.445416666662</v>
      </c>
      <c r="K2715">
        <v>1447515684</v>
      </c>
      <c r="L2715" s="10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102.24133333333334</v>
      </c>
      <c r="R2715">
        <f t="shared" si="171"/>
        <v>108.00140845070422</v>
      </c>
      <c r="S2715" t="s">
        <v>8303</v>
      </c>
    </row>
    <row r="2716" spans="1:19" ht="28.7" x14ac:dyDescent="0.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42657.749999999993</v>
      </c>
      <c r="K2716">
        <v>1474040596</v>
      </c>
      <c r="L2716" s="10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116.35599999999999</v>
      </c>
      <c r="R2716">
        <f t="shared" si="171"/>
        <v>95.373770491803285</v>
      </c>
      <c r="S2716" t="s">
        <v>8303</v>
      </c>
    </row>
    <row r="2717" spans="1:19" ht="43" x14ac:dyDescent="0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42421.190138888887</v>
      </c>
      <c r="K2717">
        <v>1453109628</v>
      </c>
      <c r="L2717" s="10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264.62241666666665</v>
      </c>
      <c r="R2717">
        <f t="shared" si="171"/>
        <v>57.631016333938291</v>
      </c>
      <c r="S2717" t="s">
        <v>8303</v>
      </c>
    </row>
    <row r="2718" spans="1:19" ht="57.35" x14ac:dyDescent="0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42285.124918981477</v>
      </c>
      <c r="K2718">
        <v>1441699193</v>
      </c>
      <c r="L2718" s="10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119.98010000000001</v>
      </c>
      <c r="R2718">
        <f t="shared" si="171"/>
        <v>64.160481283422456</v>
      </c>
      <c r="S2718" t="s">
        <v>8303</v>
      </c>
    </row>
    <row r="2719" spans="1:19" ht="43" x14ac:dyDescent="0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41979.748252314814</v>
      </c>
      <c r="K2719">
        <v>1414015049</v>
      </c>
      <c r="L2719" s="10">
        <f t="shared" si="169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120.10400000000001</v>
      </c>
      <c r="R2719">
        <f t="shared" si="171"/>
        <v>92.387692307692305</v>
      </c>
      <c r="S2719" t="s">
        <v>8303</v>
      </c>
    </row>
    <row r="2720" spans="1:19" ht="43" x14ac:dyDescent="0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42493.749999999993</v>
      </c>
      <c r="K2720">
        <v>1459865945</v>
      </c>
      <c r="L2720" s="10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103.58333333333334</v>
      </c>
      <c r="R2720">
        <f t="shared" si="171"/>
        <v>125.97972972972973</v>
      </c>
      <c r="S2720" t="s">
        <v>8303</v>
      </c>
    </row>
    <row r="2721" spans="1:19" ht="43" x14ac:dyDescent="0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42477.781180555547</v>
      </c>
      <c r="K2721">
        <v>1455756294</v>
      </c>
      <c r="L2721" s="10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108.83333333333334</v>
      </c>
      <c r="R2721">
        <f t="shared" si="171"/>
        <v>94.637681159420296</v>
      </c>
      <c r="S2721" t="s">
        <v>8303</v>
      </c>
    </row>
    <row r="2722" spans="1:19" ht="43" x14ac:dyDescent="0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42685.299224537033</v>
      </c>
      <c r="K2722">
        <v>1476270653</v>
      </c>
      <c r="L2722" s="10">
        <f t="shared" si="169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118.12400000000001</v>
      </c>
      <c r="R2722">
        <f t="shared" si="171"/>
        <v>170.69942196531792</v>
      </c>
      <c r="S2722" t="s">
        <v>8303</v>
      </c>
    </row>
    <row r="2723" spans="1:19" ht="43" x14ac:dyDescent="0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41523.583333333328</v>
      </c>
      <c r="K2723">
        <v>1375880598</v>
      </c>
      <c r="L2723" s="10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1462</v>
      </c>
      <c r="R2723">
        <f t="shared" si="171"/>
        <v>40.762081784386616</v>
      </c>
      <c r="S2723" t="s">
        <v>8295</v>
      </c>
    </row>
    <row r="2724" spans="1:19" ht="43" x14ac:dyDescent="0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42764.64876157407</v>
      </c>
      <c r="K2724">
        <v>1480538053</v>
      </c>
      <c r="L2724" s="10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252.54</v>
      </c>
      <c r="R2724">
        <f t="shared" si="171"/>
        <v>68.254054054054052</v>
      </c>
      <c r="S2724" t="s">
        <v>8295</v>
      </c>
    </row>
    <row r="2725" spans="1:19" ht="43" x14ac:dyDescent="0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42004.672314814808</v>
      </c>
      <c r="K2725">
        <v>1414872488</v>
      </c>
      <c r="L2725" s="10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140.05000000000001</v>
      </c>
      <c r="R2725">
        <f t="shared" si="171"/>
        <v>95.48863636363636</v>
      </c>
      <c r="S2725" t="s">
        <v>8295</v>
      </c>
    </row>
    <row r="2726" spans="1:19" ht="43" x14ac:dyDescent="0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42231.118738425925</v>
      </c>
      <c r="K2726">
        <v>1436860259</v>
      </c>
      <c r="L2726" s="10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296.87520259319291</v>
      </c>
      <c r="R2726">
        <f t="shared" si="171"/>
        <v>7.1902649656526005</v>
      </c>
      <c r="S2726" t="s">
        <v>8295</v>
      </c>
    </row>
    <row r="2727" spans="1:19" ht="28.7" x14ac:dyDescent="0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42795.53628472222</v>
      </c>
      <c r="K2727">
        <v>1484070735</v>
      </c>
      <c r="L2727" s="10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144.54249999999999</v>
      </c>
      <c r="R2727">
        <f t="shared" si="171"/>
        <v>511.65486725663715</v>
      </c>
      <c r="S2727" t="s">
        <v>8295</v>
      </c>
    </row>
    <row r="2728" spans="1:19" x14ac:dyDescent="0.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42482.371655092589</v>
      </c>
      <c r="K2728">
        <v>1458741311</v>
      </c>
      <c r="L2728" s="10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105.745</v>
      </c>
      <c r="R2728">
        <f t="shared" si="171"/>
        <v>261.74504950495049</v>
      </c>
      <c r="S2728" t="s">
        <v>8295</v>
      </c>
    </row>
    <row r="2729" spans="1:19" ht="43" x14ac:dyDescent="0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42223.468321759261</v>
      </c>
      <c r="K2729">
        <v>1436804063</v>
      </c>
      <c r="L2729" s="10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493.21000000000004</v>
      </c>
      <c r="R2729">
        <f t="shared" si="171"/>
        <v>69.760961810466767</v>
      </c>
      <c r="S2729" t="s">
        <v>8295</v>
      </c>
    </row>
    <row r="2730" spans="1:19" ht="28.7" x14ac:dyDescent="0.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42368.391597222224</v>
      </c>
      <c r="K2730">
        <v>1448461434</v>
      </c>
      <c r="L2730" s="10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201.82666666666668</v>
      </c>
      <c r="R2730">
        <f t="shared" si="171"/>
        <v>77.229591836734699</v>
      </c>
      <c r="S2730" t="s">
        <v>8295</v>
      </c>
    </row>
    <row r="2731" spans="1:19" ht="28.7" x14ac:dyDescent="0.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42125.032372685186</v>
      </c>
      <c r="K2731">
        <v>1427867197</v>
      </c>
      <c r="L2731" s="10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104.44</v>
      </c>
      <c r="R2731">
        <f t="shared" si="171"/>
        <v>340.56521739130437</v>
      </c>
      <c r="S2731" t="s">
        <v>8295</v>
      </c>
    </row>
    <row r="2732" spans="1:19" ht="28.7" x14ac:dyDescent="0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41386.333043981482</v>
      </c>
      <c r="K2732">
        <v>1363611575</v>
      </c>
      <c r="L2732" s="10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170.29262962962963</v>
      </c>
      <c r="R2732">
        <f t="shared" si="171"/>
        <v>67.417903225806455</v>
      </c>
      <c r="S2732" t="s">
        <v>8295</v>
      </c>
    </row>
    <row r="2733" spans="1:19" ht="43" x14ac:dyDescent="0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41929.958333333328</v>
      </c>
      <c r="K2733">
        <v>1408624622</v>
      </c>
      <c r="L2733" s="10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104.30333333333333</v>
      </c>
      <c r="R2733">
        <f t="shared" si="171"/>
        <v>845.70270270270271</v>
      </c>
      <c r="S2733" t="s">
        <v>8295</v>
      </c>
    </row>
    <row r="2734" spans="1:19" ht="43" x14ac:dyDescent="0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41421.791666666664</v>
      </c>
      <c r="K2734">
        <v>1366917828</v>
      </c>
      <c r="L2734" s="10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118.25000000000001</v>
      </c>
      <c r="R2734">
        <f t="shared" si="171"/>
        <v>97.191780821917803</v>
      </c>
      <c r="S2734" t="s">
        <v>8295</v>
      </c>
    </row>
    <row r="2735" spans="1:19" ht="43" x14ac:dyDescent="0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42104.022847222215</v>
      </c>
      <c r="K2735">
        <v>1423463574</v>
      </c>
      <c r="L2735" s="10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107.538</v>
      </c>
      <c r="R2735">
        <f t="shared" si="171"/>
        <v>451.84033613445376</v>
      </c>
      <c r="S2735" t="s">
        <v>8295</v>
      </c>
    </row>
    <row r="2736" spans="1:19" ht="43" x14ac:dyDescent="0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42656.707638888889</v>
      </c>
      <c r="K2736">
        <v>1473782592</v>
      </c>
      <c r="L2736" s="10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2260300</v>
      </c>
      <c r="R2736">
        <f t="shared" si="171"/>
        <v>138.66871165644173</v>
      </c>
      <c r="S2736" t="s">
        <v>8295</v>
      </c>
    </row>
    <row r="2737" spans="1:19" ht="43" x14ac:dyDescent="0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41346.625</v>
      </c>
      <c r="K2737">
        <v>1360551250</v>
      </c>
      <c r="L2737" s="10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978.13466666666682</v>
      </c>
      <c r="R2737">
        <f t="shared" si="171"/>
        <v>21.640147492625371</v>
      </c>
      <c r="S2737" t="s">
        <v>8295</v>
      </c>
    </row>
    <row r="2738" spans="1:19" ht="57.35" x14ac:dyDescent="0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41752.458020833328</v>
      </c>
      <c r="K2738">
        <v>1395676773</v>
      </c>
      <c r="L2738" s="10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122.9</v>
      </c>
      <c r="R2738">
        <f t="shared" si="171"/>
        <v>169.51724137931035</v>
      </c>
      <c r="S2738" t="s">
        <v>8295</v>
      </c>
    </row>
    <row r="2739" spans="1:19" ht="43" x14ac:dyDescent="0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41654.583333333328</v>
      </c>
      <c r="K2739">
        <v>1386108087</v>
      </c>
      <c r="L2739" s="10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246.0608</v>
      </c>
      <c r="R2739">
        <f t="shared" si="171"/>
        <v>161.88210526315791</v>
      </c>
      <c r="S2739" t="s">
        <v>8295</v>
      </c>
    </row>
    <row r="2740" spans="1:19" ht="43" x14ac:dyDescent="0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42679.935231481482</v>
      </c>
      <c r="K2740">
        <v>1473218804</v>
      </c>
      <c r="L2740" s="10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147.94</v>
      </c>
      <c r="R2740">
        <f t="shared" si="171"/>
        <v>493.13333333333333</v>
      </c>
      <c r="S2740" t="s">
        <v>8295</v>
      </c>
    </row>
    <row r="2741" spans="1:19" ht="43" x14ac:dyDescent="0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41764.679594907408</v>
      </c>
      <c r="K2741">
        <v>1395436717</v>
      </c>
      <c r="L2741" s="10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384.09090909090907</v>
      </c>
      <c r="R2741">
        <f t="shared" si="171"/>
        <v>22.120418848167539</v>
      </c>
      <c r="S2741" t="s">
        <v>8295</v>
      </c>
    </row>
    <row r="2742" spans="1:19" ht="28.7" x14ac:dyDescent="0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42074.781851851854</v>
      </c>
      <c r="K2742">
        <v>1423529152</v>
      </c>
      <c r="L2742" s="10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103.33333333333334</v>
      </c>
      <c r="R2742">
        <f t="shared" si="171"/>
        <v>18.235294117647058</v>
      </c>
      <c r="S2742" t="s">
        <v>8295</v>
      </c>
    </row>
    <row r="2743" spans="1:19" ht="28.7" x14ac:dyDescent="0.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41931.879861111105</v>
      </c>
      <c r="K2743">
        <v>1412005602</v>
      </c>
      <c r="L2743" s="10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0.43750000000000006</v>
      </c>
      <c r="R2743">
        <f t="shared" si="171"/>
        <v>8.75</v>
      </c>
      <c r="S2743" t="s">
        <v>8304</v>
      </c>
    </row>
    <row r="2744" spans="1:19" ht="43" x14ac:dyDescent="0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41044.511423611111</v>
      </c>
      <c r="K2744">
        <v>1335892587</v>
      </c>
      <c r="L2744" s="10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29.24</v>
      </c>
      <c r="R2744">
        <f t="shared" si="171"/>
        <v>40.611111111111114</v>
      </c>
      <c r="S2744" t="s">
        <v>8304</v>
      </c>
    </row>
    <row r="2745" spans="1:19" ht="57.35" hidden="1" x14ac:dyDescent="0.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42662.120451388888</v>
      </c>
      <c r="K2745">
        <v>1474271607</v>
      </c>
      <c r="L2745" s="10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t="e">
        <f t="shared" si="171"/>
        <v>#DIV/0!</v>
      </c>
      <c r="S2745" t="s">
        <v>8304</v>
      </c>
    </row>
    <row r="2746" spans="1:19" ht="43" x14ac:dyDescent="0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40967.854143518518</v>
      </c>
      <c r="K2746">
        <v>1327886998</v>
      </c>
      <c r="L2746" s="10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5.21875</v>
      </c>
      <c r="R2746">
        <f t="shared" si="171"/>
        <v>37.954545454545453</v>
      </c>
      <c r="S2746" t="s">
        <v>8304</v>
      </c>
    </row>
    <row r="2747" spans="1:19" ht="43" x14ac:dyDescent="0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41104.779722222222</v>
      </c>
      <c r="K2747">
        <v>1337125368</v>
      </c>
      <c r="L2747" s="10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21.887499999999999</v>
      </c>
      <c r="R2747">
        <f t="shared" si="171"/>
        <v>35.734693877551024</v>
      </c>
      <c r="S2747" t="s">
        <v>8304</v>
      </c>
    </row>
    <row r="2748" spans="1:19" ht="43" x14ac:dyDescent="0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41880.57304398148</v>
      </c>
      <c r="K2748">
        <v>1406745911</v>
      </c>
      <c r="L2748" s="10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26.700000000000003</v>
      </c>
      <c r="R2748">
        <f t="shared" si="171"/>
        <v>42.157894736842103</v>
      </c>
      <c r="S2748" t="s">
        <v>8304</v>
      </c>
    </row>
    <row r="2749" spans="1:19" ht="43" x14ac:dyDescent="0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41075.923611111109</v>
      </c>
      <c r="K2749">
        <v>1337095997</v>
      </c>
      <c r="L2749" s="10">
        <f t="shared" si="169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28.000000000000004</v>
      </c>
      <c r="R2749">
        <f t="shared" si="171"/>
        <v>35</v>
      </c>
      <c r="S2749" t="s">
        <v>8304</v>
      </c>
    </row>
    <row r="2750" spans="1:19" ht="43" x14ac:dyDescent="0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42615.502337962964</v>
      </c>
      <c r="K2750">
        <v>1470243802</v>
      </c>
      <c r="L2750" s="10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</v>
      </c>
      <c r="R2750">
        <f t="shared" si="171"/>
        <v>13.25</v>
      </c>
      <c r="S2750" t="s">
        <v>8304</v>
      </c>
    </row>
    <row r="2751" spans="1:19" ht="28.7" x14ac:dyDescent="0.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42098.549039351848</v>
      </c>
      <c r="K2751">
        <v>1425582637</v>
      </c>
      <c r="L2751" s="10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</v>
      </c>
      <c r="R2751">
        <f t="shared" si="171"/>
        <v>55</v>
      </c>
      <c r="S2751" t="s">
        <v>8304</v>
      </c>
    </row>
    <row r="2752" spans="1:19" ht="43" hidden="1" x14ac:dyDescent="0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41090.625</v>
      </c>
      <c r="K2752">
        <v>1340055345</v>
      </c>
      <c r="L2752" s="10">
        <f t="shared" si="169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t="e">
        <f t="shared" si="171"/>
        <v>#DIV/0!</v>
      </c>
      <c r="S2752" t="s">
        <v>8304</v>
      </c>
    </row>
    <row r="2753" spans="1:19" ht="43" hidden="1" x14ac:dyDescent="0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41807.678726851853</v>
      </c>
      <c r="K2753">
        <v>1397855842</v>
      </c>
      <c r="L2753" s="10">
        <f t="shared" si="169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t="e">
        <f t="shared" si="171"/>
        <v>#DIV/0!</v>
      </c>
      <c r="S2753" t="s">
        <v>8304</v>
      </c>
    </row>
    <row r="2754" spans="1:19" ht="43" x14ac:dyDescent="0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40895.556759259256</v>
      </c>
      <c r="K2754">
        <v>1320776504</v>
      </c>
      <c r="L2754" s="10">
        <f t="shared" si="169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11.458333333333332</v>
      </c>
      <c r="R2754">
        <f t="shared" si="171"/>
        <v>39.285714285714285</v>
      </c>
      <c r="S2754" t="s">
        <v>8304</v>
      </c>
    </row>
    <row r="2755" spans="1:19" ht="43" x14ac:dyDescent="0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(((I2755/60)/60)/24)+DATE(1970,1,1)+(-5/24)</f>
        <v>41147.692395833328</v>
      </c>
      <c r="K2755">
        <v>1343425023</v>
      </c>
      <c r="L2755" s="10">
        <f t="shared" ref="L2755:L2818" si="173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(E2755/D2755)*100</f>
        <v>19</v>
      </c>
      <c r="R2755">
        <f t="shared" ref="R2755:R2818" si="175">E2755/N2755</f>
        <v>47.5</v>
      </c>
      <c r="S2755" t="s">
        <v>8304</v>
      </c>
    </row>
    <row r="2756" spans="1:19" ht="43" hidden="1" x14ac:dyDescent="0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41893.427673611113</v>
      </c>
      <c r="K2756">
        <v>1407856551</v>
      </c>
      <c r="L2756" s="10">
        <f t="shared" si="173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t="e">
        <f t="shared" si="175"/>
        <v>#DIV/0!</v>
      </c>
      <c r="S2756" t="s">
        <v>8304</v>
      </c>
    </row>
    <row r="2757" spans="1:19" ht="43" x14ac:dyDescent="0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42102.582488425927</v>
      </c>
      <c r="K2757">
        <v>1425927527</v>
      </c>
      <c r="L2757" s="10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52</v>
      </c>
      <c r="R2757">
        <f t="shared" si="175"/>
        <v>17.333333333333332</v>
      </c>
      <c r="S2757" t="s">
        <v>8304</v>
      </c>
    </row>
    <row r="2758" spans="1:19" ht="43" x14ac:dyDescent="0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41650.692141203705</v>
      </c>
      <c r="K2758">
        <v>1386884201</v>
      </c>
      <c r="L2758" s="10">
        <f t="shared" si="173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10.48</v>
      </c>
      <c r="R2758">
        <f t="shared" si="175"/>
        <v>31.757575757575758</v>
      </c>
      <c r="S2758" t="s">
        <v>8304</v>
      </c>
    </row>
    <row r="2759" spans="1:19" ht="28.7" x14ac:dyDescent="0.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42588.448287037034</v>
      </c>
      <c r="K2759">
        <v>1469202332</v>
      </c>
      <c r="L2759" s="10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0.66666666666666674</v>
      </c>
      <c r="R2759">
        <f t="shared" si="175"/>
        <v>5</v>
      </c>
      <c r="S2759" t="s">
        <v>8304</v>
      </c>
    </row>
    <row r="2760" spans="1:19" ht="43" x14ac:dyDescent="0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42653.23359953703</v>
      </c>
      <c r="K2760">
        <v>1474886183</v>
      </c>
      <c r="L2760" s="10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11.700000000000001</v>
      </c>
      <c r="R2760">
        <f t="shared" si="175"/>
        <v>39</v>
      </c>
      <c r="S2760" t="s">
        <v>8304</v>
      </c>
    </row>
    <row r="2761" spans="1:19" ht="43" x14ac:dyDescent="0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42567.158171296294</v>
      </c>
      <c r="K2761">
        <v>1464943666</v>
      </c>
      <c r="L2761" s="10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10.5</v>
      </c>
      <c r="R2761">
        <f t="shared" si="175"/>
        <v>52.5</v>
      </c>
      <c r="S2761" t="s">
        <v>8304</v>
      </c>
    </row>
    <row r="2762" spans="1:19" ht="43" hidden="1" x14ac:dyDescent="0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41445.252986111111</v>
      </c>
      <c r="K2762">
        <v>1369134258</v>
      </c>
      <c r="L2762" s="10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t="e">
        <f t="shared" si="175"/>
        <v>#DIV/0!</v>
      </c>
      <c r="S2762" t="s">
        <v>8304</v>
      </c>
    </row>
    <row r="2763" spans="1:19" ht="28.7" x14ac:dyDescent="0.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41276.85524305555</v>
      </c>
      <c r="K2763">
        <v>1354584693</v>
      </c>
      <c r="L2763" s="10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0.72</v>
      </c>
      <c r="R2763">
        <f t="shared" si="175"/>
        <v>9</v>
      </c>
      <c r="S2763" t="s">
        <v>8304</v>
      </c>
    </row>
    <row r="2764" spans="1:19" ht="43" x14ac:dyDescent="0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40986.786979166667</v>
      </c>
      <c r="K2764">
        <v>1326934395</v>
      </c>
      <c r="L2764" s="10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0.76923076923076927</v>
      </c>
      <c r="R2764">
        <f t="shared" si="175"/>
        <v>25</v>
      </c>
      <c r="S2764" t="s">
        <v>8304</v>
      </c>
    </row>
    <row r="2765" spans="1:19" ht="28.7" x14ac:dyDescent="0.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41418.371342592589</v>
      </c>
      <c r="K2765">
        <v>1365515684</v>
      </c>
      <c r="L2765" s="10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0.22842639593908631</v>
      </c>
      <c r="R2765">
        <f t="shared" si="175"/>
        <v>30</v>
      </c>
      <c r="S2765" t="s">
        <v>8304</v>
      </c>
    </row>
    <row r="2766" spans="1:19" ht="43" x14ac:dyDescent="0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41059.583333333328</v>
      </c>
      <c r="K2766">
        <v>1335855631</v>
      </c>
      <c r="L2766" s="10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</v>
      </c>
      <c r="R2766">
        <f t="shared" si="175"/>
        <v>11.25</v>
      </c>
      <c r="S2766" t="s">
        <v>8304</v>
      </c>
    </row>
    <row r="2767" spans="1:19" ht="43" hidden="1" x14ac:dyDescent="0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41210.370694444442</v>
      </c>
      <c r="K2767">
        <v>1350050028</v>
      </c>
      <c r="L2767" s="10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t="e">
        <f t="shared" si="175"/>
        <v>#DIV/0!</v>
      </c>
      <c r="S2767" t="s">
        <v>8304</v>
      </c>
    </row>
    <row r="2768" spans="1:19" ht="43" x14ac:dyDescent="0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40766.459699074068</v>
      </c>
      <c r="K2768">
        <v>1310486518</v>
      </c>
      <c r="L2768" s="10">
        <f t="shared" si="173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2</v>
      </c>
      <c r="R2768">
        <f t="shared" si="175"/>
        <v>25</v>
      </c>
      <c r="S2768" t="s">
        <v>8304</v>
      </c>
    </row>
    <row r="2769" spans="1:19" ht="43" x14ac:dyDescent="0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42232.750578703701</v>
      </c>
      <c r="K2769">
        <v>1434582050</v>
      </c>
      <c r="L2769" s="10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0.85000000000000009</v>
      </c>
      <c r="R2769">
        <f t="shared" si="175"/>
        <v>11.333333333333334</v>
      </c>
      <c r="S2769" t="s">
        <v>8304</v>
      </c>
    </row>
    <row r="2770" spans="1:19" ht="43" x14ac:dyDescent="0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40997.364849537036</v>
      </c>
      <c r="K2770">
        <v>1330440323</v>
      </c>
      <c r="L2770" s="10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14.314285714285715</v>
      </c>
      <c r="R2770">
        <f t="shared" si="175"/>
        <v>29.470588235294116</v>
      </c>
      <c r="S2770" t="s">
        <v>8304</v>
      </c>
    </row>
    <row r="2771" spans="1:19" ht="43" x14ac:dyDescent="0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41795.617939814809</v>
      </c>
      <c r="K2771">
        <v>1397677790</v>
      </c>
      <c r="L2771" s="10">
        <f t="shared" si="173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0.25</v>
      </c>
      <c r="R2771">
        <f t="shared" si="175"/>
        <v>1</v>
      </c>
      <c r="S2771" t="s">
        <v>8304</v>
      </c>
    </row>
    <row r="2772" spans="1:19" ht="43" x14ac:dyDescent="0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41716.455208333333</v>
      </c>
      <c r="K2772">
        <v>1392569730</v>
      </c>
      <c r="L2772" s="10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10.411249999999999</v>
      </c>
      <c r="R2772">
        <f t="shared" si="175"/>
        <v>63.098484848484851</v>
      </c>
      <c r="S2772" t="s">
        <v>8304</v>
      </c>
    </row>
    <row r="2773" spans="1:19" ht="43" hidden="1" x14ac:dyDescent="0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41306.5</v>
      </c>
      <c r="K2773">
        <v>1355489140</v>
      </c>
      <c r="L2773" s="10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t="e">
        <f t="shared" si="175"/>
        <v>#DIV/0!</v>
      </c>
      <c r="S2773" t="s">
        <v>8304</v>
      </c>
    </row>
    <row r="2774" spans="1:19" ht="43" hidden="1" x14ac:dyDescent="0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41552.660810185182</v>
      </c>
      <c r="K2774">
        <v>1379710294</v>
      </c>
      <c r="L2774" s="10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t="e">
        <f t="shared" si="175"/>
        <v>#DIV/0!</v>
      </c>
      <c r="S2774" t="s">
        <v>8304</v>
      </c>
    </row>
    <row r="2775" spans="1:19" ht="43" x14ac:dyDescent="0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42484.656493055554</v>
      </c>
      <c r="K2775">
        <v>1460666721</v>
      </c>
      <c r="L2775" s="10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0.18867924528301888</v>
      </c>
      <c r="R2775">
        <f t="shared" si="175"/>
        <v>1</v>
      </c>
      <c r="S2775" t="s">
        <v>8304</v>
      </c>
    </row>
    <row r="2776" spans="1:19" ht="43" x14ac:dyDescent="0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41340.918148148143</v>
      </c>
      <c r="K2776">
        <v>1360119728</v>
      </c>
      <c r="L2776" s="10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14.249999999999998</v>
      </c>
      <c r="R2776">
        <f t="shared" si="175"/>
        <v>43.846153846153847</v>
      </c>
      <c r="S2776" t="s">
        <v>8304</v>
      </c>
    </row>
    <row r="2777" spans="1:19" ht="43" x14ac:dyDescent="0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40892.805023148147</v>
      </c>
      <c r="K2777">
        <v>1321402754</v>
      </c>
      <c r="L2777" s="10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3</v>
      </c>
      <c r="R2777">
        <f t="shared" si="175"/>
        <v>75</v>
      </c>
      <c r="S2777" t="s">
        <v>8304</v>
      </c>
    </row>
    <row r="2778" spans="1:19" ht="57.35" x14ac:dyDescent="0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42167.088842592588</v>
      </c>
      <c r="K2778">
        <v>1431414476</v>
      </c>
      <c r="L2778" s="10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7.8809523809523814</v>
      </c>
      <c r="R2778">
        <f t="shared" si="175"/>
        <v>45.972222222222221</v>
      </c>
      <c r="S2778" t="s">
        <v>8304</v>
      </c>
    </row>
    <row r="2779" spans="1:19" ht="43" x14ac:dyDescent="0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42202.460694444446</v>
      </c>
      <c r="K2779">
        <v>1434557004</v>
      </c>
      <c r="L2779" s="10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0.33333333333333337</v>
      </c>
      <c r="R2779">
        <f t="shared" si="175"/>
        <v>10</v>
      </c>
      <c r="S2779" t="s">
        <v>8304</v>
      </c>
    </row>
    <row r="2780" spans="1:19" ht="57.35" x14ac:dyDescent="0.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41876.769745370366</v>
      </c>
      <c r="K2780">
        <v>1406417306</v>
      </c>
      <c r="L2780" s="10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25.545454545454543</v>
      </c>
      <c r="R2780">
        <f t="shared" si="175"/>
        <v>93.666666666666671</v>
      </c>
      <c r="S2780" t="s">
        <v>8304</v>
      </c>
    </row>
    <row r="2781" spans="1:19" ht="43" x14ac:dyDescent="0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42330.419224537036</v>
      </c>
      <c r="K2781">
        <v>1445609021</v>
      </c>
      <c r="L2781" s="10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</v>
      </c>
      <c r="R2781">
        <f t="shared" si="175"/>
        <v>53</v>
      </c>
      <c r="S2781" t="s">
        <v>8304</v>
      </c>
    </row>
    <row r="2782" spans="1:19" ht="28.7" hidden="1" x14ac:dyDescent="0.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42804.239444444444</v>
      </c>
      <c r="K2782">
        <v>1486550688</v>
      </c>
      <c r="L2782" s="10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t="e">
        <f t="shared" si="175"/>
        <v>#DIV/0!</v>
      </c>
      <c r="S2782" t="s">
        <v>8304</v>
      </c>
    </row>
    <row r="2783" spans="1:19" ht="28.7" x14ac:dyDescent="0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42047.083333333336</v>
      </c>
      <c r="K2783">
        <v>1421274954</v>
      </c>
      <c r="L2783" s="10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105.28</v>
      </c>
      <c r="R2783">
        <f t="shared" si="175"/>
        <v>47</v>
      </c>
      <c r="S2783" t="s">
        <v>8271</v>
      </c>
    </row>
    <row r="2784" spans="1:19" ht="28.7" x14ac:dyDescent="0.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42051.999305555553</v>
      </c>
      <c r="K2784">
        <v>1421964718</v>
      </c>
      <c r="L2784" s="10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120</v>
      </c>
      <c r="R2784">
        <f t="shared" si="175"/>
        <v>66.666666666666671</v>
      </c>
      <c r="S2784" t="s">
        <v>8271</v>
      </c>
    </row>
    <row r="2785" spans="1:19" ht="43" x14ac:dyDescent="0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42117.326921296299</v>
      </c>
      <c r="K2785">
        <v>1428583846</v>
      </c>
      <c r="L2785" s="10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114.5</v>
      </c>
      <c r="R2785">
        <f t="shared" si="175"/>
        <v>18.770491803278688</v>
      </c>
      <c r="S2785" t="s">
        <v>8271</v>
      </c>
    </row>
    <row r="2786" spans="1:19" ht="43" x14ac:dyDescent="0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41941.579201388886</v>
      </c>
      <c r="K2786">
        <v>1412794443</v>
      </c>
      <c r="L2786" s="10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119</v>
      </c>
      <c r="R2786">
        <f t="shared" si="175"/>
        <v>66.111111111111114</v>
      </c>
      <c r="S2786" t="s">
        <v>8271</v>
      </c>
    </row>
    <row r="2787" spans="1:19" ht="43" x14ac:dyDescent="0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42587.666666666664</v>
      </c>
      <c r="K2787">
        <v>1467865967</v>
      </c>
      <c r="L2787" s="10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104.67999999999999</v>
      </c>
      <c r="R2787">
        <f t="shared" si="175"/>
        <v>36.859154929577464</v>
      </c>
      <c r="S2787" t="s">
        <v>8271</v>
      </c>
    </row>
    <row r="2788" spans="1:19" ht="28.7" x14ac:dyDescent="0.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41829.360879629625</v>
      </c>
      <c r="K2788">
        <v>1403703580</v>
      </c>
      <c r="L2788" s="10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117.83999999999999</v>
      </c>
      <c r="R2788">
        <f t="shared" si="175"/>
        <v>39.810810810810814</v>
      </c>
      <c r="S2788" t="s">
        <v>8271</v>
      </c>
    </row>
    <row r="2789" spans="1:19" ht="43" x14ac:dyDescent="0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41837.990185185183</v>
      </c>
      <c r="K2789">
        <v>1403066752</v>
      </c>
      <c r="L2789" s="10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119.7</v>
      </c>
      <c r="R2789">
        <f t="shared" si="175"/>
        <v>31.5</v>
      </c>
      <c r="S2789" t="s">
        <v>8271</v>
      </c>
    </row>
    <row r="2790" spans="1:19" ht="43" x14ac:dyDescent="0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42580.493553240733</v>
      </c>
      <c r="K2790">
        <v>1467219043</v>
      </c>
      <c r="L2790" s="10">
        <f t="shared" si="173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102.49999999999999</v>
      </c>
      <c r="R2790">
        <f t="shared" si="175"/>
        <v>102.5</v>
      </c>
      <c r="S2790" t="s">
        <v>8271</v>
      </c>
    </row>
    <row r="2791" spans="1:19" ht="28.7" x14ac:dyDescent="0.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42074.958333333336</v>
      </c>
      <c r="K2791">
        <v>1424477934</v>
      </c>
      <c r="L2791" s="10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101.16666666666667</v>
      </c>
      <c r="R2791">
        <f t="shared" si="175"/>
        <v>126.45833333333333</v>
      </c>
      <c r="S2791" t="s">
        <v>8271</v>
      </c>
    </row>
    <row r="2792" spans="1:19" ht="43" x14ac:dyDescent="0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42046.730358796289</v>
      </c>
      <c r="K2792">
        <v>1421101903</v>
      </c>
      <c r="L2792" s="10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105.33333333333333</v>
      </c>
      <c r="R2792">
        <f t="shared" si="175"/>
        <v>47.878787878787875</v>
      </c>
      <c r="S2792" t="s">
        <v>8271</v>
      </c>
    </row>
    <row r="2793" spans="1:19" ht="43" x14ac:dyDescent="0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42621.958333333336</v>
      </c>
      <c r="K2793">
        <v>1470778559</v>
      </c>
      <c r="L2793" s="10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102.49999999999999</v>
      </c>
      <c r="R2793">
        <f t="shared" si="175"/>
        <v>73.214285714285708</v>
      </c>
      <c r="S2793" t="s">
        <v>8271</v>
      </c>
    </row>
    <row r="2794" spans="1:19" ht="43" x14ac:dyDescent="0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42228.022673611107</v>
      </c>
      <c r="K2794">
        <v>1435469559</v>
      </c>
      <c r="L2794" s="10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107.60000000000001</v>
      </c>
      <c r="R2794">
        <f t="shared" si="175"/>
        <v>89.666666666666671</v>
      </c>
      <c r="S2794" t="s">
        <v>8271</v>
      </c>
    </row>
    <row r="2795" spans="1:19" ht="57.35" x14ac:dyDescent="0.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42206.210706018515</v>
      </c>
      <c r="K2795">
        <v>1434881005</v>
      </c>
      <c r="L2795" s="10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110.5675</v>
      </c>
      <c r="R2795">
        <f t="shared" si="175"/>
        <v>151.4623287671233</v>
      </c>
      <c r="S2795" t="s">
        <v>8271</v>
      </c>
    </row>
    <row r="2796" spans="1:19" ht="57.35" x14ac:dyDescent="0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42432.583333333336</v>
      </c>
      <c r="K2796">
        <v>1455640559</v>
      </c>
      <c r="L2796" s="10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150</v>
      </c>
      <c r="R2796">
        <f t="shared" si="175"/>
        <v>25</v>
      </c>
      <c r="S2796" t="s">
        <v>8271</v>
      </c>
    </row>
    <row r="2797" spans="1:19" ht="43" x14ac:dyDescent="0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41796.75</v>
      </c>
      <c r="K2797">
        <v>1400675841</v>
      </c>
      <c r="L2797" s="10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104.28571428571429</v>
      </c>
      <c r="R2797">
        <f t="shared" si="175"/>
        <v>36.5</v>
      </c>
      <c r="S2797" t="s">
        <v>8271</v>
      </c>
    </row>
    <row r="2798" spans="1:19" ht="43" x14ac:dyDescent="0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41825.319768518515</v>
      </c>
      <c r="K2798">
        <v>1401972028</v>
      </c>
      <c r="L2798" s="10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115.5</v>
      </c>
      <c r="R2798">
        <f t="shared" si="175"/>
        <v>44</v>
      </c>
      <c r="S2798" t="s">
        <v>8271</v>
      </c>
    </row>
    <row r="2799" spans="1:19" ht="43" x14ac:dyDescent="0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41828.731944444444</v>
      </c>
      <c r="K2799">
        <v>1402266840</v>
      </c>
      <c r="L2799" s="10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102.64512500000001</v>
      </c>
      <c r="R2799">
        <f t="shared" si="175"/>
        <v>87.357553191489373</v>
      </c>
      <c r="S2799" t="s">
        <v>8271</v>
      </c>
    </row>
    <row r="2800" spans="1:19" ht="43" x14ac:dyDescent="0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42216.458333333336</v>
      </c>
      <c r="K2800">
        <v>1437063121</v>
      </c>
      <c r="L2800" s="10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101.4</v>
      </c>
      <c r="R2800">
        <f t="shared" si="175"/>
        <v>36.474820143884891</v>
      </c>
      <c r="S2800" t="s">
        <v>8271</v>
      </c>
    </row>
    <row r="2801" spans="1:19" ht="43" x14ac:dyDescent="0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42538.458333333336</v>
      </c>
      <c r="K2801">
        <v>1463466070</v>
      </c>
      <c r="L2801" s="10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116.6348</v>
      </c>
      <c r="R2801">
        <f t="shared" si="175"/>
        <v>44.859538461538463</v>
      </c>
      <c r="S2801" t="s">
        <v>8271</v>
      </c>
    </row>
    <row r="2802" spans="1:19" ht="43" x14ac:dyDescent="0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42008.344513888886</v>
      </c>
      <c r="K2802">
        <v>1415193366</v>
      </c>
      <c r="L2802" s="10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133</v>
      </c>
      <c r="R2802">
        <f t="shared" si="175"/>
        <v>42.903225806451616</v>
      </c>
      <c r="S2802" t="s">
        <v>8271</v>
      </c>
    </row>
    <row r="2803" spans="1:19" ht="43" x14ac:dyDescent="0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41922.25</v>
      </c>
      <c r="K2803">
        <v>1411019409</v>
      </c>
      <c r="L2803" s="10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133.20000000000002</v>
      </c>
      <c r="R2803">
        <f t="shared" si="175"/>
        <v>51.230769230769234</v>
      </c>
      <c r="S2803" t="s">
        <v>8271</v>
      </c>
    </row>
    <row r="2804" spans="1:19" ht="43" x14ac:dyDescent="0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42222.438738425924</v>
      </c>
      <c r="K2804">
        <v>1436283107</v>
      </c>
      <c r="L2804" s="10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101.83333333333333</v>
      </c>
      <c r="R2804">
        <f t="shared" si="175"/>
        <v>33.944444444444443</v>
      </c>
      <c r="S2804" t="s">
        <v>8271</v>
      </c>
    </row>
    <row r="2805" spans="1:19" ht="43" x14ac:dyDescent="0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42200.791666666664</v>
      </c>
      <c r="K2805">
        <v>1433295276</v>
      </c>
      <c r="L2805" s="10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127.95</v>
      </c>
      <c r="R2805">
        <f t="shared" si="175"/>
        <v>90.744680851063833</v>
      </c>
      <c r="S2805" t="s">
        <v>8271</v>
      </c>
    </row>
    <row r="2806" spans="1:19" ht="43" x14ac:dyDescent="0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41911.245254629626</v>
      </c>
      <c r="K2806">
        <v>1409395990</v>
      </c>
      <c r="L2806" s="10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114.99999999999999</v>
      </c>
      <c r="R2806">
        <f t="shared" si="175"/>
        <v>50</v>
      </c>
      <c r="S2806" t="s">
        <v>8271</v>
      </c>
    </row>
    <row r="2807" spans="1:19" ht="57.35" x14ac:dyDescent="0.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42238.2971412037</v>
      </c>
      <c r="K2807">
        <v>1438085273</v>
      </c>
      <c r="L2807" s="10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110.00000000000001</v>
      </c>
      <c r="R2807">
        <f t="shared" si="175"/>
        <v>24.444444444444443</v>
      </c>
      <c r="S2807" t="s">
        <v>8271</v>
      </c>
    </row>
    <row r="2808" spans="1:19" ht="43" x14ac:dyDescent="0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42221.249999999993</v>
      </c>
      <c r="K2808">
        <v>1435645490</v>
      </c>
      <c r="L2808" s="10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112.1</v>
      </c>
      <c r="R2808">
        <f t="shared" si="175"/>
        <v>44.25</v>
      </c>
      <c r="S2808" t="s">
        <v>8271</v>
      </c>
    </row>
    <row r="2809" spans="1:19" x14ac:dyDescent="0.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42184.664791666662</v>
      </c>
      <c r="K2809">
        <v>1433019438</v>
      </c>
      <c r="L2809" s="10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126</v>
      </c>
      <c r="R2809">
        <f t="shared" si="175"/>
        <v>67.741935483870961</v>
      </c>
      <c r="S2809" t="s">
        <v>8271</v>
      </c>
    </row>
    <row r="2810" spans="1:19" ht="43" x14ac:dyDescent="0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42238.638136574074</v>
      </c>
      <c r="K2810">
        <v>1437682735</v>
      </c>
      <c r="L2810" s="10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100.24444444444444</v>
      </c>
      <c r="R2810">
        <f t="shared" si="175"/>
        <v>65.376811594202906</v>
      </c>
      <c r="S2810" t="s">
        <v>8271</v>
      </c>
    </row>
    <row r="2811" spans="1:19" ht="43" x14ac:dyDescent="0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42459.402083333327</v>
      </c>
      <c r="K2811">
        <v>1458647725</v>
      </c>
      <c r="L2811" s="10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102.4</v>
      </c>
      <c r="R2811">
        <f t="shared" si="175"/>
        <v>121.9047619047619</v>
      </c>
      <c r="S2811" t="s">
        <v>8271</v>
      </c>
    </row>
    <row r="2812" spans="1:19" ht="43" x14ac:dyDescent="0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41790.957638888889</v>
      </c>
      <c r="K2812">
        <v>1398828064</v>
      </c>
      <c r="L2812" s="10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108.2</v>
      </c>
      <c r="R2812">
        <f t="shared" si="175"/>
        <v>47.456140350877192</v>
      </c>
      <c r="S2812" t="s">
        <v>8271</v>
      </c>
    </row>
    <row r="2813" spans="1:19" ht="43" x14ac:dyDescent="0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42058.288229166668</v>
      </c>
      <c r="K2813">
        <v>1422100503</v>
      </c>
      <c r="L2813" s="10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100.27</v>
      </c>
      <c r="R2813">
        <f t="shared" si="175"/>
        <v>92.842592592592595</v>
      </c>
      <c r="S2813" t="s">
        <v>8271</v>
      </c>
    </row>
    <row r="2814" spans="1:19" ht="43" x14ac:dyDescent="0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42099.958333333336</v>
      </c>
      <c r="K2814">
        <v>1424368298</v>
      </c>
      <c r="L2814" s="10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113.3</v>
      </c>
      <c r="R2814">
        <f t="shared" si="175"/>
        <v>68.253012048192772</v>
      </c>
      <c r="S2814" t="s">
        <v>8271</v>
      </c>
    </row>
    <row r="2815" spans="1:19" ht="43" x14ac:dyDescent="0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42718.534270833326</v>
      </c>
      <c r="K2815">
        <v>1479577761</v>
      </c>
      <c r="L2815" s="10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127.57571428571428</v>
      </c>
      <c r="R2815">
        <f t="shared" si="175"/>
        <v>37.209583333333335</v>
      </c>
      <c r="S2815" t="s">
        <v>8271</v>
      </c>
    </row>
    <row r="2816" spans="1:19" ht="43" x14ac:dyDescent="0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42133.191145833327</v>
      </c>
      <c r="K2816">
        <v>1428572115</v>
      </c>
      <c r="L2816" s="10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107.73333333333332</v>
      </c>
      <c r="R2816">
        <f t="shared" si="175"/>
        <v>25.25</v>
      </c>
      <c r="S2816" t="s">
        <v>8271</v>
      </c>
    </row>
    <row r="2817" spans="1:19" ht="43" x14ac:dyDescent="0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42589.568391203698</v>
      </c>
      <c r="K2817">
        <v>1468003109</v>
      </c>
      <c r="L2817" s="10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242</v>
      </c>
      <c r="R2817">
        <f t="shared" si="175"/>
        <v>43.214285714285715</v>
      </c>
      <c r="S2817" t="s">
        <v>8271</v>
      </c>
    </row>
    <row r="2818" spans="1:19" ht="43" x14ac:dyDescent="0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42218.458333333336</v>
      </c>
      <c r="K2818">
        <v>1435921992</v>
      </c>
      <c r="L2818" s="10">
        <f t="shared" si="173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141.56666666666666</v>
      </c>
      <c r="R2818">
        <f t="shared" si="175"/>
        <v>25.130177514792898</v>
      </c>
      <c r="S2818" t="s">
        <v>8271</v>
      </c>
    </row>
    <row r="2819" spans="1:19" ht="43" x14ac:dyDescent="0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(((I2819/60)/60)/24)+DATE(1970,1,1)+(-5/24)</f>
        <v>42063.42664351852</v>
      </c>
      <c r="K2819">
        <v>1421680462</v>
      </c>
      <c r="L2819" s="10">
        <f t="shared" ref="L2819:L2882" si="177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(E2819/D2819)*100</f>
        <v>130</v>
      </c>
      <c r="R2819">
        <f t="shared" ref="R2819:R2882" si="179">E2819/N2819</f>
        <v>23.636363636363637</v>
      </c>
      <c r="S2819" t="s">
        <v>8271</v>
      </c>
    </row>
    <row r="2820" spans="1:19" ht="43" x14ac:dyDescent="0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42270.389884259253</v>
      </c>
      <c r="K2820">
        <v>1441290086</v>
      </c>
      <c r="L2820" s="10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106.03</v>
      </c>
      <c r="R2820">
        <f t="shared" si="179"/>
        <v>103.95098039215686</v>
      </c>
      <c r="S2820" t="s">
        <v>8271</v>
      </c>
    </row>
    <row r="2821" spans="1:19" ht="43" x14ac:dyDescent="0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42169.317233796297</v>
      </c>
      <c r="K2821">
        <v>1431693409</v>
      </c>
      <c r="L2821" s="10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104.80000000000001</v>
      </c>
      <c r="R2821">
        <f t="shared" si="179"/>
        <v>50.384615384615387</v>
      </c>
      <c r="S2821" t="s">
        <v>8271</v>
      </c>
    </row>
    <row r="2822" spans="1:19" ht="43" x14ac:dyDescent="0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42425.791666666664</v>
      </c>
      <c r="K2822">
        <v>1454337589</v>
      </c>
      <c r="L2822" s="10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136</v>
      </c>
      <c r="R2822">
        <f t="shared" si="179"/>
        <v>13.6</v>
      </c>
      <c r="S2822" t="s">
        <v>8271</v>
      </c>
    </row>
    <row r="2823" spans="1:19" ht="43" x14ac:dyDescent="0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41905.714525462965</v>
      </c>
      <c r="K2823">
        <v>1408918135</v>
      </c>
      <c r="L2823" s="10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100</v>
      </c>
      <c r="R2823">
        <f t="shared" si="179"/>
        <v>28.571428571428573</v>
      </c>
      <c r="S2823" t="s">
        <v>8271</v>
      </c>
    </row>
    <row r="2824" spans="1:19" ht="43" x14ac:dyDescent="0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42090.433935185189</v>
      </c>
      <c r="K2824">
        <v>1424881492</v>
      </c>
      <c r="L2824" s="10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100</v>
      </c>
      <c r="R2824">
        <f t="shared" si="179"/>
        <v>63.829787234042556</v>
      </c>
      <c r="S2824" t="s">
        <v>8271</v>
      </c>
    </row>
    <row r="2825" spans="1:19" ht="43" x14ac:dyDescent="0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42094.749305555553</v>
      </c>
      <c r="K2825">
        <v>1425428206</v>
      </c>
      <c r="L2825" s="10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124</v>
      </c>
      <c r="R2825">
        <f t="shared" si="179"/>
        <v>8.8571428571428577</v>
      </c>
      <c r="S2825" t="s">
        <v>8271</v>
      </c>
    </row>
    <row r="2826" spans="1:19" ht="28.7" x14ac:dyDescent="0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42167.863194444442</v>
      </c>
      <c r="K2826">
        <v>1431412196</v>
      </c>
      <c r="L2826" s="10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116.92307692307693</v>
      </c>
      <c r="R2826">
        <f t="shared" si="179"/>
        <v>50.666666666666664</v>
      </c>
      <c r="S2826" t="s">
        <v>8271</v>
      </c>
    </row>
    <row r="2827" spans="1:19" ht="43" x14ac:dyDescent="0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42342.584328703706</v>
      </c>
      <c r="K2827">
        <v>1446663686</v>
      </c>
      <c r="L2827" s="10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103.33333333333334</v>
      </c>
      <c r="R2827">
        <f t="shared" si="179"/>
        <v>60.784313725490193</v>
      </c>
      <c r="S2827" t="s">
        <v>8271</v>
      </c>
    </row>
    <row r="2828" spans="1:19" ht="43" x14ac:dyDescent="0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42195.083333333336</v>
      </c>
      <c r="K2828">
        <v>1434415812</v>
      </c>
      <c r="L2828" s="10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107.74999999999999</v>
      </c>
      <c r="R2828">
        <f t="shared" si="179"/>
        <v>113.42105263157895</v>
      </c>
      <c r="S2828" t="s">
        <v>8271</v>
      </c>
    </row>
    <row r="2829" spans="1:19" ht="43" x14ac:dyDescent="0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42524.479166666664</v>
      </c>
      <c r="K2829">
        <v>1462379066</v>
      </c>
      <c r="L2829" s="10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120.24999999999999</v>
      </c>
      <c r="R2829">
        <f t="shared" si="179"/>
        <v>104.56521739130434</v>
      </c>
      <c r="S2829" t="s">
        <v>8271</v>
      </c>
    </row>
    <row r="2830" spans="1:19" ht="43" x14ac:dyDescent="0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42279.749999999993</v>
      </c>
      <c r="K2830">
        <v>1441606869</v>
      </c>
      <c r="L2830" s="10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100.37894736842105</v>
      </c>
      <c r="R2830">
        <f t="shared" si="179"/>
        <v>98.30927835051547</v>
      </c>
      <c r="S2830" t="s">
        <v>8271</v>
      </c>
    </row>
    <row r="2831" spans="1:19" ht="43" x14ac:dyDescent="0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42523.225902777776</v>
      </c>
      <c r="K2831">
        <v>1462443918</v>
      </c>
      <c r="L2831" s="10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106.52</v>
      </c>
      <c r="R2831">
        <f t="shared" si="179"/>
        <v>35.039473684210527</v>
      </c>
      <c r="S2831" t="s">
        <v>8271</v>
      </c>
    </row>
    <row r="2832" spans="1:19" ht="28.7" x14ac:dyDescent="0.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41770.957638888889</v>
      </c>
      <c r="K2832">
        <v>1398802148</v>
      </c>
      <c r="L2832" s="10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100</v>
      </c>
      <c r="R2832">
        <f t="shared" si="179"/>
        <v>272.72727272727275</v>
      </c>
      <c r="S2832" t="s">
        <v>8271</v>
      </c>
    </row>
    <row r="2833" spans="1:19" ht="28.7" x14ac:dyDescent="0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42201.616550925923</v>
      </c>
      <c r="K2833">
        <v>1434484070</v>
      </c>
      <c r="L2833" s="10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110.66666666666667</v>
      </c>
      <c r="R2833">
        <f t="shared" si="179"/>
        <v>63.846153846153847</v>
      </c>
      <c r="S2833" t="s">
        <v>8271</v>
      </c>
    </row>
    <row r="2834" spans="1:19" ht="43" x14ac:dyDescent="0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41966.708333333336</v>
      </c>
      <c r="K2834">
        <v>1414342894</v>
      </c>
      <c r="L2834" s="10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114.71959999999999</v>
      </c>
      <c r="R2834">
        <f t="shared" si="179"/>
        <v>30.189368421052631</v>
      </c>
      <c r="S2834" t="s">
        <v>8271</v>
      </c>
    </row>
    <row r="2835" spans="1:19" x14ac:dyDescent="0.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42287.874999999993</v>
      </c>
      <c r="K2835">
        <v>1442804633</v>
      </c>
      <c r="L2835" s="10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108.25925925925925</v>
      </c>
      <c r="R2835">
        <f t="shared" si="179"/>
        <v>83.51428571428572</v>
      </c>
      <c r="S2835" t="s">
        <v>8271</v>
      </c>
    </row>
    <row r="2836" spans="1:19" ht="43" x14ac:dyDescent="0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42034.751504629625</v>
      </c>
      <c r="K2836">
        <v>1421362930</v>
      </c>
      <c r="L2836" s="10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170</v>
      </c>
      <c r="R2836">
        <f t="shared" si="179"/>
        <v>64.761904761904759</v>
      </c>
      <c r="S2836" t="s">
        <v>8271</v>
      </c>
    </row>
    <row r="2837" spans="1:19" ht="43" x14ac:dyDescent="0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42342.791666666664</v>
      </c>
      <c r="K2837">
        <v>1446742417</v>
      </c>
      <c r="L2837" s="10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187.09899999999999</v>
      </c>
      <c r="R2837">
        <f t="shared" si="179"/>
        <v>20.118172043010752</v>
      </c>
      <c r="S2837" t="s">
        <v>8271</v>
      </c>
    </row>
    <row r="2838" spans="1:19" ht="43" x14ac:dyDescent="0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42783.999305555553</v>
      </c>
      <c r="K2838">
        <v>1484115418</v>
      </c>
      <c r="L2838" s="10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107.77777777777777</v>
      </c>
      <c r="R2838">
        <f t="shared" si="179"/>
        <v>44.090909090909093</v>
      </c>
      <c r="S2838" t="s">
        <v>8271</v>
      </c>
    </row>
    <row r="2839" spans="1:19" ht="57.35" x14ac:dyDescent="0.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42347.741712962961</v>
      </c>
      <c r="K2839">
        <v>1446241684</v>
      </c>
      <c r="L2839" s="10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100</v>
      </c>
      <c r="R2839">
        <f t="shared" si="179"/>
        <v>40.476190476190474</v>
      </c>
      <c r="S2839" t="s">
        <v>8271</v>
      </c>
    </row>
    <row r="2840" spans="1:19" ht="43" x14ac:dyDescent="0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41864.708333333328</v>
      </c>
      <c r="K2840">
        <v>1406039696</v>
      </c>
      <c r="L2840" s="10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120.24999999999999</v>
      </c>
      <c r="R2840">
        <f t="shared" si="179"/>
        <v>44.537037037037038</v>
      </c>
      <c r="S2840" t="s">
        <v>8271</v>
      </c>
    </row>
    <row r="2841" spans="1:19" ht="43" x14ac:dyDescent="0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41875.999305555553</v>
      </c>
      <c r="K2841">
        <v>1406958354</v>
      </c>
      <c r="L2841" s="10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111.42857142857143</v>
      </c>
      <c r="R2841">
        <f t="shared" si="179"/>
        <v>125.80645161290323</v>
      </c>
      <c r="S2841" t="s">
        <v>8271</v>
      </c>
    </row>
    <row r="2842" spans="1:19" ht="57.35" x14ac:dyDescent="0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42081.499999999993</v>
      </c>
      <c r="K2842">
        <v>1424825479</v>
      </c>
      <c r="L2842" s="10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104</v>
      </c>
      <c r="R2842">
        <f t="shared" si="179"/>
        <v>19.696969696969695</v>
      </c>
      <c r="S2842" t="s">
        <v>8271</v>
      </c>
    </row>
    <row r="2843" spans="1:19" ht="43" x14ac:dyDescent="0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42351.572881944441</v>
      </c>
      <c r="K2843">
        <v>1444844697</v>
      </c>
      <c r="L2843" s="10">
        <f t="shared" si="177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1</v>
      </c>
      <c r="R2843">
        <f t="shared" si="179"/>
        <v>10</v>
      </c>
      <c r="S2843" t="s">
        <v>8271</v>
      </c>
    </row>
    <row r="2844" spans="1:19" ht="43" hidden="1" x14ac:dyDescent="0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41811.25</v>
      </c>
      <c r="K2844">
        <v>1401058295</v>
      </c>
      <c r="L2844" s="10">
        <f t="shared" si="177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t="e">
        <f t="shared" si="179"/>
        <v>#DIV/0!</v>
      </c>
      <c r="S2844" t="s">
        <v>8271</v>
      </c>
    </row>
    <row r="2845" spans="1:19" ht="43" hidden="1" x14ac:dyDescent="0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42533.958333333336</v>
      </c>
      <c r="K2845">
        <v>1462210950</v>
      </c>
      <c r="L2845" s="10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t="e">
        <f t="shared" si="179"/>
        <v>#DIV/0!</v>
      </c>
      <c r="S2845" t="s">
        <v>8271</v>
      </c>
    </row>
    <row r="2846" spans="1:19" ht="43" x14ac:dyDescent="0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42739.337731481479</v>
      </c>
      <c r="K2846">
        <v>1480943180</v>
      </c>
      <c r="L2846" s="10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5.4545454545454541</v>
      </c>
      <c r="R2846">
        <f t="shared" si="179"/>
        <v>30</v>
      </c>
      <c r="S2846" t="s">
        <v>8271</v>
      </c>
    </row>
    <row r="2847" spans="1:19" ht="43" x14ac:dyDescent="0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42162.808252314811</v>
      </c>
      <c r="K2847">
        <v>1428539033</v>
      </c>
      <c r="L2847" s="10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31.546666666666667</v>
      </c>
      <c r="R2847">
        <f t="shared" si="179"/>
        <v>60.666666666666664</v>
      </c>
      <c r="S2847" t="s">
        <v>8271</v>
      </c>
    </row>
    <row r="2848" spans="1:19" ht="43" hidden="1" x14ac:dyDescent="0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42153.483726851853</v>
      </c>
      <c r="K2848">
        <v>1429029394</v>
      </c>
      <c r="L2848" s="10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t="e">
        <f t="shared" si="179"/>
        <v>#DIV/0!</v>
      </c>
      <c r="S2848" t="s">
        <v>8271</v>
      </c>
    </row>
    <row r="2849" spans="1:19" ht="43" hidden="1" x14ac:dyDescent="0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42513.597974537035</v>
      </c>
      <c r="K2849">
        <v>1458847265</v>
      </c>
      <c r="L2849" s="10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t="e">
        <f t="shared" si="179"/>
        <v>#DIV/0!</v>
      </c>
      <c r="S2849" t="s">
        <v>8271</v>
      </c>
    </row>
    <row r="2850" spans="1:19" ht="57.35" x14ac:dyDescent="0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42153.440497685187</v>
      </c>
      <c r="K2850">
        <v>1430321659</v>
      </c>
      <c r="L2850" s="10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0.2</v>
      </c>
      <c r="R2850">
        <f t="shared" si="179"/>
        <v>23.333333333333332</v>
      </c>
      <c r="S2850" t="s">
        <v>8271</v>
      </c>
    </row>
    <row r="2851" spans="1:19" ht="43" x14ac:dyDescent="0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42483.219907407409</v>
      </c>
      <c r="K2851">
        <v>1458814600</v>
      </c>
      <c r="L2851" s="10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1</v>
      </c>
      <c r="R2851">
        <f t="shared" si="179"/>
        <v>5</v>
      </c>
      <c r="S2851" t="s">
        <v>8271</v>
      </c>
    </row>
    <row r="2852" spans="1:19" ht="43" x14ac:dyDescent="0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41887.798738425925</v>
      </c>
      <c r="K2852">
        <v>1407370211</v>
      </c>
      <c r="L2852" s="10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3.8875000000000002</v>
      </c>
      <c r="R2852">
        <f t="shared" si="179"/>
        <v>23.923076923076923</v>
      </c>
      <c r="S2852" t="s">
        <v>8271</v>
      </c>
    </row>
    <row r="2853" spans="1:19" ht="43" hidden="1" x14ac:dyDescent="0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42398.761805555558</v>
      </c>
      <c r="K2853">
        <v>1453334629</v>
      </c>
      <c r="L2853" s="10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t="e">
        <f t="shared" si="179"/>
        <v>#DIV/0!</v>
      </c>
      <c r="S2853" t="s">
        <v>8271</v>
      </c>
    </row>
    <row r="2854" spans="1:19" ht="43" x14ac:dyDescent="0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41810.836840277778</v>
      </c>
      <c r="K2854">
        <v>1400720703</v>
      </c>
      <c r="L2854" s="10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</v>
      </c>
      <c r="R2854">
        <f t="shared" si="179"/>
        <v>15.833333333333334</v>
      </c>
      <c r="S2854" t="s">
        <v>8271</v>
      </c>
    </row>
    <row r="2855" spans="1:19" ht="43" hidden="1" x14ac:dyDescent="0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41895.98260416666</v>
      </c>
      <c r="K2855">
        <v>1405485297</v>
      </c>
      <c r="L2855" s="10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t="e">
        <f t="shared" si="179"/>
        <v>#DIV/0!</v>
      </c>
      <c r="S2855" t="s">
        <v>8271</v>
      </c>
    </row>
    <row r="2856" spans="1:19" ht="43" x14ac:dyDescent="0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42131.508321759255</v>
      </c>
      <c r="K2856">
        <v>1429290719</v>
      </c>
      <c r="L2856" s="10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41.699999999999996</v>
      </c>
      <c r="R2856">
        <f t="shared" si="179"/>
        <v>29.785714285714285</v>
      </c>
      <c r="S2856" t="s">
        <v>8271</v>
      </c>
    </row>
    <row r="2857" spans="1:19" ht="43" x14ac:dyDescent="0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42398.773611111108</v>
      </c>
      <c r="K2857">
        <v>1451607071</v>
      </c>
      <c r="L2857" s="10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50</v>
      </c>
      <c r="R2857">
        <f t="shared" si="179"/>
        <v>60</v>
      </c>
      <c r="S2857" t="s">
        <v>8271</v>
      </c>
    </row>
    <row r="2858" spans="1:19" ht="43" x14ac:dyDescent="0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42224.69027777778</v>
      </c>
      <c r="K2858">
        <v>1433897647</v>
      </c>
      <c r="L2858" s="10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4.8666666666666663</v>
      </c>
      <c r="R2858">
        <f t="shared" si="179"/>
        <v>24.333333333333332</v>
      </c>
      <c r="S2858" t="s">
        <v>8271</v>
      </c>
    </row>
    <row r="2859" spans="1:19" ht="57.35" x14ac:dyDescent="0.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42786.541666666664</v>
      </c>
      <c r="K2859">
        <v>1482444295</v>
      </c>
      <c r="L2859" s="10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19.736842105263158</v>
      </c>
      <c r="R2859">
        <f t="shared" si="179"/>
        <v>500</v>
      </c>
      <c r="S2859" t="s">
        <v>8271</v>
      </c>
    </row>
    <row r="2860" spans="1:19" ht="43" hidden="1" x14ac:dyDescent="0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41978.269444444442</v>
      </c>
      <c r="K2860">
        <v>1415711095</v>
      </c>
      <c r="L2860" s="10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t="e">
        <f t="shared" si="179"/>
        <v>#DIV/0!</v>
      </c>
      <c r="S2860" t="s">
        <v>8271</v>
      </c>
    </row>
    <row r="2861" spans="1:19" ht="28.7" x14ac:dyDescent="0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42293.153981481482</v>
      </c>
      <c r="K2861">
        <v>1439800904</v>
      </c>
      <c r="L2861" s="10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</v>
      </c>
      <c r="R2861">
        <f t="shared" si="179"/>
        <v>35</v>
      </c>
      <c r="S2861" t="s">
        <v>8271</v>
      </c>
    </row>
    <row r="2862" spans="1:19" ht="43" x14ac:dyDescent="0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42540.592314814807</v>
      </c>
      <c r="K2862">
        <v>1461179576</v>
      </c>
      <c r="L2862" s="10">
        <f t="shared" si="177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</v>
      </c>
      <c r="R2862">
        <f t="shared" si="179"/>
        <v>29.555555555555557</v>
      </c>
      <c r="S2862" t="s">
        <v>8271</v>
      </c>
    </row>
    <row r="2863" spans="1:19" ht="43" x14ac:dyDescent="0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42271.3825</v>
      </c>
      <c r="K2863">
        <v>1441894248</v>
      </c>
      <c r="L2863" s="10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32</v>
      </c>
      <c r="R2863">
        <f t="shared" si="179"/>
        <v>26.666666666666668</v>
      </c>
      <c r="S2863" t="s">
        <v>8271</v>
      </c>
    </row>
    <row r="2864" spans="1:19" ht="43" x14ac:dyDescent="0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41814.581354166665</v>
      </c>
      <c r="K2864">
        <v>1401044229</v>
      </c>
      <c r="L2864" s="10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0.43307086614173229</v>
      </c>
      <c r="R2864">
        <f t="shared" si="179"/>
        <v>18.333333333333332</v>
      </c>
      <c r="S2864" t="s">
        <v>8271</v>
      </c>
    </row>
    <row r="2865" spans="1:19" ht="43" x14ac:dyDescent="0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41891.46670138889</v>
      </c>
      <c r="K2865">
        <v>1405095123</v>
      </c>
      <c r="L2865" s="10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0.04</v>
      </c>
      <c r="R2865">
        <f t="shared" si="179"/>
        <v>20</v>
      </c>
      <c r="S2865" t="s">
        <v>8271</v>
      </c>
    </row>
    <row r="2866" spans="1:19" x14ac:dyDescent="0.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42202.345833333333</v>
      </c>
      <c r="K2866">
        <v>1434552207</v>
      </c>
      <c r="L2866" s="10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</v>
      </c>
      <c r="R2866">
        <f t="shared" si="179"/>
        <v>13.333333333333334</v>
      </c>
      <c r="S2866" t="s">
        <v>8271</v>
      </c>
    </row>
    <row r="2867" spans="1:19" ht="43" hidden="1" x14ac:dyDescent="0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42009.905775462961</v>
      </c>
      <c r="K2867">
        <v>1415328259</v>
      </c>
      <c r="L2867" s="10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t="e">
        <f t="shared" si="179"/>
        <v>#DIV/0!</v>
      </c>
      <c r="S2867" t="s">
        <v>8271</v>
      </c>
    </row>
    <row r="2868" spans="1:19" ht="43" x14ac:dyDescent="0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42657.708333333336</v>
      </c>
      <c r="K2868">
        <v>1473893721</v>
      </c>
      <c r="L2868" s="10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0.89999999999999991</v>
      </c>
      <c r="R2868">
        <f t="shared" si="179"/>
        <v>22.5</v>
      </c>
      <c r="S2868" t="s">
        <v>8271</v>
      </c>
    </row>
    <row r="2869" spans="1:19" ht="43" x14ac:dyDescent="0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42554.958333333336</v>
      </c>
      <c r="K2869">
        <v>1465533672</v>
      </c>
      <c r="L2869" s="10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20.16</v>
      </c>
      <c r="R2869">
        <f t="shared" si="179"/>
        <v>50.4</v>
      </c>
      <c r="S2869" t="s">
        <v>8271</v>
      </c>
    </row>
    <row r="2870" spans="1:19" ht="43" x14ac:dyDescent="0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42648.618680555555</v>
      </c>
      <c r="K2870">
        <v>1473105054</v>
      </c>
      <c r="L2870" s="10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42.011733333333332</v>
      </c>
      <c r="R2870">
        <f t="shared" si="179"/>
        <v>105.02933333333334</v>
      </c>
      <c r="S2870" t="s">
        <v>8271</v>
      </c>
    </row>
    <row r="2871" spans="1:19" ht="57.35" x14ac:dyDescent="0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42570.385196759256</v>
      </c>
      <c r="K2871">
        <v>1466345681</v>
      </c>
      <c r="L2871" s="10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0.88500000000000001</v>
      </c>
      <c r="R2871">
        <f t="shared" si="179"/>
        <v>35.4</v>
      </c>
      <c r="S2871" t="s">
        <v>8271</v>
      </c>
    </row>
    <row r="2872" spans="1:19" ht="43" x14ac:dyDescent="0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41775.981076388889</v>
      </c>
      <c r="K2872">
        <v>1397709165</v>
      </c>
      <c r="L2872" s="10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15</v>
      </c>
      <c r="R2872">
        <f t="shared" si="179"/>
        <v>83.333333333333329</v>
      </c>
      <c r="S2872" t="s">
        <v>8271</v>
      </c>
    </row>
    <row r="2873" spans="1:19" ht="43" x14ac:dyDescent="0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41994.530243055553</v>
      </c>
      <c r="K2873">
        <v>1417455813</v>
      </c>
      <c r="L2873" s="10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4.67</v>
      </c>
      <c r="R2873">
        <f t="shared" si="179"/>
        <v>35.92307692307692</v>
      </c>
      <c r="S2873" t="s">
        <v>8271</v>
      </c>
    </row>
    <row r="2874" spans="1:19" ht="28.7" hidden="1" x14ac:dyDescent="0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42174.907847222225</v>
      </c>
      <c r="K2874">
        <v>1429584438</v>
      </c>
      <c r="L2874" s="10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t="e">
        <f t="shared" si="179"/>
        <v>#DIV/0!</v>
      </c>
      <c r="S2874" t="s">
        <v>8271</v>
      </c>
    </row>
    <row r="2875" spans="1:19" ht="43" x14ac:dyDescent="0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42032.609155092585</v>
      </c>
      <c r="K2875">
        <v>1419881831</v>
      </c>
      <c r="L2875" s="10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38.119999999999997</v>
      </c>
      <c r="R2875">
        <f t="shared" si="179"/>
        <v>119.125</v>
      </c>
      <c r="S2875" t="s">
        <v>8271</v>
      </c>
    </row>
    <row r="2876" spans="1:19" ht="43" x14ac:dyDescent="0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42752.636412037034</v>
      </c>
      <c r="K2876">
        <v>1482092186</v>
      </c>
      <c r="L2876" s="10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5.42</v>
      </c>
      <c r="R2876">
        <f t="shared" si="179"/>
        <v>90.333333333333329</v>
      </c>
      <c r="S2876" t="s">
        <v>8271</v>
      </c>
    </row>
    <row r="2877" spans="1:19" ht="43" x14ac:dyDescent="0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42494.920057870368</v>
      </c>
      <c r="K2877">
        <v>1459825493</v>
      </c>
      <c r="L2877" s="10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3.4999999999999996E-2</v>
      </c>
      <c r="R2877">
        <f t="shared" si="179"/>
        <v>2.3333333333333335</v>
      </c>
      <c r="S2877" t="s">
        <v>8271</v>
      </c>
    </row>
    <row r="2878" spans="1:19" ht="43" hidden="1" x14ac:dyDescent="0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42201.535636574066</v>
      </c>
      <c r="K2878">
        <v>1434477079</v>
      </c>
      <c r="L2878" s="10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t="e">
        <f t="shared" si="179"/>
        <v>#DIV/0!</v>
      </c>
      <c r="S2878" t="s">
        <v>8271</v>
      </c>
    </row>
    <row r="2879" spans="1:19" ht="43" x14ac:dyDescent="0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42704.499999999993</v>
      </c>
      <c r="K2879">
        <v>1477781724</v>
      </c>
      <c r="L2879" s="10">
        <f t="shared" si="177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10.833333333333334</v>
      </c>
      <c r="R2879">
        <f t="shared" si="179"/>
        <v>108.33333333333333</v>
      </c>
      <c r="S2879" t="s">
        <v>8271</v>
      </c>
    </row>
    <row r="2880" spans="1:19" ht="43" x14ac:dyDescent="0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42188.407349537032</v>
      </c>
      <c r="K2880">
        <v>1430750795</v>
      </c>
      <c r="L2880" s="10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</v>
      </c>
      <c r="R2880">
        <f t="shared" si="179"/>
        <v>15.75</v>
      </c>
      <c r="S2880" t="s">
        <v>8271</v>
      </c>
    </row>
    <row r="2881" spans="1:19" ht="43" x14ac:dyDescent="0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42389.516909722217</v>
      </c>
      <c r="K2881">
        <v>1450718661</v>
      </c>
      <c r="L2881" s="10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0.2589285714285714</v>
      </c>
      <c r="R2881">
        <f t="shared" si="179"/>
        <v>29</v>
      </c>
      <c r="S2881" t="s">
        <v>8271</v>
      </c>
    </row>
    <row r="2882" spans="1:19" ht="43" x14ac:dyDescent="0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42236.503472222219</v>
      </c>
      <c r="K2882">
        <v>1436305452</v>
      </c>
      <c r="L2882" s="10">
        <f t="shared" si="17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23.333333333333332</v>
      </c>
      <c r="R2882">
        <f t="shared" si="179"/>
        <v>96.551724137931032</v>
      </c>
      <c r="S2882" t="s">
        <v>8271</v>
      </c>
    </row>
    <row r="2883" spans="1:19" ht="43" hidden="1" x14ac:dyDescent="0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(((I2883/60)/60)/24)+DATE(1970,1,1)+(-5/24)</f>
        <v>41976.430972222217</v>
      </c>
      <c r="K2883">
        <v>1412432436</v>
      </c>
      <c r="L2883" s="10">
        <f t="shared" ref="L2883:L2946" si="181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(E2883/D2883)*100</f>
        <v>0</v>
      </c>
      <c r="R2883" t="e">
        <f t="shared" ref="R2883:R2946" si="183">E2883/N2883</f>
        <v>#DIV/0!</v>
      </c>
      <c r="S2883" t="s">
        <v>8271</v>
      </c>
    </row>
    <row r="2884" spans="1:19" ht="43" x14ac:dyDescent="0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42491.387939814813</v>
      </c>
      <c r="K2884">
        <v>1459520318</v>
      </c>
      <c r="L2884" s="10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33.6</v>
      </c>
      <c r="R2884">
        <f t="shared" si="183"/>
        <v>63</v>
      </c>
      <c r="S2884" t="s">
        <v>8271</v>
      </c>
    </row>
    <row r="2885" spans="1:19" ht="43" x14ac:dyDescent="0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42405.999305555553</v>
      </c>
      <c r="K2885">
        <v>1451684437</v>
      </c>
      <c r="L2885" s="10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19.079999999999998</v>
      </c>
      <c r="R2885">
        <f t="shared" si="183"/>
        <v>381.6</v>
      </c>
      <c r="S2885" t="s">
        <v>8271</v>
      </c>
    </row>
    <row r="2886" spans="1:19" ht="28.7" x14ac:dyDescent="0.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41978.518923611111</v>
      </c>
      <c r="K2886">
        <v>1415208435</v>
      </c>
      <c r="L2886" s="10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0.41111111111111115</v>
      </c>
      <c r="R2886">
        <f t="shared" si="183"/>
        <v>46.25</v>
      </c>
      <c r="S2886" t="s">
        <v>8271</v>
      </c>
    </row>
    <row r="2887" spans="1:19" ht="28.7" x14ac:dyDescent="0.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42076.82640046296</v>
      </c>
      <c r="K2887">
        <v>1423705801</v>
      </c>
      <c r="L2887" s="10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32.5</v>
      </c>
      <c r="R2887">
        <f t="shared" si="183"/>
        <v>26</v>
      </c>
      <c r="S2887" t="s">
        <v>8271</v>
      </c>
    </row>
    <row r="2888" spans="1:19" ht="43" x14ac:dyDescent="0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42265.957638888889</v>
      </c>
      <c r="K2888">
        <v>1442243484</v>
      </c>
      <c r="L2888" s="10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5</v>
      </c>
      <c r="R2888">
        <f t="shared" si="183"/>
        <v>10</v>
      </c>
      <c r="S2888" t="s">
        <v>8271</v>
      </c>
    </row>
    <row r="2889" spans="1:19" ht="43" x14ac:dyDescent="0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42015.219027777777</v>
      </c>
      <c r="K2889">
        <v>1418379324</v>
      </c>
      <c r="L2889" s="10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0.16666666666666669</v>
      </c>
      <c r="R2889">
        <f t="shared" si="183"/>
        <v>5</v>
      </c>
      <c r="S2889" t="s">
        <v>8271</v>
      </c>
    </row>
    <row r="2890" spans="1:19" ht="43" hidden="1" x14ac:dyDescent="0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41929.999305555553</v>
      </c>
      <c r="K2890">
        <v>1412945440</v>
      </c>
      <c r="L2890" s="10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t="e">
        <f t="shared" si="183"/>
        <v>#DIV/0!</v>
      </c>
      <c r="S2890" t="s">
        <v>8271</v>
      </c>
    </row>
    <row r="2891" spans="1:19" ht="43" x14ac:dyDescent="0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41880.654918981476</v>
      </c>
      <c r="K2891">
        <v>1406752985</v>
      </c>
      <c r="L2891" s="10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38.066666666666663</v>
      </c>
      <c r="R2891">
        <f t="shared" si="183"/>
        <v>81.571428571428569</v>
      </c>
      <c r="S2891" t="s">
        <v>8271</v>
      </c>
    </row>
    <row r="2892" spans="1:19" ht="43" x14ac:dyDescent="0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41859.916666666664</v>
      </c>
      <c r="K2892">
        <v>1405100992</v>
      </c>
      <c r="L2892" s="10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</v>
      </c>
      <c r="R2892">
        <f t="shared" si="183"/>
        <v>7</v>
      </c>
      <c r="S2892" t="s">
        <v>8271</v>
      </c>
    </row>
    <row r="2893" spans="1:19" ht="43" x14ac:dyDescent="0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42475.633425925924</v>
      </c>
      <c r="K2893">
        <v>1455570728</v>
      </c>
      <c r="L2893" s="10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</v>
      </c>
      <c r="R2893">
        <f t="shared" si="183"/>
        <v>27.3</v>
      </c>
      <c r="S2893" t="s">
        <v>8271</v>
      </c>
    </row>
    <row r="2894" spans="1:19" ht="43" x14ac:dyDescent="0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41876.666666666664</v>
      </c>
      <c r="K2894">
        <v>1408381704</v>
      </c>
      <c r="L2894" s="10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9.0909090909090917</v>
      </c>
      <c r="R2894">
        <f t="shared" si="183"/>
        <v>29.411764705882351</v>
      </c>
      <c r="S2894" t="s">
        <v>8271</v>
      </c>
    </row>
    <row r="2895" spans="1:19" x14ac:dyDescent="0.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42012.874999999993</v>
      </c>
      <c r="K2895">
        <v>1415644395</v>
      </c>
      <c r="L2895" s="10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0.5</v>
      </c>
      <c r="R2895">
        <f t="shared" si="183"/>
        <v>12.5</v>
      </c>
      <c r="S2895" t="s">
        <v>8271</v>
      </c>
    </row>
    <row r="2896" spans="1:19" ht="28.7" hidden="1" x14ac:dyDescent="0.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42097.736284722218</v>
      </c>
      <c r="K2896">
        <v>1422920415</v>
      </c>
      <c r="L2896" s="10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t="e">
        <f t="shared" si="183"/>
        <v>#DIV/0!</v>
      </c>
      <c r="S2896" t="s">
        <v>8271</v>
      </c>
    </row>
    <row r="2897" spans="1:19" ht="43" x14ac:dyDescent="0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41812.666666666664</v>
      </c>
      <c r="K2897">
        <v>1403356792</v>
      </c>
      <c r="L2897" s="10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4.5999999999999996</v>
      </c>
      <c r="R2897">
        <f t="shared" si="183"/>
        <v>5.75</v>
      </c>
      <c r="S2897" t="s">
        <v>8271</v>
      </c>
    </row>
    <row r="2898" spans="1:19" ht="43" x14ac:dyDescent="0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42716.041666666664</v>
      </c>
      <c r="K2898">
        <v>1480283321</v>
      </c>
      <c r="L2898" s="10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20.833333333333336</v>
      </c>
      <c r="R2898">
        <f t="shared" si="183"/>
        <v>52.083333333333336</v>
      </c>
      <c r="S2898" t="s">
        <v>8271</v>
      </c>
    </row>
    <row r="2899" spans="1:19" ht="43" x14ac:dyDescent="0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42288.436863425923</v>
      </c>
      <c r="K2899">
        <v>1441985458</v>
      </c>
      <c r="L2899" s="10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</v>
      </c>
      <c r="R2899">
        <f t="shared" si="183"/>
        <v>183.33333333333334</v>
      </c>
      <c r="S2899" t="s">
        <v>8271</v>
      </c>
    </row>
    <row r="2900" spans="1:19" ht="43" x14ac:dyDescent="0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42308.456631944442</v>
      </c>
      <c r="K2900">
        <v>1443715053</v>
      </c>
      <c r="L2900" s="10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4.2133333333333338</v>
      </c>
      <c r="R2900">
        <f t="shared" si="183"/>
        <v>26.333333333333332</v>
      </c>
      <c r="S2900" t="s">
        <v>8271</v>
      </c>
    </row>
    <row r="2901" spans="1:19" ht="43" hidden="1" x14ac:dyDescent="0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42574.869884259257</v>
      </c>
      <c r="K2901">
        <v>1464141158</v>
      </c>
      <c r="L2901" s="10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t="e">
        <f t="shared" si="183"/>
        <v>#DIV/0!</v>
      </c>
      <c r="S2901" t="s">
        <v>8271</v>
      </c>
    </row>
    <row r="2902" spans="1:19" ht="57.35" x14ac:dyDescent="0.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41860.025833333333</v>
      </c>
      <c r="K2902">
        <v>1404970632</v>
      </c>
      <c r="L2902" s="10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61.909090909090914</v>
      </c>
      <c r="R2902">
        <f t="shared" si="183"/>
        <v>486.42857142857144</v>
      </c>
      <c r="S2902" t="s">
        <v>8271</v>
      </c>
    </row>
    <row r="2903" spans="1:19" ht="43" x14ac:dyDescent="0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42042.696053240739</v>
      </c>
      <c r="K2903">
        <v>1418161339</v>
      </c>
      <c r="L2903" s="10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0.8</v>
      </c>
      <c r="R2903">
        <f t="shared" si="183"/>
        <v>3</v>
      </c>
      <c r="S2903" t="s">
        <v>8271</v>
      </c>
    </row>
    <row r="2904" spans="1:19" ht="43" x14ac:dyDescent="0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42240.231435185182</v>
      </c>
      <c r="K2904">
        <v>1437820396</v>
      </c>
      <c r="L2904" s="10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1.6666666666666666E-2</v>
      </c>
      <c r="R2904">
        <f t="shared" si="183"/>
        <v>25</v>
      </c>
      <c r="S2904" t="s">
        <v>8271</v>
      </c>
    </row>
    <row r="2905" spans="1:19" ht="43" x14ac:dyDescent="0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42255.95854166666</v>
      </c>
      <c r="K2905">
        <v>1436587218</v>
      </c>
      <c r="L2905" s="10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0.77999999999999992</v>
      </c>
      <c r="R2905">
        <f t="shared" si="183"/>
        <v>9.75</v>
      </c>
      <c r="S2905" t="s">
        <v>8271</v>
      </c>
    </row>
    <row r="2906" spans="1:19" ht="43" x14ac:dyDescent="0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41952.291666666664</v>
      </c>
      <c r="K2906">
        <v>1414538031</v>
      </c>
      <c r="L2906" s="10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5</v>
      </c>
      <c r="R2906">
        <f t="shared" si="183"/>
        <v>18.75</v>
      </c>
      <c r="S2906" t="s">
        <v>8271</v>
      </c>
    </row>
    <row r="2907" spans="1:19" ht="43" x14ac:dyDescent="0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42619.848530092589</v>
      </c>
      <c r="K2907">
        <v>1472001713</v>
      </c>
      <c r="L2907" s="10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17.771428571428572</v>
      </c>
      <c r="R2907">
        <f t="shared" si="183"/>
        <v>36.588235294117645</v>
      </c>
      <c r="S2907" t="s">
        <v>8271</v>
      </c>
    </row>
    <row r="2908" spans="1:19" ht="43" x14ac:dyDescent="0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42216.833333333336</v>
      </c>
      <c r="K2908">
        <v>1436888066</v>
      </c>
      <c r="L2908" s="10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9.4166666666666661</v>
      </c>
      <c r="R2908">
        <f t="shared" si="183"/>
        <v>80.714285714285708</v>
      </c>
      <c r="S2908" t="s">
        <v>8271</v>
      </c>
    </row>
    <row r="2909" spans="1:19" ht="43" x14ac:dyDescent="0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42504.669409722213</v>
      </c>
      <c r="K2909">
        <v>1458075837</v>
      </c>
      <c r="L2909" s="10">
        <f t="shared" si="181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0.08</v>
      </c>
      <c r="R2909">
        <f t="shared" si="183"/>
        <v>1</v>
      </c>
      <c r="S2909" t="s">
        <v>8271</v>
      </c>
    </row>
    <row r="2910" spans="1:19" ht="57.35" x14ac:dyDescent="0.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42529.523368055547</v>
      </c>
      <c r="K2910">
        <v>1462815219</v>
      </c>
      <c r="L2910" s="10">
        <f t="shared" si="181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</v>
      </c>
      <c r="R2910">
        <f t="shared" si="183"/>
        <v>52.8</v>
      </c>
      <c r="S2910" t="s">
        <v>8271</v>
      </c>
    </row>
    <row r="2911" spans="1:19" ht="43" x14ac:dyDescent="0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41968.615277777775</v>
      </c>
      <c r="K2911">
        <v>1413527001</v>
      </c>
      <c r="L2911" s="10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1.1111111111111112E-2</v>
      </c>
      <c r="R2911">
        <f t="shared" si="183"/>
        <v>20</v>
      </c>
      <c r="S2911" t="s">
        <v>8271</v>
      </c>
    </row>
    <row r="2912" spans="1:19" ht="43" x14ac:dyDescent="0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42167.632951388885</v>
      </c>
      <c r="K2912">
        <v>1428955887</v>
      </c>
      <c r="L2912" s="10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3.3333333333333335E-3</v>
      </c>
      <c r="R2912">
        <f t="shared" si="183"/>
        <v>1</v>
      </c>
      <c r="S2912" t="s">
        <v>8271</v>
      </c>
    </row>
    <row r="2913" spans="1:19" ht="43" x14ac:dyDescent="0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42182.560486111113</v>
      </c>
      <c r="K2913">
        <v>1431973626</v>
      </c>
      <c r="L2913" s="10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36.5</v>
      </c>
      <c r="R2913">
        <f t="shared" si="183"/>
        <v>46.928571428571431</v>
      </c>
      <c r="S2913" t="s">
        <v>8271</v>
      </c>
    </row>
    <row r="2914" spans="1:19" ht="43" x14ac:dyDescent="0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42383.923310185179</v>
      </c>
      <c r="K2914">
        <v>1450235374</v>
      </c>
      <c r="L2914" s="10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14.058171745152354</v>
      </c>
      <c r="R2914">
        <f t="shared" si="183"/>
        <v>78.07692307692308</v>
      </c>
      <c r="S2914" t="s">
        <v>8271</v>
      </c>
    </row>
    <row r="2915" spans="1:19" ht="43" x14ac:dyDescent="0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41888.714571759258</v>
      </c>
      <c r="K2915">
        <v>1404857339</v>
      </c>
      <c r="L2915" s="10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0.02</v>
      </c>
      <c r="R2915">
        <f t="shared" si="183"/>
        <v>1</v>
      </c>
      <c r="S2915" t="s">
        <v>8271</v>
      </c>
    </row>
    <row r="2916" spans="1:19" ht="28.7" x14ac:dyDescent="0.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42077.657337962963</v>
      </c>
      <c r="K2916">
        <v>1421185594</v>
      </c>
      <c r="L2916" s="10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4.0000000000000001E-3</v>
      </c>
      <c r="R2916">
        <f t="shared" si="183"/>
        <v>1</v>
      </c>
      <c r="S2916" t="s">
        <v>8271</v>
      </c>
    </row>
    <row r="2917" spans="1:19" ht="43" x14ac:dyDescent="0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42445.1480324074</v>
      </c>
      <c r="K2917">
        <v>1455528790</v>
      </c>
      <c r="L2917" s="10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61.1</v>
      </c>
      <c r="R2917">
        <f t="shared" si="183"/>
        <v>203.66666666666666</v>
      </c>
      <c r="S2917" t="s">
        <v>8271</v>
      </c>
    </row>
    <row r="2918" spans="1:19" ht="43" x14ac:dyDescent="0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41778.268391203703</v>
      </c>
      <c r="K2918">
        <v>1398511589</v>
      </c>
      <c r="L2918" s="10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7.8378378378378386</v>
      </c>
      <c r="R2918">
        <f t="shared" si="183"/>
        <v>20.714285714285715</v>
      </c>
      <c r="S2918" t="s">
        <v>8271</v>
      </c>
    </row>
    <row r="2919" spans="1:19" ht="43" x14ac:dyDescent="0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42263.026006944441</v>
      </c>
      <c r="K2919">
        <v>1440826647</v>
      </c>
      <c r="L2919" s="10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21.85</v>
      </c>
      <c r="R2919">
        <f t="shared" si="183"/>
        <v>48.555555555555557</v>
      </c>
      <c r="S2919" t="s">
        <v>8271</v>
      </c>
    </row>
    <row r="2920" spans="1:19" ht="43" x14ac:dyDescent="0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42306.421377314815</v>
      </c>
      <c r="K2920">
        <v>1443712007</v>
      </c>
      <c r="L2920" s="10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27.24</v>
      </c>
      <c r="R2920">
        <f t="shared" si="183"/>
        <v>68.099999999999994</v>
      </c>
      <c r="S2920" t="s">
        <v>8271</v>
      </c>
    </row>
    <row r="2921" spans="1:19" ht="43" x14ac:dyDescent="0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41856.411215277774</v>
      </c>
      <c r="K2921">
        <v>1404658329</v>
      </c>
      <c r="L2921" s="10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</v>
      </c>
      <c r="R2921">
        <f t="shared" si="183"/>
        <v>8.5</v>
      </c>
      <c r="S2921" t="s">
        <v>8271</v>
      </c>
    </row>
    <row r="2922" spans="1:19" ht="43" x14ac:dyDescent="0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42088.54247685185</v>
      </c>
      <c r="K2922">
        <v>1424718070</v>
      </c>
      <c r="L2922" s="10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26.840000000000003</v>
      </c>
      <c r="R2922">
        <f t="shared" si="183"/>
        <v>51.615384615384613</v>
      </c>
      <c r="S2922" t="s">
        <v>8271</v>
      </c>
    </row>
    <row r="2923" spans="1:19" ht="28.7" x14ac:dyDescent="0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41907.678287037037</v>
      </c>
      <c r="K2923">
        <v>1409087804</v>
      </c>
      <c r="L2923" s="10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129</v>
      </c>
      <c r="R2923">
        <f t="shared" si="183"/>
        <v>43</v>
      </c>
      <c r="S2923" t="s">
        <v>8305</v>
      </c>
    </row>
    <row r="2924" spans="1:19" ht="43" x14ac:dyDescent="0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42142.665821759256</v>
      </c>
      <c r="K2924">
        <v>1428094727</v>
      </c>
      <c r="L2924" s="10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100</v>
      </c>
      <c r="R2924">
        <f t="shared" si="183"/>
        <v>83.333333333333329</v>
      </c>
      <c r="S2924" t="s">
        <v>8305</v>
      </c>
    </row>
    <row r="2925" spans="1:19" ht="43" x14ac:dyDescent="0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42027.916666666664</v>
      </c>
      <c r="K2925">
        <v>1420774779</v>
      </c>
      <c r="L2925" s="10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100</v>
      </c>
      <c r="R2925">
        <f t="shared" si="183"/>
        <v>30</v>
      </c>
      <c r="S2925" t="s">
        <v>8305</v>
      </c>
    </row>
    <row r="2926" spans="1:19" ht="43" x14ac:dyDescent="0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42132.957638888889</v>
      </c>
      <c r="K2926">
        <v>1428585710</v>
      </c>
      <c r="L2926" s="10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103.2</v>
      </c>
      <c r="R2926">
        <f t="shared" si="183"/>
        <v>175.51020408163265</v>
      </c>
      <c r="S2926" t="s">
        <v>8305</v>
      </c>
    </row>
    <row r="2927" spans="1:19" ht="43" x14ac:dyDescent="0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41893.375787037032</v>
      </c>
      <c r="K2927">
        <v>1407852068</v>
      </c>
      <c r="L2927" s="10">
        <f t="shared" si="181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102.44597777777777</v>
      </c>
      <c r="R2927">
        <f t="shared" si="183"/>
        <v>231.66175879396985</v>
      </c>
      <c r="S2927" t="s">
        <v>8305</v>
      </c>
    </row>
    <row r="2928" spans="1:19" ht="43" x14ac:dyDescent="0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42058.557627314811</v>
      </c>
      <c r="K2928">
        <v>1423506179</v>
      </c>
      <c r="L2928" s="10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125</v>
      </c>
      <c r="R2928">
        <f t="shared" si="183"/>
        <v>75</v>
      </c>
      <c r="S2928" t="s">
        <v>8305</v>
      </c>
    </row>
    <row r="2929" spans="1:19" ht="43" x14ac:dyDescent="0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</v>
      </c>
      <c r="K2929">
        <v>1402934629</v>
      </c>
      <c r="L2929" s="10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130.83333333333334</v>
      </c>
      <c r="R2929">
        <f t="shared" si="183"/>
        <v>112.14285714285714</v>
      </c>
      <c r="S2929" t="s">
        <v>8305</v>
      </c>
    </row>
    <row r="2930" spans="1:19" ht="28.7" x14ac:dyDescent="0.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42433.789884259262</v>
      </c>
      <c r="K2930">
        <v>1454543846</v>
      </c>
      <c r="L2930" s="10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100</v>
      </c>
      <c r="R2930">
        <f t="shared" si="183"/>
        <v>41.666666666666664</v>
      </c>
      <c r="S2930" t="s">
        <v>8305</v>
      </c>
    </row>
    <row r="2931" spans="1:19" ht="43" x14ac:dyDescent="0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41784.355995370366</v>
      </c>
      <c r="K2931">
        <v>1398432758</v>
      </c>
      <c r="L2931" s="10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102.06937499999999</v>
      </c>
      <c r="R2931">
        <f t="shared" si="183"/>
        <v>255.17343750000001</v>
      </c>
      <c r="S2931" t="s">
        <v>8305</v>
      </c>
    </row>
    <row r="2932" spans="1:19" ht="43" x14ac:dyDescent="0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42131.375740740739</v>
      </c>
      <c r="K2932">
        <v>1428415264</v>
      </c>
      <c r="L2932" s="10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100.92000000000002</v>
      </c>
      <c r="R2932">
        <f t="shared" si="183"/>
        <v>162.7741935483871</v>
      </c>
      <c r="S2932" t="s">
        <v>8305</v>
      </c>
    </row>
    <row r="2933" spans="1:19" ht="43" x14ac:dyDescent="0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41897.047222222223</v>
      </c>
      <c r="K2933">
        <v>1408604363</v>
      </c>
      <c r="L2933" s="10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106</v>
      </c>
      <c r="R2933">
        <f t="shared" si="183"/>
        <v>88.333333333333329</v>
      </c>
      <c r="S2933" t="s">
        <v>8305</v>
      </c>
    </row>
    <row r="2934" spans="1:19" ht="43" x14ac:dyDescent="0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42056.249999999993</v>
      </c>
      <c r="K2934">
        <v>1421812637</v>
      </c>
      <c r="L2934" s="10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105.0967741935484</v>
      </c>
      <c r="R2934">
        <f t="shared" si="183"/>
        <v>85.736842105263165</v>
      </c>
      <c r="S2934" t="s">
        <v>8305</v>
      </c>
    </row>
    <row r="2935" spans="1:19" ht="43" x14ac:dyDescent="0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42525.748298611106</v>
      </c>
      <c r="K2935">
        <v>1462489053</v>
      </c>
      <c r="L2935" s="10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102.76</v>
      </c>
      <c r="R2935">
        <f t="shared" si="183"/>
        <v>47.574074074074076</v>
      </c>
      <c r="S2935" t="s">
        <v>8305</v>
      </c>
    </row>
    <row r="2936" spans="1:19" ht="43" x14ac:dyDescent="0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41805.427824074075</v>
      </c>
      <c r="K2936">
        <v>1400253364</v>
      </c>
      <c r="L2936" s="10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108</v>
      </c>
      <c r="R2936">
        <f t="shared" si="183"/>
        <v>72.972972972972968</v>
      </c>
      <c r="S2936" t="s">
        <v>8305</v>
      </c>
    </row>
    <row r="2937" spans="1:19" ht="43" x14ac:dyDescent="0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42611.499999999993</v>
      </c>
      <c r="K2937">
        <v>1467468008</v>
      </c>
      <c r="L2937" s="10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100.88571428571429</v>
      </c>
      <c r="R2937">
        <f t="shared" si="183"/>
        <v>90.538461538461533</v>
      </c>
      <c r="S2937" t="s">
        <v>8305</v>
      </c>
    </row>
    <row r="2938" spans="1:19" ht="43" x14ac:dyDescent="0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41924.999305555553</v>
      </c>
      <c r="K2938">
        <v>1412091423</v>
      </c>
      <c r="L2938" s="10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128</v>
      </c>
      <c r="R2938">
        <f t="shared" si="183"/>
        <v>37.647058823529413</v>
      </c>
      <c r="S2938" t="s">
        <v>8305</v>
      </c>
    </row>
    <row r="2939" spans="1:19" ht="28.7" x14ac:dyDescent="0.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41833.248993055553</v>
      </c>
      <c r="K2939">
        <v>1402657113</v>
      </c>
      <c r="L2939" s="10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133.33333333333331</v>
      </c>
      <c r="R2939">
        <f t="shared" si="183"/>
        <v>36.363636363636367</v>
      </c>
      <c r="S2939" t="s">
        <v>8305</v>
      </c>
    </row>
    <row r="2940" spans="1:19" ht="43" x14ac:dyDescent="0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42034.495532407404</v>
      </c>
      <c r="K2940">
        <v>1420044814</v>
      </c>
      <c r="L2940" s="10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101.375</v>
      </c>
      <c r="R2940">
        <f t="shared" si="183"/>
        <v>126.71875</v>
      </c>
      <c r="S2940" t="s">
        <v>8305</v>
      </c>
    </row>
    <row r="2941" spans="1:19" ht="43" x14ac:dyDescent="0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41878.833333333328</v>
      </c>
      <c r="K2941">
        <v>1406316312</v>
      </c>
      <c r="L2941" s="10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102.875</v>
      </c>
      <c r="R2941">
        <f t="shared" si="183"/>
        <v>329.2</v>
      </c>
      <c r="S2941" t="s">
        <v>8305</v>
      </c>
    </row>
    <row r="2942" spans="1:19" ht="43" x14ac:dyDescent="0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42022.565023148149</v>
      </c>
      <c r="K2942">
        <v>1418150018</v>
      </c>
      <c r="L2942" s="10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107.24000000000001</v>
      </c>
      <c r="R2942">
        <f t="shared" si="183"/>
        <v>81.242424242424249</v>
      </c>
      <c r="S2942" t="s">
        <v>8305</v>
      </c>
    </row>
    <row r="2943" spans="1:19" ht="43" x14ac:dyDescent="0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42064.751793981479</v>
      </c>
      <c r="K2943">
        <v>1422658955</v>
      </c>
      <c r="L2943" s="10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4.0000000000000001E-3</v>
      </c>
      <c r="R2943">
        <f t="shared" si="183"/>
        <v>1</v>
      </c>
      <c r="S2943" t="s">
        <v>8303</v>
      </c>
    </row>
    <row r="2944" spans="1:19" ht="43" x14ac:dyDescent="0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42354.637499999997</v>
      </c>
      <c r="K2944">
        <v>1448565459</v>
      </c>
      <c r="L2944" s="10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20.424999999999997</v>
      </c>
      <c r="R2944">
        <f t="shared" si="183"/>
        <v>202.22772277227722</v>
      </c>
      <c r="S2944" t="s">
        <v>8303</v>
      </c>
    </row>
    <row r="2945" spans="1:19" ht="43" hidden="1" x14ac:dyDescent="0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42106.921064814807</v>
      </c>
      <c r="K2945">
        <v>1426302380</v>
      </c>
      <c r="L2945" s="10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t="e">
        <f t="shared" si="183"/>
        <v>#DIV/0!</v>
      </c>
      <c r="S2945" t="s">
        <v>8303</v>
      </c>
    </row>
    <row r="2946" spans="1:19" ht="43" x14ac:dyDescent="0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42162.705995370365</v>
      </c>
      <c r="K2946">
        <v>1431122198</v>
      </c>
      <c r="L2946" s="10">
        <f t="shared" si="18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1</v>
      </c>
      <c r="R2946">
        <f t="shared" si="183"/>
        <v>100</v>
      </c>
      <c r="S2946" t="s">
        <v>8303</v>
      </c>
    </row>
    <row r="2947" spans="1:19" ht="57.35" hidden="1" x14ac:dyDescent="0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(((I2947/60)/60)/24)+DATE(1970,1,1)+(-5/24)</f>
        <v>42147.931250000001</v>
      </c>
      <c r="K2947">
        <v>1429845660</v>
      </c>
      <c r="L2947" s="10">
        <f t="shared" ref="L2947:L3010" si="185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(E2947/D2947)*100</f>
        <v>0</v>
      </c>
      <c r="R2947" t="e">
        <f t="shared" ref="R2947:R3010" si="187">E2947/N2947</f>
        <v>#DIV/0!</v>
      </c>
      <c r="S2947" t="s">
        <v>8303</v>
      </c>
    </row>
    <row r="2948" spans="1:19" ht="43" x14ac:dyDescent="0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42597.322824074072</v>
      </c>
      <c r="K2948">
        <v>1468673092</v>
      </c>
      <c r="L2948" s="10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0.1</v>
      </c>
      <c r="R2948">
        <f t="shared" si="187"/>
        <v>1</v>
      </c>
      <c r="S2948" t="s">
        <v>8303</v>
      </c>
    </row>
    <row r="2949" spans="1:19" ht="43" x14ac:dyDescent="0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42698.507638888892</v>
      </c>
      <c r="K2949">
        <v>1475760567</v>
      </c>
      <c r="L2949" s="10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4.2880000000000003</v>
      </c>
      <c r="R2949">
        <f t="shared" si="187"/>
        <v>82.461538461538467</v>
      </c>
      <c r="S2949" t="s">
        <v>8303</v>
      </c>
    </row>
    <row r="2950" spans="1:19" ht="43" x14ac:dyDescent="0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42157.440891203696</v>
      </c>
      <c r="K2950">
        <v>1428075293</v>
      </c>
      <c r="L2950" s="10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4.8000000000000004E-3</v>
      </c>
      <c r="R2950">
        <f t="shared" si="187"/>
        <v>2.6666666666666665</v>
      </c>
      <c r="S2950" t="s">
        <v>8303</v>
      </c>
    </row>
    <row r="2951" spans="1:19" ht="43" x14ac:dyDescent="0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42327.656446759262</v>
      </c>
      <c r="K2951">
        <v>1445370317</v>
      </c>
      <c r="L2951" s="10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</v>
      </c>
      <c r="R2951">
        <f t="shared" si="187"/>
        <v>12.5</v>
      </c>
      <c r="S2951" t="s">
        <v>8303</v>
      </c>
    </row>
    <row r="2952" spans="1:19" ht="43" hidden="1" x14ac:dyDescent="0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42392.156851851854</v>
      </c>
      <c r="K2952">
        <v>1450946752</v>
      </c>
      <c r="L2952" s="10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t="e">
        <f t="shared" si="187"/>
        <v>#DIV/0!</v>
      </c>
      <c r="S2952" t="s">
        <v>8303</v>
      </c>
    </row>
    <row r="2953" spans="1:19" ht="57.35" x14ac:dyDescent="0.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41917.594594907401</v>
      </c>
      <c r="K2953">
        <v>1408648573</v>
      </c>
      <c r="L2953" s="10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2.1919999999999997</v>
      </c>
      <c r="R2953">
        <f t="shared" si="187"/>
        <v>18.896551724137932</v>
      </c>
      <c r="S2953" t="s">
        <v>8303</v>
      </c>
    </row>
    <row r="2954" spans="1:19" ht="43" x14ac:dyDescent="0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42659.958333333336</v>
      </c>
      <c r="K2954">
        <v>1473957239</v>
      </c>
      <c r="L2954" s="10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8.0250000000000004</v>
      </c>
      <c r="R2954">
        <f t="shared" si="187"/>
        <v>200.625</v>
      </c>
      <c r="S2954" t="s">
        <v>8303</v>
      </c>
    </row>
    <row r="2955" spans="1:19" ht="43" x14ac:dyDescent="0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42285.583576388883</v>
      </c>
      <c r="K2955">
        <v>1441738821</v>
      </c>
      <c r="L2955" s="10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0.15125</v>
      </c>
      <c r="R2955">
        <f t="shared" si="187"/>
        <v>201.66666666666666</v>
      </c>
      <c r="S2955" t="s">
        <v>8303</v>
      </c>
    </row>
    <row r="2956" spans="1:19" ht="43" hidden="1" x14ac:dyDescent="0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42810.333368055559</v>
      </c>
      <c r="K2956">
        <v>1487944803</v>
      </c>
      <c r="L2956" s="10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t="e">
        <f t="shared" si="187"/>
        <v>#DIV/0!</v>
      </c>
      <c r="S2956" t="s">
        <v>8303</v>
      </c>
    </row>
    <row r="2957" spans="1:19" ht="28.7" x14ac:dyDescent="0.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42171.532974537033</v>
      </c>
      <c r="K2957">
        <v>1431884849</v>
      </c>
      <c r="L2957" s="10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59.583333333333336</v>
      </c>
      <c r="R2957">
        <f t="shared" si="187"/>
        <v>65</v>
      </c>
      <c r="S2957" t="s">
        <v>8303</v>
      </c>
    </row>
    <row r="2958" spans="1:19" ht="43" x14ac:dyDescent="0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42494.750578703701</v>
      </c>
      <c r="K2958">
        <v>1459810850</v>
      </c>
      <c r="L2958" s="10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16.734177215189874</v>
      </c>
      <c r="R2958">
        <f t="shared" si="187"/>
        <v>66.099999999999994</v>
      </c>
      <c r="S2958" t="s">
        <v>8303</v>
      </c>
    </row>
    <row r="2959" spans="1:19" ht="43" x14ac:dyDescent="0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42090.761249999996</v>
      </c>
      <c r="K2959">
        <v>1422317772</v>
      </c>
      <c r="L2959" s="10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1.8666666666666669</v>
      </c>
      <c r="R2959">
        <f t="shared" si="187"/>
        <v>93.333333333333329</v>
      </c>
      <c r="S2959" t="s">
        <v>8303</v>
      </c>
    </row>
    <row r="2960" spans="1:19" ht="43" hidden="1" x14ac:dyDescent="0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42498.529131944444</v>
      </c>
      <c r="K2960">
        <v>1457548917</v>
      </c>
      <c r="L2960" s="10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t="e">
        <f t="shared" si="187"/>
        <v>#DIV/0!</v>
      </c>
      <c r="S2960" t="s">
        <v>8303</v>
      </c>
    </row>
    <row r="2961" spans="1:19" ht="43" hidden="1" x14ac:dyDescent="0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42527.800057870372</v>
      </c>
      <c r="K2961">
        <v>1462666325</v>
      </c>
      <c r="L2961" s="10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t="e">
        <f t="shared" si="187"/>
        <v>#DIV/0!</v>
      </c>
      <c r="S2961" t="s">
        <v>8303</v>
      </c>
    </row>
    <row r="2962" spans="1:19" ht="43" hidden="1" x14ac:dyDescent="0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41893.54887731481</v>
      </c>
      <c r="K2962">
        <v>1407867023</v>
      </c>
      <c r="L2962" s="10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t="e">
        <f t="shared" si="187"/>
        <v>#DIV/0!</v>
      </c>
      <c r="S2962" t="s">
        <v>8303</v>
      </c>
    </row>
    <row r="2963" spans="1:19" ht="43" x14ac:dyDescent="0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42088.958333333336</v>
      </c>
      <c r="K2963">
        <v>1424927159</v>
      </c>
      <c r="L2963" s="10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109.62</v>
      </c>
      <c r="R2963">
        <f t="shared" si="187"/>
        <v>50.75</v>
      </c>
      <c r="S2963" t="s">
        <v>8271</v>
      </c>
    </row>
    <row r="2964" spans="1:19" ht="43" x14ac:dyDescent="0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42064.082638888889</v>
      </c>
      <c r="K2964">
        <v>1422769906</v>
      </c>
      <c r="L2964" s="10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121.8</v>
      </c>
      <c r="R2964">
        <f t="shared" si="187"/>
        <v>60.9</v>
      </c>
      <c r="S2964" t="s">
        <v>8271</v>
      </c>
    </row>
    <row r="2965" spans="1:19" ht="57.35" x14ac:dyDescent="0.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42187.26185185185</v>
      </c>
      <c r="K2965">
        <v>1433243824</v>
      </c>
      <c r="L2965" s="10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106.85</v>
      </c>
      <c r="R2965">
        <f t="shared" si="187"/>
        <v>109.03061224489795</v>
      </c>
      <c r="S2965" t="s">
        <v>8271</v>
      </c>
    </row>
    <row r="2966" spans="1:19" ht="43" x14ac:dyDescent="0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41857.688888888886</v>
      </c>
      <c r="K2966">
        <v>1404769819</v>
      </c>
      <c r="L2966" s="10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100.71379999999999</v>
      </c>
      <c r="R2966">
        <f t="shared" si="187"/>
        <v>25.692295918367346</v>
      </c>
      <c r="S2966" t="s">
        <v>8271</v>
      </c>
    </row>
    <row r="2967" spans="1:19" ht="43" x14ac:dyDescent="0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42192.521215277775</v>
      </c>
      <c r="K2967">
        <v>1433698233</v>
      </c>
      <c r="L2967" s="10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109.00000000000001</v>
      </c>
      <c r="R2967">
        <f t="shared" si="187"/>
        <v>41.92307692307692</v>
      </c>
      <c r="S2967" t="s">
        <v>8271</v>
      </c>
    </row>
    <row r="2968" spans="1:19" ht="43" x14ac:dyDescent="0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42263.530231481483</v>
      </c>
      <c r="K2968">
        <v>1439833412</v>
      </c>
      <c r="L2968" s="10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113.63000000000001</v>
      </c>
      <c r="R2968">
        <f t="shared" si="187"/>
        <v>88.7734375</v>
      </c>
      <c r="S2968" t="s">
        <v>8271</v>
      </c>
    </row>
    <row r="2969" spans="1:19" ht="43" x14ac:dyDescent="0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42071.947824074072</v>
      </c>
      <c r="K2969">
        <v>1423284292</v>
      </c>
      <c r="L2969" s="10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113.92</v>
      </c>
      <c r="R2969">
        <f t="shared" si="187"/>
        <v>80.225352112676063</v>
      </c>
      <c r="S2969" t="s">
        <v>8271</v>
      </c>
    </row>
    <row r="2970" spans="1:19" ht="28.7" x14ac:dyDescent="0.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42598.957638888889</v>
      </c>
      <c r="K2970">
        <v>1470227660</v>
      </c>
      <c r="L2970" s="10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106</v>
      </c>
      <c r="R2970">
        <f t="shared" si="187"/>
        <v>78.936170212765958</v>
      </c>
      <c r="S2970" t="s">
        <v>8271</v>
      </c>
    </row>
    <row r="2971" spans="1:19" ht="43" x14ac:dyDescent="0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42127.743750000001</v>
      </c>
      <c r="K2971">
        <v>1428087153</v>
      </c>
      <c r="L2971" s="10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162.5</v>
      </c>
      <c r="R2971">
        <f t="shared" si="187"/>
        <v>95.588235294117652</v>
      </c>
      <c r="S2971" t="s">
        <v>8271</v>
      </c>
    </row>
    <row r="2972" spans="1:19" ht="43" x14ac:dyDescent="0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41838.461238425924</v>
      </c>
      <c r="K2972">
        <v>1403107451</v>
      </c>
      <c r="L2972" s="10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106</v>
      </c>
      <c r="R2972">
        <f t="shared" si="187"/>
        <v>69.890109890109883</v>
      </c>
      <c r="S2972" t="s">
        <v>8271</v>
      </c>
    </row>
    <row r="2973" spans="1:19" ht="43" x14ac:dyDescent="0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41882.449976851851</v>
      </c>
      <c r="K2973">
        <v>1406908078</v>
      </c>
      <c r="L2973" s="10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100.15624999999999</v>
      </c>
      <c r="R2973">
        <f t="shared" si="187"/>
        <v>74.534883720930239</v>
      </c>
      <c r="S2973" t="s">
        <v>8271</v>
      </c>
    </row>
    <row r="2974" spans="1:19" ht="28.7" x14ac:dyDescent="0.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42708.833333333336</v>
      </c>
      <c r="K2974">
        <v>1479609520</v>
      </c>
      <c r="L2974" s="10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105.35000000000001</v>
      </c>
      <c r="R2974">
        <f t="shared" si="187"/>
        <v>123.94117647058823</v>
      </c>
      <c r="S2974" t="s">
        <v>8271</v>
      </c>
    </row>
    <row r="2975" spans="1:19" ht="43" x14ac:dyDescent="0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42369.958333333336</v>
      </c>
      <c r="K2975">
        <v>1449171508</v>
      </c>
      <c r="L2975" s="10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174.8</v>
      </c>
      <c r="R2975">
        <f t="shared" si="187"/>
        <v>264.84848484848487</v>
      </c>
      <c r="S2975" t="s">
        <v>8271</v>
      </c>
    </row>
    <row r="2976" spans="1:19" ht="43" x14ac:dyDescent="0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41907.857638888883</v>
      </c>
      <c r="K2976">
        <v>1409275671</v>
      </c>
      <c r="L2976" s="10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102</v>
      </c>
      <c r="R2976">
        <f t="shared" si="187"/>
        <v>58.620689655172413</v>
      </c>
      <c r="S2976" t="s">
        <v>8271</v>
      </c>
    </row>
    <row r="2977" spans="1:19" ht="43" x14ac:dyDescent="0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41969.916666666664</v>
      </c>
      <c r="K2977">
        <v>1414599886</v>
      </c>
      <c r="L2977" s="10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100.125</v>
      </c>
      <c r="R2977">
        <f t="shared" si="187"/>
        <v>70.884955752212392</v>
      </c>
      <c r="S2977" t="s">
        <v>8271</v>
      </c>
    </row>
    <row r="2978" spans="1:19" ht="43" x14ac:dyDescent="0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42442.291666666664</v>
      </c>
      <c r="K2978">
        <v>1456421530</v>
      </c>
      <c r="L2978" s="10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171.42857142857142</v>
      </c>
      <c r="R2978">
        <f t="shared" si="187"/>
        <v>8.5714285714285712</v>
      </c>
      <c r="S2978" t="s">
        <v>8271</v>
      </c>
    </row>
    <row r="2979" spans="1:19" ht="57.35" x14ac:dyDescent="0.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42085.884722222218</v>
      </c>
      <c r="K2979">
        <v>1421960934</v>
      </c>
      <c r="L2979" s="10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113.56666666666666</v>
      </c>
      <c r="R2979">
        <f t="shared" si="187"/>
        <v>113.56666666666666</v>
      </c>
      <c r="S2979" t="s">
        <v>8271</v>
      </c>
    </row>
    <row r="2980" spans="1:19" ht="43" x14ac:dyDescent="0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41932.040972222218</v>
      </c>
      <c r="K2980">
        <v>1412954547</v>
      </c>
      <c r="L2980" s="10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129.46666666666667</v>
      </c>
      <c r="R2980">
        <f t="shared" si="187"/>
        <v>60.6875</v>
      </c>
      <c r="S2980" t="s">
        <v>8271</v>
      </c>
    </row>
    <row r="2981" spans="1:19" ht="43" x14ac:dyDescent="0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42010.041666666664</v>
      </c>
      <c r="K2981">
        <v>1419104823</v>
      </c>
      <c r="L2981" s="10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101.4</v>
      </c>
      <c r="R2981">
        <f t="shared" si="187"/>
        <v>110.21739130434783</v>
      </c>
      <c r="S2981" t="s">
        <v>8271</v>
      </c>
    </row>
    <row r="2982" spans="1:19" ht="43" x14ac:dyDescent="0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42239.874999999993</v>
      </c>
      <c r="K2982">
        <v>1438639130</v>
      </c>
      <c r="L2982" s="10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109.16666666666666</v>
      </c>
      <c r="R2982">
        <f t="shared" si="187"/>
        <v>136.45833333333334</v>
      </c>
      <c r="S2982" t="s">
        <v>8271</v>
      </c>
    </row>
    <row r="2983" spans="1:19" ht="43" x14ac:dyDescent="0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42270.351342592585</v>
      </c>
      <c r="K2983">
        <v>1439126756</v>
      </c>
      <c r="L2983" s="10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128.92500000000001</v>
      </c>
      <c r="R2983">
        <f t="shared" si="187"/>
        <v>53.164948453608247</v>
      </c>
      <c r="S2983" t="s">
        <v>8303</v>
      </c>
    </row>
    <row r="2984" spans="1:19" ht="28.7" x14ac:dyDescent="0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42411.478506944441</v>
      </c>
      <c r="K2984">
        <v>1452616143</v>
      </c>
      <c r="L2984" s="10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102.06</v>
      </c>
      <c r="R2984">
        <f t="shared" si="187"/>
        <v>86.491525423728817</v>
      </c>
      <c r="S2984" t="s">
        <v>8303</v>
      </c>
    </row>
    <row r="2985" spans="1:19" ht="43" x14ac:dyDescent="0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41954.465694444443</v>
      </c>
      <c r="K2985">
        <v>1410534636</v>
      </c>
      <c r="L2985" s="10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146.53957758620692</v>
      </c>
      <c r="R2985">
        <f t="shared" si="187"/>
        <v>155.23827397260274</v>
      </c>
      <c r="S2985" t="s">
        <v>8303</v>
      </c>
    </row>
    <row r="2986" spans="1:19" ht="43" x14ac:dyDescent="0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42606.070381944439</v>
      </c>
      <c r="K2986">
        <v>1469428881</v>
      </c>
      <c r="L2986" s="10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100.352</v>
      </c>
      <c r="R2986">
        <f t="shared" si="187"/>
        <v>115.08256880733946</v>
      </c>
      <c r="S2986" t="s">
        <v>8303</v>
      </c>
    </row>
    <row r="2987" spans="1:19" ht="43" x14ac:dyDescent="0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42673.958333333336</v>
      </c>
      <c r="K2987">
        <v>1476228128</v>
      </c>
      <c r="L2987" s="10">
        <f t="shared" si="185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121.64999999999999</v>
      </c>
      <c r="R2987">
        <f t="shared" si="187"/>
        <v>109.5945945945946</v>
      </c>
      <c r="S2987" t="s">
        <v>8303</v>
      </c>
    </row>
    <row r="2988" spans="1:19" ht="43" x14ac:dyDescent="0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42491.250069444439</v>
      </c>
      <c r="K2988">
        <v>1456920006</v>
      </c>
      <c r="L2988" s="10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105.5</v>
      </c>
      <c r="R2988">
        <f t="shared" si="187"/>
        <v>45.214285714285715</v>
      </c>
      <c r="S2988" t="s">
        <v>8303</v>
      </c>
    </row>
    <row r="2989" spans="1:19" ht="43" x14ac:dyDescent="0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42655.791666666664</v>
      </c>
      <c r="K2989">
        <v>1473837751</v>
      </c>
      <c r="L2989" s="10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110.4008</v>
      </c>
      <c r="R2989">
        <f t="shared" si="187"/>
        <v>104.15169811320754</v>
      </c>
      <c r="S2989" t="s">
        <v>8303</v>
      </c>
    </row>
    <row r="2990" spans="1:19" ht="43" x14ac:dyDescent="0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42541.153715277782</v>
      </c>
      <c r="K2990">
        <v>1463820081</v>
      </c>
      <c r="L2990" s="10">
        <f t="shared" si="185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100</v>
      </c>
      <c r="R2990">
        <f t="shared" si="187"/>
        <v>35.714285714285715</v>
      </c>
      <c r="S2990" t="s">
        <v>8303</v>
      </c>
    </row>
    <row r="2991" spans="1:19" x14ac:dyDescent="0.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42358.999305555553</v>
      </c>
      <c r="K2991">
        <v>1448756962</v>
      </c>
      <c r="L2991" s="10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176.535</v>
      </c>
      <c r="R2991">
        <f t="shared" si="187"/>
        <v>96.997252747252745</v>
      </c>
      <c r="S2991" t="s">
        <v>8303</v>
      </c>
    </row>
    <row r="2992" spans="1:19" ht="43" x14ac:dyDescent="0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42376.365972222215</v>
      </c>
      <c r="K2992">
        <v>1449150420</v>
      </c>
      <c r="L2992" s="10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100</v>
      </c>
      <c r="R2992">
        <f t="shared" si="187"/>
        <v>370.37037037037038</v>
      </c>
      <c r="S2992" t="s">
        <v>8303</v>
      </c>
    </row>
    <row r="2993" spans="1:19" ht="43" x14ac:dyDescent="0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42762.628819444442</v>
      </c>
      <c r="K2993">
        <v>1483646730</v>
      </c>
      <c r="L2993" s="10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103.29411764705883</v>
      </c>
      <c r="R2993">
        <f t="shared" si="187"/>
        <v>94.408602150537632</v>
      </c>
      <c r="S2993" t="s">
        <v>8303</v>
      </c>
    </row>
    <row r="2994" spans="1:19" ht="43" x14ac:dyDescent="0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42652.559143518512</v>
      </c>
      <c r="K2994">
        <v>1473445510</v>
      </c>
      <c r="L2994" s="10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104.5</v>
      </c>
      <c r="R2994">
        <f t="shared" si="187"/>
        <v>48.984375</v>
      </c>
      <c r="S2994" t="s">
        <v>8303</v>
      </c>
    </row>
    <row r="2995" spans="1:19" x14ac:dyDescent="0.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42420.63040509259</v>
      </c>
      <c r="K2995">
        <v>1453406867</v>
      </c>
      <c r="L2995" s="10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100.29999999999998</v>
      </c>
      <c r="R2995">
        <f t="shared" si="187"/>
        <v>45.590909090909093</v>
      </c>
      <c r="S2995" t="s">
        <v>8303</v>
      </c>
    </row>
    <row r="2996" spans="1:19" ht="43" x14ac:dyDescent="0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41915.270509259259</v>
      </c>
      <c r="K2996">
        <v>1409743772</v>
      </c>
      <c r="L2996" s="10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457.74666666666673</v>
      </c>
      <c r="R2996">
        <f t="shared" si="187"/>
        <v>23.275254237288134</v>
      </c>
      <c r="S2996" t="s">
        <v>8303</v>
      </c>
    </row>
    <row r="2997" spans="1:19" ht="43" x14ac:dyDescent="0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42754.456840277773</v>
      </c>
      <c r="K2997">
        <v>1482249471</v>
      </c>
      <c r="L2997" s="10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104.96000000000001</v>
      </c>
      <c r="R2997">
        <f t="shared" si="187"/>
        <v>63.2289156626506</v>
      </c>
      <c r="S2997" t="s">
        <v>8303</v>
      </c>
    </row>
    <row r="2998" spans="1:19" ht="28.7" x14ac:dyDescent="0.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42150.70416666667</v>
      </c>
      <c r="K2998">
        <v>1427493240</v>
      </c>
      <c r="L2998" s="10">
        <f t="shared" si="185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171.94285714285715</v>
      </c>
      <c r="R2998">
        <f t="shared" si="187"/>
        <v>153.5204081632653</v>
      </c>
      <c r="S2998" t="s">
        <v>8303</v>
      </c>
    </row>
    <row r="2999" spans="1:19" ht="43" x14ac:dyDescent="0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42792.999305555553</v>
      </c>
      <c r="K2999">
        <v>1486661793</v>
      </c>
      <c r="L2999" s="10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103.73000000000002</v>
      </c>
      <c r="R2999">
        <f t="shared" si="187"/>
        <v>90.2</v>
      </c>
      <c r="S2999" t="s">
        <v>8303</v>
      </c>
    </row>
    <row r="3000" spans="1:19" ht="43" x14ac:dyDescent="0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41805.975694444445</v>
      </c>
      <c r="K3000">
        <v>1400474329</v>
      </c>
      <c r="L3000" s="10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103.029</v>
      </c>
      <c r="R3000">
        <f t="shared" si="187"/>
        <v>118.97113163972287</v>
      </c>
      <c r="S3000" t="s">
        <v>8303</v>
      </c>
    </row>
    <row r="3001" spans="1:19" ht="43" x14ac:dyDescent="0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42794.874999999993</v>
      </c>
      <c r="K3001">
        <v>1487094360</v>
      </c>
      <c r="L3001" s="10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118.88888888888889</v>
      </c>
      <c r="R3001">
        <f t="shared" si="187"/>
        <v>80.25</v>
      </c>
      <c r="S3001" t="s">
        <v>8303</v>
      </c>
    </row>
    <row r="3002" spans="1:19" ht="43" x14ac:dyDescent="0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42766.541666666664</v>
      </c>
      <c r="K3002">
        <v>1484682670</v>
      </c>
      <c r="L3002" s="10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100</v>
      </c>
      <c r="R3002">
        <f t="shared" si="187"/>
        <v>62.5</v>
      </c>
      <c r="S3002" t="s">
        <v>8303</v>
      </c>
    </row>
    <row r="3003" spans="1:19" ht="43" x14ac:dyDescent="0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42564.687291666669</v>
      </c>
      <c r="K3003">
        <v>1465853382</v>
      </c>
      <c r="L3003" s="10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318.69988910451895</v>
      </c>
      <c r="R3003">
        <f t="shared" si="187"/>
        <v>131.37719999999999</v>
      </c>
      <c r="S3003" t="s">
        <v>8303</v>
      </c>
    </row>
    <row r="3004" spans="1:19" ht="28.7" x14ac:dyDescent="0.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41269.627916666665</v>
      </c>
      <c r="K3004">
        <v>1353960252</v>
      </c>
      <c r="L3004" s="10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108.50614285714286</v>
      </c>
      <c r="R3004">
        <f t="shared" si="187"/>
        <v>73.032980769230775</v>
      </c>
      <c r="S3004" t="s">
        <v>8303</v>
      </c>
    </row>
    <row r="3005" spans="1:19" ht="43" x14ac:dyDescent="0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42430.040972222218</v>
      </c>
      <c r="K3005">
        <v>1454098976</v>
      </c>
      <c r="L3005" s="10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101.16666666666667</v>
      </c>
      <c r="R3005">
        <f t="shared" si="187"/>
        <v>178.52941176470588</v>
      </c>
      <c r="S3005" t="s">
        <v>8303</v>
      </c>
    </row>
    <row r="3006" spans="1:19" ht="43" x14ac:dyDescent="0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41958.714398148142</v>
      </c>
      <c r="K3006">
        <v>1413493724</v>
      </c>
      <c r="L3006" s="10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112.815</v>
      </c>
      <c r="R3006">
        <f t="shared" si="187"/>
        <v>162.90974729241879</v>
      </c>
      <c r="S3006" t="s">
        <v>8303</v>
      </c>
    </row>
    <row r="3007" spans="1:19" ht="43" x14ac:dyDescent="0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41918.466493055552</v>
      </c>
      <c r="K3007">
        <v>1410019905</v>
      </c>
      <c r="L3007" s="10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120.49622641509434</v>
      </c>
      <c r="R3007">
        <f t="shared" si="187"/>
        <v>108.24237288135593</v>
      </c>
      <c r="S3007" t="s">
        <v>8303</v>
      </c>
    </row>
    <row r="3008" spans="1:19" ht="28.7" x14ac:dyDescent="0.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41987.548506944448</v>
      </c>
      <c r="K3008">
        <v>1415988591</v>
      </c>
      <c r="L3008" s="10">
        <f t="shared" si="185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107.74999999999999</v>
      </c>
      <c r="R3008">
        <f t="shared" si="187"/>
        <v>88.865979381443296</v>
      </c>
      <c r="S3008" t="s">
        <v>8303</v>
      </c>
    </row>
    <row r="3009" spans="1:19" ht="28.7" x14ac:dyDescent="0.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42119.007905092592</v>
      </c>
      <c r="K3009">
        <v>1428124283</v>
      </c>
      <c r="L3009" s="10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180</v>
      </c>
      <c r="R3009">
        <f t="shared" si="187"/>
        <v>54</v>
      </c>
      <c r="S3009" t="s">
        <v>8303</v>
      </c>
    </row>
    <row r="3010" spans="1:19" ht="43" x14ac:dyDescent="0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42390.003692129627</v>
      </c>
      <c r="K3010">
        <v>1450760719</v>
      </c>
      <c r="L3010" s="10">
        <f t="shared" si="185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101.16666666666667</v>
      </c>
      <c r="R3010">
        <f t="shared" si="187"/>
        <v>116.73076923076923</v>
      </c>
      <c r="S3010" t="s">
        <v>8303</v>
      </c>
    </row>
    <row r="3011" spans="1:19" ht="43" x14ac:dyDescent="0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(((I3011/60)/60)/24)+DATE(1970,1,1)+(-5/24)</f>
        <v>41969.403240740743</v>
      </c>
      <c r="K3011">
        <v>1414417240</v>
      </c>
      <c r="L3011" s="10">
        <f t="shared" ref="L3011:L3074" si="189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(E3011/D3011)*100</f>
        <v>119.756</v>
      </c>
      <c r="R3011">
        <f t="shared" ref="R3011:R3074" si="191">E3011/N3011</f>
        <v>233.8984375</v>
      </c>
      <c r="S3011" t="s">
        <v>8303</v>
      </c>
    </row>
    <row r="3012" spans="1:19" ht="43" x14ac:dyDescent="0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42056.624062499999</v>
      </c>
      <c r="K3012">
        <v>1419364719</v>
      </c>
      <c r="L3012" s="10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158</v>
      </c>
      <c r="R3012">
        <f t="shared" si="191"/>
        <v>158</v>
      </c>
      <c r="S3012" t="s">
        <v>8303</v>
      </c>
    </row>
    <row r="3013" spans="1:19" ht="43" x14ac:dyDescent="0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42361.749305555553</v>
      </c>
      <c r="K3013">
        <v>1448536516</v>
      </c>
      <c r="L3013" s="10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123.66666666666666</v>
      </c>
      <c r="R3013">
        <f t="shared" si="191"/>
        <v>14.84</v>
      </c>
      <c r="S3013" t="s">
        <v>8303</v>
      </c>
    </row>
    <row r="3014" spans="1:19" ht="43" x14ac:dyDescent="0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42045.494560185187</v>
      </c>
      <c r="K3014">
        <v>1421772730</v>
      </c>
      <c r="L3014" s="10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117.12499999999999</v>
      </c>
      <c r="R3014">
        <f t="shared" si="191"/>
        <v>85.181818181818187</v>
      </c>
      <c r="S3014" t="s">
        <v>8303</v>
      </c>
    </row>
    <row r="3015" spans="1:19" ht="43" x14ac:dyDescent="0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42176.627881944441</v>
      </c>
      <c r="K3015">
        <v>1432325049</v>
      </c>
      <c r="L3015" s="10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156.96</v>
      </c>
      <c r="R3015">
        <f t="shared" si="191"/>
        <v>146.69158878504672</v>
      </c>
      <c r="S3015" t="s">
        <v>8303</v>
      </c>
    </row>
    <row r="3016" spans="1:19" ht="43" x14ac:dyDescent="0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</v>
      </c>
      <c r="K3016">
        <v>1412737080</v>
      </c>
      <c r="L3016" s="10">
        <f t="shared" si="189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113.104</v>
      </c>
      <c r="R3016">
        <f t="shared" si="191"/>
        <v>50.764811490125673</v>
      </c>
      <c r="S3016" t="s">
        <v>8303</v>
      </c>
    </row>
    <row r="3017" spans="1:19" ht="43" x14ac:dyDescent="0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41800.958333333328</v>
      </c>
      <c r="K3017">
        <v>1401125238</v>
      </c>
      <c r="L3017" s="10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103.17647058823529</v>
      </c>
      <c r="R3017">
        <f t="shared" si="191"/>
        <v>87.7</v>
      </c>
      <c r="S3017" t="s">
        <v>8303</v>
      </c>
    </row>
    <row r="3018" spans="1:19" ht="43" x14ac:dyDescent="0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41838.339722222219</v>
      </c>
      <c r="K3018">
        <v>1400504952</v>
      </c>
      <c r="L3018" s="10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102.61176470588236</v>
      </c>
      <c r="R3018">
        <f t="shared" si="191"/>
        <v>242.27777777777777</v>
      </c>
      <c r="S3018" t="s">
        <v>8303</v>
      </c>
    </row>
    <row r="3019" spans="1:19" ht="43" x14ac:dyDescent="0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41871.641701388886</v>
      </c>
      <c r="K3019">
        <v>1405974243</v>
      </c>
      <c r="L3019" s="10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105.84090909090908</v>
      </c>
      <c r="R3019">
        <f t="shared" si="191"/>
        <v>146.44654088050314</v>
      </c>
      <c r="S3019" t="s">
        <v>8303</v>
      </c>
    </row>
    <row r="3020" spans="1:19" ht="43" x14ac:dyDescent="0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42205.708333333336</v>
      </c>
      <c r="K3020">
        <v>1433747376</v>
      </c>
      <c r="L3020" s="10">
        <f t="shared" si="189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100.71428571428571</v>
      </c>
      <c r="R3020">
        <f t="shared" si="191"/>
        <v>103.17073170731707</v>
      </c>
      <c r="S3020" t="s">
        <v>8303</v>
      </c>
    </row>
    <row r="3021" spans="1:19" ht="43" x14ac:dyDescent="0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41785.916666666664</v>
      </c>
      <c r="K3021">
        <v>1398801620</v>
      </c>
      <c r="L3021" s="10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121.23333333333332</v>
      </c>
      <c r="R3021">
        <f t="shared" si="191"/>
        <v>80.464601769911511</v>
      </c>
      <c r="S3021" t="s">
        <v>8303</v>
      </c>
    </row>
    <row r="3022" spans="1:19" ht="43" x14ac:dyDescent="0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42230.638113425921</v>
      </c>
      <c r="K3022">
        <v>1434399533</v>
      </c>
      <c r="L3022" s="10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100.57142857142858</v>
      </c>
      <c r="R3022">
        <f t="shared" si="191"/>
        <v>234.66666666666666</v>
      </c>
      <c r="S3022" t="s">
        <v>8303</v>
      </c>
    </row>
    <row r="3023" spans="1:19" ht="43" x14ac:dyDescent="0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42696.040972222218</v>
      </c>
      <c r="K3023">
        <v>1476715869</v>
      </c>
      <c r="L3023" s="10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116.02222222222223</v>
      </c>
      <c r="R3023">
        <f t="shared" si="191"/>
        <v>50.689320388349515</v>
      </c>
      <c r="S3023" t="s">
        <v>8303</v>
      </c>
    </row>
    <row r="3024" spans="1:19" ht="43" x14ac:dyDescent="0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42609.745474537034</v>
      </c>
      <c r="K3024">
        <v>1468450409</v>
      </c>
      <c r="L3024" s="10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100.88</v>
      </c>
      <c r="R3024">
        <f t="shared" si="191"/>
        <v>162.70967741935485</v>
      </c>
      <c r="S3024" t="s">
        <v>8303</v>
      </c>
    </row>
    <row r="3025" spans="1:19" ht="43" x14ac:dyDescent="0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42166.46743055556</v>
      </c>
      <c r="K3025">
        <v>1430151186</v>
      </c>
      <c r="L3025" s="10">
        <f t="shared" si="189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103</v>
      </c>
      <c r="R3025">
        <f t="shared" si="191"/>
        <v>120.16666666666667</v>
      </c>
      <c r="S3025" t="s">
        <v>8303</v>
      </c>
    </row>
    <row r="3026" spans="1:19" ht="43" x14ac:dyDescent="0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41188.785590277774</v>
      </c>
      <c r="K3026">
        <v>1346975475</v>
      </c>
      <c r="L3026" s="10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246.42</v>
      </c>
      <c r="R3026">
        <f t="shared" si="191"/>
        <v>67.697802197802204</v>
      </c>
      <c r="S3026" t="s">
        <v>8303</v>
      </c>
    </row>
    <row r="3027" spans="1:19" ht="43" x14ac:dyDescent="0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41789.458333333328</v>
      </c>
      <c r="K3027">
        <v>1399032813</v>
      </c>
      <c r="L3027" s="10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302.2</v>
      </c>
      <c r="R3027">
        <f t="shared" si="191"/>
        <v>52.103448275862071</v>
      </c>
      <c r="S3027" t="s">
        <v>8303</v>
      </c>
    </row>
    <row r="3028" spans="1:19" ht="43" x14ac:dyDescent="0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42797.251064814809</v>
      </c>
      <c r="K3028">
        <v>1487329292</v>
      </c>
      <c r="L3028" s="10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143.33333333333334</v>
      </c>
      <c r="R3028">
        <f t="shared" si="191"/>
        <v>51.6</v>
      </c>
      <c r="S3028" t="s">
        <v>8303</v>
      </c>
    </row>
    <row r="3029" spans="1:19" ht="43" x14ac:dyDescent="0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42083.454293981478</v>
      </c>
      <c r="K3029">
        <v>1424278451</v>
      </c>
      <c r="L3029" s="10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131.44</v>
      </c>
      <c r="R3029">
        <f t="shared" si="191"/>
        <v>164.3</v>
      </c>
      <c r="S3029" t="s">
        <v>8303</v>
      </c>
    </row>
    <row r="3030" spans="1:19" ht="28.7" x14ac:dyDescent="0.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42597.055844907409</v>
      </c>
      <c r="K3030">
        <v>1468650025</v>
      </c>
      <c r="L3030" s="10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168.01999999999998</v>
      </c>
      <c r="R3030">
        <f t="shared" si="191"/>
        <v>84.858585858585855</v>
      </c>
      <c r="S3030" t="s">
        <v>8303</v>
      </c>
    </row>
    <row r="3031" spans="1:19" ht="43" x14ac:dyDescent="0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41960.982638888883</v>
      </c>
      <c r="K3031">
        <v>1413824447</v>
      </c>
      <c r="L3031" s="10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109.67666666666666</v>
      </c>
      <c r="R3031">
        <f t="shared" si="191"/>
        <v>94.548850574712645</v>
      </c>
      <c r="S3031" t="s">
        <v>8303</v>
      </c>
    </row>
    <row r="3032" spans="1:19" ht="43" x14ac:dyDescent="0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42263.5390162037</v>
      </c>
      <c r="K3032">
        <v>1439834171</v>
      </c>
      <c r="L3032" s="10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106.6857142857143</v>
      </c>
      <c r="R3032">
        <f t="shared" si="191"/>
        <v>45.536585365853661</v>
      </c>
      <c r="S3032" t="s">
        <v>8303</v>
      </c>
    </row>
    <row r="3033" spans="1:19" ht="71.7" x14ac:dyDescent="0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42657.674155092587</v>
      </c>
      <c r="K3033">
        <v>1471295447</v>
      </c>
      <c r="L3033" s="10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100</v>
      </c>
      <c r="R3033">
        <f t="shared" si="191"/>
        <v>51.724137931034484</v>
      </c>
      <c r="S3033" t="s">
        <v>8303</v>
      </c>
    </row>
    <row r="3034" spans="1:19" ht="43" x14ac:dyDescent="0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42257.836331018516</v>
      </c>
      <c r="K3034">
        <v>1439341459</v>
      </c>
      <c r="L3034" s="10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127.2</v>
      </c>
      <c r="R3034">
        <f t="shared" si="191"/>
        <v>50.88</v>
      </c>
      <c r="S3034" t="s">
        <v>8303</v>
      </c>
    </row>
    <row r="3035" spans="1:19" ht="43" x14ac:dyDescent="0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42599.901909722219</v>
      </c>
      <c r="K3035">
        <v>1468895925</v>
      </c>
      <c r="L3035" s="10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146.53333333333333</v>
      </c>
      <c r="R3035">
        <f t="shared" si="191"/>
        <v>191.13043478260869</v>
      </c>
      <c r="S3035" t="s">
        <v>8303</v>
      </c>
    </row>
    <row r="3036" spans="1:19" ht="57.35" x14ac:dyDescent="0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42674.957638888889</v>
      </c>
      <c r="K3036">
        <v>1475326255</v>
      </c>
      <c r="L3036" s="10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112.53599999999999</v>
      </c>
      <c r="R3036">
        <f t="shared" si="191"/>
        <v>89.314285714285717</v>
      </c>
      <c r="S3036" t="s">
        <v>8303</v>
      </c>
    </row>
    <row r="3037" spans="1:19" ht="28.7" x14ac:dyDescent="0.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41398.351956018516</v>
      </c>
      <c r="K3037">
        <v>1365082009</v>
      </c>
      <c r="L3037" s="10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108.78684000000001</v>
      </c>
      <c r="R3037">
        <f t="shared" si="191"/>
        <v>88.588631921824103</v>
      </c>
      <c r="S3037" t="s">
        <v>8303</v>
      </c>
    </row>
    <row r="3038" spans="1:19" ht="43" x14ac:dyDescent="0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41502.290972222218</v>
      </c>
      <c r="K3038">
        <v>1373568644</v>
      </c>
      <c r="L3038" s="10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126.732</v>
      </c>
      <c r="R3038">
        <f t="shared" si="191"/>
        <v>96.300911854103347</v>
      </c>
      <c r="S3038" t="s">
        <v>8303</v>
      </c>
    </row>
    <row r="3039" spans="1:19" ht="57.35" x14ac:dyDescent="0.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40452.999305555553</v>
      </c>
      <c r="K3039">
        <v>1279574773</v>
      </c>
      <c r="L3039" s="10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213.20000000000002</v>
      </c>
      <c r="R3039">
        <f t="shared" si="191"/>
        <v>33.3125</v>
      </c>
      <c r="S3039" t="s">
        <v>8303</v>
      </c>
    </row>
    <row r="3040" spans="1:19" ht="43" x14ac:dyDescent="0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42433.043946759259</v>
      </c>
      <c r="K3040">
        <v>1451887397</v>
      </c>
      <c r="L3040" s="10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100.49999999999999</v>
      </c>
      <c r="R3040">
        <f t="shared" si="191"/>
        <v>37.222222222222221</v>
      </c>
      <c r="S3040" t="s">
        <v>8303</v>
      </c>
    </row>
    <row r="3041" spans="1:19" ht="43" x14ac:dyDescent="0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41637.124305555553</v>
      </c>
      <c r="K3041">
        <v>1386011038</v>
      </c>
      <c r="L3041" s="10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108.71389999999998</v>
      </c>
      <c r="R3041">
        <f t="shared" si="191"/>
        <v>92.130423728813554</v>
      </c>
      <c r="S3041" t="s">
        <v>8303</v>
      </c>
    </row>
    <row r="3042" spans="1:19" ht="43" x14ac:dyDescent="0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42181.749999999993</v>
      </c>
      <c r="K3042">
        <v>1434999621</v>
      </c>
      <c r="L3042" s="10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107.5</v>
      </c>
      <c r="R3042">
        <f t="shared" si="191"/>
        <v>76.785714285714292</v>
      </c>
      <c r="S3042" t="s">
        <v>8303</v>
      </c>
    </row>
    <row r="3043" spans="1:19" ht="28.7" x14ac:dyDescent="0.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42389.660277777781</v>
      </c>
      <c r="K3043">
        <v>1450731048</v>
      </c>
      <c r="L3043" s="10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110.48192771084338</v>
      </c>
      <c r="R3043">
        <f t="shared" si="191"/>
        <v>96.526315789473685</v>
      </c>
      <c r="S3043" t="s">
        <v>8303</v>
      </c>
    </row>
    <row r="3044" spans="1:19" ht="43" x14ac:dyDescent="0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42283.479710648149</v>
      </c>
      <c r="K3044">
        <v>1441557047</v>
      </c>
      <c r="L3044" s="10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128</v>
      </c>
      <c r="R3044">
        <f t="shared" si="191"/>
        <v>51.891891891891895</v>
      </c>
      <c r="S3044" t="s">
        <v>8303</v>
      </c>
    </row>
    <row r="3045" spans="1:19" ht="43" x14ac:dyDescent="0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42109.909722222219</v>
      </c>
      <c r="K3045">
        <v>1426815699</v>
      </c>
      <c r="L3045" s="10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110.00666666666667</v>
      </c>
      <c r="R3045">
        <f t="shared" si="191"/>
        <v>128.9140625</v>
      </c>
      <c r="S3045" t="s">
        <v>8303</v>
      </c>
    </row>
    <row r="3046" spans="1:19" ht="43" x14ac:dyDescent="0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42402.518495370365</v>
      </c>
      <c r="K3046">
        <v>1453137998</v>
      </c>
      <c r="L3046" s="10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109.34166666666667</v>
      </c>
      <c r="R3046">
        <f t="shared" si="191"/>
        <v>84.108974358974365</v>
      </c>
      <c r="S3046" t="s">
        <v>8303</v>
      </c>
    </row>
    <row r="3047" spans="1:19" ht="43" x14ac:dyDescent="0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41872.947395833333</v>
      </c>
      <c r="K3047">
        <v>1406087055</v>
      </c>
      <c r="L3047" s="10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132.70650000000001</v>
      </c>
      <c r="R3047">
        <f t="shared" si="191"/>
        <v>82.941562500000003</v>
      </c>
      <c r="S3047" t="s">
        <v>8303</v>
      </c>
    </row>
    <row r="3048" spans="1:19" ht="43" x14ac:dyDescent="0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41891.994444444441</v>
      </c>
      <c r="K3048">
        <v>1407784586</v>
      </c>
      <c r="L3048" s="10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190.84810126582278</v>
      </c>
      <c r="R3048">
        <f t="shared" si="191"/>
        <v>259.94827586206895</v>
      </c>
      <c r="S3048" t="s">
        <v>8303</v>
      </c>
    </row>
    <row r="3049" spans="1:19" ht="43" x14ac:dyDescent="0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42487.344444444439</v>
      </c>
      <c r="K3049">
        <v>1457999054</v>
      </c>
      <c r="L3049" s="10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149</v>
      </c>
      <c r="R3049">
        <f t="shared" si="191"/>
        <v>37.25</v>
      </c>
      <c r="S3049" t="s">
        <v>8303</v>
      </c>
    </row>
    <row r="3050" spans="1:19" ht="43" x14ac:dyDescent="0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42004.681944444441</v>
      </c>
      <c r="K3050">
        <v>1417556262</v>
      </c>
      <c r="L3050" s="10">
        <f t="shared" si="189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166.4</v>
      </c>
      <c r="R3050">
        <f t="shared" si="191"/>
        <v>177.02127659574469</v>
      </c>
      <c r="S3050" t="s">
        <v>8303</v>
      </c>
    </row>
    <row r="3051" spans="1:19" ht="43" x14ac:dyDescent="0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42168.806192129625</v>
      </c>
      <c r="K3051">
        <v>1431649255</v>
      </c>
      <c r="L3051" s="10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106.66666666666667</v>
      </c>
      <c r="R3051">
        <f t="shared" si="191"/>
        <v>74.074074074074076</v>
      </c>
      <c r="S3051" t="s">
        <v>8303</v>
      </c>
    </row>
    <row r="3052" spans="1:19" ht="28.7" x14ac:dyDescent="0.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42494.960185185184</v>
      </c>
      <c r="K3052">
        <v>1459828960</v>
      </c>
      <c r="L3052" s="10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106</v>
      </c>
      <c r="R3052">
        <f t="shared" si="191"/>
        <v>70.666666666666671</v>
      </c>
      <c r="S3052" t="s">
        <v>8303</v>
      </c>
    </row>
    <row r="3053" spans="1:19" ht="43" x14ac:dyDescent="0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42774.207696759251</v>
      </c>
      <c r="K3053">
        <v>1483955945</v>
      </c>
      <c r="L3053" s="10">
        <f t="shared" si="189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23.62857142857143</v>
      </c>
      <c r="R3053">
        <f t="shared" si="191"/>
        <v>23.62857142857143</v>
      </c>
      <c r="S3053" t="s">
        <v>8303</v>
      </c>
    </row>
    <row r="3054" spans="1:19" ht="28.7" x14ac:dyDescent="0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42152.457638888889</v>
      </c>
      <c r="K3054">
        <v>1430237094</v>
      </c>
      <c r="L3054" s="10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0.15</v>
      </c>
      <c r="R3054">
        <f t="shared" si="191"/>
        <v>37.5</v>
      </c>
      <c r="S3054" t="s">
        <v>8303</v>
      </c>
    </row>
    <row r="3055" spans="1:19" ht="43" x14ac:dyDescent="0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41913.957638888889</v>
      </c>
      <c r="K3055">
        <v>1407781013</v>
      </c>
      <c r="L3055" s="10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0.4</v>
      </c>
      <c r="R3055">
        <f t="shared" si="191"/>
        <v>13.333333333333334</v>
      </c>
      <c r="S3055" t="s">
        <v>8303</v>
      </c>
    </row>
    <row r="3056" spans="1:19" ht="43" hidden="1" x14ac:dyDescent="0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42064.836111111108</v>
      </c>
      <c r="K3056">
        <v>1422043154</v>
      </c>
      <c r="L3056" s="10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t="e">
        <f t="shared" si="191"/>
        <v>#DIV/0!</v>
      </c>
      <c r="S3056" t="s">
        <v>8303</v>
      </c>
    </row>
    <row r="3057" spans="1:19" ht="43" x14ac:dyDescent="0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42013.749884259254</v>
      </c>
      <c r="K3057">
        <v>1415660390</v>
      </c>
      <c r="L3057" s="10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5.0000000000000001E-3</v>
      </c>
      <c r="R3057">
        <f t="shared" si="191"/>
        <v>1</v>
      </c>
      <c r="S3057" t="s">
        <v>8303</v>
      </c>
    </row>
    <row r="3058" spans="1:19" ht="43" hidden="1" x14ac:dyDescent="0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41911.428055555552</v>
      </c>
      <c r="K3058">
        <v>1406819784</v>
      </c>
      <c r="L3058" s="10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t="e">
        <f t="shared" si="191"/>
        <v>#DIV/0!</v>
      </c>
      <c r="S3058" t="s">
        <v>8303</v>
      </c>
    </row>
    <row r="3059" spans="1:19" ht="43" hidden="1" x14ac:dyDescent="0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42463.400590277779</v>
      </c>
      <c r="K3059">
        <v>1457105811</v>
      </c>
      <c r="L3059" s="10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t="e">
        <f t="shared" si="191"/>
        <v>#DIV/0!</v>
      </c>
      <c r="S3059" t="s">
        <v>8303</v>
      </c>
    </row>
    <row r="3060" spans="1:19" ht="43" x14ac:dyDescent="0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42510.165972222218</v>
      </c>
      <c r="K3060">
        <v>1459414740</v>
      </c>
      <c r="L3060" s="10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1.6666666666666666E-2</v>
      </c>
      <c r="R3060">
        <f t="shared" si="191"/>
        <v>1</v>
      </c>
      <c r="S3060" t="s">
        <v>8303</v>
      </c>
    </row>
    <row r="3061" spans="1:19" ht="43" x14ac:dyDescent="0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41859.727384259255</v>
      </c>
      <c r="K3061">
        <v>1404944846</v>
      </c>
      <c r="L3061" s="10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3.0066666666666664</v>
      </c>
      <c r="R3061">
        <f t="shared" si="191"/>
        <v>41</v>
      </c>
      <c r="S3061" t="s">
        <v>8303</v>
      </c>
    </row>
    <row r="3062" spans="1:19" ht="28.7" x14ac:dyDescent="0.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42275.066365740735</v>
      </c>
      <c r="K3062">
        <v>1440830134</v>
      </c>
      <c r="L3062" s="10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0.15227272727272728</v>
      </c>
      <c r="R3062">
        <f t="shared" si="191"/>
        <v>55.833333333333336</v>
      </c>
      <c r="S3062" t="s">
        <v>8303</v>
      </c>
    </row>
    <row r="3063" spans="1:19" hidden="1" x14ac:dyDescent="0.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41864.575787037036</v>
      </c>
      <c r="K3063">
        <v>1405363748</v>
      </c>
      <c r="L3063" s="10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t="e">
        <f t="shared" si="191"/>
        <v>#DIV/0!</v>
      </c>
      <c r="S3063" t="s">
        <v>8303</v>
      </c>
    </row>
    <row r="3064" spans="1:19" ht="43" x14ac:dyDescent="0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42277.541666666664</v>
      </c>
      <c r="K3064">
        <v>1441111892</v>
      </c>
      <c r="L3064" s="10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66.84</v>
      </c>
      <c r="R3064">
        <f t="shared" si="191"/>
        <v>99.761194029850742</v>
      </c>
      <c r="S3064" t="s">
        <v>8303</v>
      </c>
    </row>
    <row r="3065" spans="1:19" ht="43" x14ac:dyDescent="0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42665.714560185181</v>
      </c>
      <c r="K3065">
        <v>1474150138</v>
      </c>
      <c r="L3065" s="10">
        <f t="shared" si="189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19.566666666666666</v>
      </c>
      <c r="R3065">
        <f t="shared" si="191"/>
        <v>25.521739130434781</v>
      </c>
      <c r="S3065" t="s">
        <v>8303</v>
      </c>
    </row>
    <row r="3066" spans="1:19" ht="28.7" x14ac:dyDescent="0.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42330.082638888889</v>
      </c>
      <c r="K3066">
        <v>1445483246</v>
      </c>
      <c r="L3066" s="10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11.294666666666666</v>
      </c>
      <c r="R3066">
        <f t="shared" si="191"/>
        <v>117.65277777777777</v>
      </c>
      <c r="S3066" t="s">
        <v>8303</v>
      </c>
    </row>
    <row r="3067" spans="1:19" ht="43" x14ac:dyDescent="0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41849.846898148149</v>
      </c>
      <c r="K3067">
        <v>1404523172</v>
      </c>
      <c r="L3067" s="10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0.04</v>
      </c>
      <c r="R3067">
        <f t="shared" si="191"/>
        <v>5</v>
      </c>
      <c r="S3067" t="s">
        <v>8303</v>
      </c>
    </row>
    <row r="3068" spans="1:19" ht="43" x14ac:dyDescent="0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42561.020104166666</v>
      </c>
      <c r="K3068">
        <v>1465536537</v>
      </c>
      <c r="L3068" s="10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11.985714285714286</v>
      </c>
      <c r="R3068">
        <f t="shared" si="191"/>
        <v>2796.6666666666665</v>
      </c>
      <c r="S3068" t="s">
        <v>8303</v>
      </c>
    </row>
    <row r="3069" spans="1:19" ht="43" x14ac:dyDescent="0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42256.730081018519</v>
      </c>
      <c r="K3069">
        <v>1439245879</v>
      </c>
      <c r="L3069" s="10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</v>
      </c>
      <c r="R3069">
        <f t="shared" si="191"/>
        <v>200</v>
      </c>
      <c r="S3069" t="s">
        <v>8303</v>
      </c>
    </row>
    <row r="3070" spans="1:19" ht="43" x14ac:dyDescent="0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42293.483240740738</v>
      </c>
      <c r="K3070">
        <v>1442421352</v>
      </c>
      <c r="L3070" s="10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6.9999999999999993E-2</v>
      </c>
      <c r="R3070">
        <f t="shared" si="191"/>
        <v>87.5</v>
      </c>
      <c r="S3070" t="s">
        <v>8303</v>
      </c>
    </row>
    <row r="3071" spans="1:19" ht="43" x14ac:dyDescent="0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41987.625393518516</v>
      </c>
      <c r="K3071">
        <v>1415995234</v>
      </c>
      <c r="L3071" s="10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14.099999999999998</v>
      </c>
      <c r="R3071">
        <f t="shared" si="191"/>
        <v>20.142857142857142</v>
      </c>
      <c r="S3071" t="s">
        <v>8303</v>
      </c>
    </row>
    <row r="3072" spans="1:19" ht="43" x14ac:dyDescent="0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42711.525104166663</v>
      </c>
      <c r="K3072">
        <v>1479317769</v>
      </c>
      <c r="L3072" s="10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3.34</v>
      </c>
      <c r="R3072">
        <f t="shared" si="191"/>
        <v>20.875</v>
      </c>
      <c r="S3072" t="s">
        <v>8303</v>
      </c>
    </row>
    <row r="3073" spans="1:19" ht="43" x14ac:dyDescent="0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42115.040972222218</v>
      </c>
      <c r="K3073">
        <v>1428082481</v>
      </c>
      <c r="L3073" s="10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59.774999999999999</v>
      </c>
      <c r="R3073">
        <f t="shared" si="191"/>
        <v>61.307692307692307</v>
      </c>
      <c r="S3073" t="s">
        <v>8303</v>
      </c>
    </row>
    <row r="3074" spans="1:19" ht="43" x14ac:dyDescent="0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42672.865277777775</v>
      </c>
      <c r="K3074">
        <v>1476549262</v>
      </c>
      <c r="L3074" s="10">
        <f t="shared" si="189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1.6666666666666666E-2</v>
      </c>
      <c r="R3074">
        <f t="shared" si="191"/>
        <v>1</v>
      </c>
      <c r="S3074" t="s">
        <v>8303</v>
      </c>
    </row>
    <row r="3075" spans="1:19" ht="43" x14ac:dyDescent="0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(((I3075/60)/60)/24)+DATE(1970,1,1)+(-5/24)</f>
        <v>42169.59652777778</v>
      </c>
      <c r="K3075">
        <v>1429287900</v>
      </c>
      <c r="L3075" s="10">
        <f t="shared" ref="L3075:L3138" si="193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(E3075/D3075)*100</f>
        <v>2.3035714285714284E-2</v>
      </c>
      <c r="R3075">
        <f t="shared" ref="R3075:R3138" si="195">E3075/N3075</f>
        <v>92.142857142857139</v>
      </c>
      <c r="S3075" t="s">
        <v>8303</v>
      </c>
    </row>
    <row r="3076" spans="1:19" ht="57.35" x14ac:dyDescent="0.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42439.362951388881</v>
      </c>
      <c r="K3076">
        <v>1455025359</v>
      </c>
      <c r="L3076" s="10">
        <f t="shared" si="193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8.8000000000000009E-2</v>
      </c>
      <c r="R3076">
        <f t="shared" si="195"/>
        <v>7.333333333333333</v>
      </c>
      <c r="S3076" t="s">
        <v>8303</v>
      </c>
    </row>
    <row r="3077" spans="1:19" ht="43" x14ac:dyDescent="0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42600.893981481473</v>
      </c>
      <c r="K3077">
        <v>1467253640</v>
      </c>
      <c r="L3077" s="10">
        <f t="shared" si="193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</v>
      </c>
      <c r="R3077">
        <f t="shared" si="195"/>
        <v>64.8</v>
      </c>
      <c r="S3077" t="s">
        <v>8303</v>
      </c>
    </row>
    <row r="3078" spans="1:19" ht="28.7" x14ac:dyDescent="0.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42286.443553240737</v>
      </c>
      <c r="K3078">
        <v>1439221123</v>
      </c>
      <c r="L3078" s="10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15.06</v>
      </c>
      <c r="R3078">
        <f t="shared" si="195"/>
        <v>30.12</v>
      </c>
      <c r="S3078" t="s">
        <v>8303</v>
      </c>
    </row>
    <row r="3079" spans="1:19" ht="43" x14ac:dyDescent="0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42796.74858796296</v>
      </c>
      <c r="K3079">
        <v>1485903478</v>
      </c>
      <c r="L3079" s="10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0.47727272727272729</v>
      </c>
      <c r="R3079">
        <f t="shared" si="195"/>
        <v>52.5</v>
      </c>
      <c r="S3079" t="s">
        <v>8303</v>
      </c>
    </row>
    <row r="3080" spans="1:19" ht="43" x14ac:dyDescent="0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42060.930497685178</v>
      </c>
      <c r="K3080">
        <v>1422328795</v>
      </c>
      <c r="L3080" s="10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0.11833333333333333</v>
      </c>
      <c r="R3080">
        <f t="shared" si="195"/>
        <v>23.666666666666668</v>
      </c>
      <c r="S3080" t="s">
        <v>8303</v>
      </c>
    </row>
    <row r="3081" spans="1:19" ht="43" x14ac:dyDescent="0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42085.463368055549</v>
      </c>
      <c r="K3081">
        <v>1424452035</v>
      </c>
      <c r="L3081" s="10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0.8417399858735245</v>
      </c>
      <c r="R3081">
        <f t="shared" si="195"/>
        <v>415.77777777777777</v>
      </c>
      <c r="S3081" t="s">
        <v>8303</v>
      </c>
    </row>
    <row r="3082" spans="1:19" ht="43" x14ac:dyDescent="0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41999.861620370364</v>
      </c>
      <c r="K3082">
        <v>1414456844</v>
      </c>
      <c r="L3082" s="10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1.8799999999999997E-2</v>
      </c>
      <c r="R3082">
        <f t="shared" si="195"/>
        <v>53.714285714285715</v>
      </c>
      <c r="S3082" t="s">
        <v>8303</v>
      </c>
    </row>
    <row r="3083" spans="1:19" ht="43" x14ac:dyDescent="0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42266.973275462959</v>
      </c>
      <c r="K3083">
        <v>1440130891</v>
      </c>
      <c r="L3083" s="10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0.21029999999999999</v>
      </c>
      <c r="R3083">
        <f t="shared" si="195"/>
        <v>420.6</v>
      </c>
      <c r="S3083" t="s">
        <v>8303</v>
      </c>
    </row>
    <row r="3084" spans="1:19" ht="43" hidden="1" x14ac:dyDescent="0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42323.756319444445</v>
      </c>
      <c r="K3084">
        <v>1445033346</v>
      </c>
      <c r="L3084" s="10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t="e">
        <f t="shared" si="195"/>
        <v>#DIV/0!</v>
      </c>
      <c r="S3084" t="s">
        <v>8303</v>
      </c>
    </row>
    <row r="3085" spans="1:19" ht="57.35" x14ac:dyDescent="0.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</v>
      </c>
      <c r="K3085">
        <v>1406986278</v>
      </c>
      <c r="L3085" s="10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0.27999999999999997</v>
      </c>
      <c r="R3085">
        <f t="shared" si="195"/>
        <v>18.666666666666668</v>
      </c>
      <c r="S3085" t="s">
        <v>8303</v>
      </c>
    </row>
    <row r="3086" spans="1:19" ht="43" x14ac:dyDescent="0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42129.574999999997</v>
      </c>
      <c r="K3086">
        <v>1428340931</v>
      </c>
      <c r="L3086" s="10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11.57920670115792</v>
      </c>
      <c r="R3086">
        <f t="shared" si="195"/>
        <v>78.333333333333329</v>
      </c>
      <c r="S3086" t="s">
        <v>8303</v>
      </c>
    </row>
    <row r="3087" spans="1:19" ht="43" x14ac:dyDescent="0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42276.675451388881</v>
      </c>
      <c r="K3087">
        <v>1440969159</v>
      </c>
      <c r="L3087" s="10">
        <f t="shared" si="193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</v>
      </c>
      <c r="R3087">
        <f t="shared" si="195"/>
        <v>67.777777777777771</v>
      </c>
      <c r="S3087" t="s">
        <v>8303</v>
      </c>
    </row>
    <row r="3088" spans="1:19" ht="43" x14ac:dyDescent="0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42233.462488425925</v>
      </c>
      <c r="K3088">
        <v>1434643559</v>
      </c>
      <c r="L3088" s="10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0.25</v>
      </c>
      <c r="R3088">
        <f t="shared" si="195"/>
        <v>16.666666666666668</v>
      </c>
      <c r="S3088" t="s">
        <v>8303</v>
      </c>
    </row>
    <row r="3089" spans="1:19" ht="43" x14ac:dyDescent="0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42724.983680555553</v>
      </c>
      <c r="K3089">
        <v>1477107390</v>
      </c>
      <c r="L3089" s="10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0.625</v>
      </c>
      <c r="R3089">
        <f t="shared" si="195"/>
        <v>62.5</v>
      </c>
      <c r="S3089" t="s">
        <v>8303</v>
      </c>
    </row>
    <row r="3090" spans="1:19" ht="28.7" x14ac:dyDescent="0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42012.361805555549</v>
      </c>
      <c r="K3090">
        <v>1418046247</v>
      </c>
      <c r="L3090" s="10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0.19384615384615383</v>
      </c>
      <c r="R3090">
        <f t="shared" si="195"/>
        <v>42</v>
      </c>
      <c r="S3090" t="s">
        <v>8303</v>
      </c>
    </row>
    <row r="3091" spans="1:19" ht="43" x14ac:dyDescent="0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42559.874305555553</v>
      </c>
      <c r="K3091">
        <v>1465304483</v>
      </c>
      <c r="L3091" s="10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23.416</v>
      </c>
      <c r="R3091">
        <f t="shared" si="195"/>
        <v>130.0888888888889</v>
      </c>
      <c r="S3091" t="s">
        <v>8303</v>
      </c>
    </row>
    <row r="3092" spans="1:19" ht="43" x14ac:dyDescent="0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42125.568807870368</v>
      </c>
      <c r="K3092">
        <v>1425325145</v>
      </c>
      <c r="L3092" s="10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5.0808888888888886</v>
      </c>
      <c r="R3092">
        <f t="shared" si="195"/>
        <v>1270.2222222222222</v>
      </c>
      <c r="S3092" t="s">
        <v>8303</v>
      </c>
    </row>
    <row r="3093" spans="1:19" ht="43" x14ac:dyDescent="0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42596.740081018514</v>
      </c>
      <c r="K3093">
        <v>1468622743</v>
      </c>
      <c r="L3093" s="10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15.920000000000002</v>
      </c>
      <c r="R3093">
        <f t="shared" si="195"/>
        <v>88.444444444444443</v>
      </c>
      <c r="S3093" t="s">
        <v>8303</v>
      </c>
    </row>
    <row r="3094" spans="1:19" ht="43" x14ac:dyDescent="0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42292.708333333336</v>
      </c>
      <c r="K3094">
        <v>1441723912</v>
      </c>
      <c r="L3094" s="10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1.1831900000000002</v>
      </c>
      <c r="R3094">
        <f t="shared" si="195"/>
        <v>56.342380952380957</v>
      </c>
      <c r="S3094" t="s">
        <v>8303</v>
      </c>
    </row>
    <row r="3095" spans="1:19" ht="43" x14ac:dyDescent="0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41790.957638888889</v>
      </c>
      <c r="K3095">
        <v>1398980941</v>
      </c>
      <c r="L3095" s="10">
        <f t="shared" si="193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22.75</v>
      </c>
      <c r="R3095">
        <f t="shared" si="195"/>
        <v>53.529411764705884</v>
      </c>
      <c r="S3095" t="s">
        <v>8303</v>
      </c>
    </row>
    <row r="3096" spans="1:19" ht="28.7" x14ac:dyDescent="0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42267.587453703702</v>
      </c>
      <c r="K3096">
        <v>1437591956</v>
      </c>
      <c r="L3096" s="10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2.5000000000000001E-2</v>
      </c>
      <c r="R3096">
        <f t="shared" si="195"/>
        <v>25</v>
      </c>
      <c r="S3096" t="s">
        <v>8303</v>
      </c>
    </row>
    <row r="3097" spans="1:19" ht="43" x14ac:dyDescent="0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42582.81689814815</v>
      </c>
      <c r="K3097">
        <v>1464827780</v>
      </c>
      <c r="L3097" s="10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0.33512064343163539</v>
      </c>
      <c r="R3097">
        <f t="shared" si="195"/>
        <v>50</v>
      </c>
      <c r="S3097" t="s">
        <v>8303</v>
      </c>
    </row>
    <row r="3098" spans="1:19" ht="43" x14ac:dyDescent="0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42144.617199074077</v>
      </c>
      <c r="K3098">
        <v>1429559326</v>
      </c>
      <c r="L3098" s="10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</v>
      </c>
      <c r="R3098">
        <f t="shared" si="195"/>
        <v>56.785714285714285</v>
      </c>
      <c r="S3098" t="s">
        <v>8303</v>
      </c>
    </row>
    <row r="3099" spans="1:19" ht="43" x14ac:dyDescent="0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42650.374999999993</v>
      </c>
      <c r="K3099">
        <v>1474027501</v>
      </c>
      <c r="L3099" s="10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17.150000000000002</v>
      </c>
      <c r="R3099">
        <f t="shared" si="195"/>
        <v>40.833333333333336</v>
      </c>
      <c r="S3099" t="s">
        <v>8303</v>
      </c>
    </row>
    <row r="3100" spans="1:19" ht="43" x14ac:dyDescent="0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42407.803472222215</v>
      </c>
      <c r="K3100">
        <v>1450724449</v>
      </c>
      <c r="L3100" s="10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3.6080041046690612</v>
      </c>
      <c r="R3100">
        <f t="shared" si="195"/>
        <v>65.111111111111114</v>
      </c>
      <c r="S3100" t="s">
        <v>8303</v>
      </c>
    </row>
    <row r="3101" spans="1:19" ht="43" x14ac:dyDescent="0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42411.981377314813</v>
      </c>
      <c r="K3101">
        <v>1452659591</v>
      </c>
      <c r="L3101" s="10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13.900000000000002</v>
      </c>
      <c r="R3101">
        <f t="shared" si="195"/>
        <v>55.6</v>
      </c>
      <c r="S3101" t="s">
        <v>8303</v>
      </c>
    </row>
    <row r="3102" spans="1:19" ht="43" x14ac:dyDescent="0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41932.4140625</v>
      </c>
      <c r="K3102">
        <v>1411224975</v>
      </c>
      <c r="L3102" s="10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15.225</v>
      </c>
      <c r="R3102">
        <f t="shared" si="195"/>
        <v>140.53846153846155</v>
      </c>
      <c r="S3102" t="s">
        <v>8303</v>
      </c>
    </row>
    <row r="3103" spans="1:19" ht="57.35" x14ac:dyDescent="0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42201.12222222222</v>
      </c>
      <c r="K3103">
        <v>1434445937</v>
      </c>
      <c r="L3103" s="10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12</v>
      </c>
      <c r="R3103">
        <f t="shared" si="195"/>
        <v>25</v>
      </c>
      <c r="S3103" t="s">
        <v>8303</v>
      </c>
    </row>
    <row r="3104" spans="1:19" ht="43" x14ac:dyDescent="0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42605.132152777776</v>
      </c>
      <c r="K3104">
        <v>1467619818</v>
      </c>
      <c r="L3104" s="10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39.112499999999997</v>
      </c>
      <c r="R3104">
        <f t="shared" si="195"/>
        <v>69.533333333333331</v>
      </c>
      <c r="S3104" t="s">
        <v>8303</v>
      </c>
    </row>
    <row r="3105" spans="1:19" ht="28.7" x14ac:dyDescent="0.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42166.94798611111</v>
      </c>
      <c r="K3105">
        <v>1428896706</v>
      </c>
      <c r="L3105" s="10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0.26829268292682928</v>
      </c>
      <c r="R3105">
        <f t="shared" si="195"/>
        <v>5.5</v>
      </c>
      <c r="S3105" t="s">
        <v>8303</v>
      </c>
    </row>
    <row r="3106" spans="1:19" ht="43" x14ac:dyDescent="0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42037.874999999993</v>
      </c>
      <c r="K3106">
        <v>1420235311</v>
      </c>
      <c r="L3106" s="10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29.625</v>
      </c>
      <c r="R3106">
        <f t="shared" si="195"/>
        <v>237</v>
      </c>
      <c r="S3106" t="s">
        <v>8303</v>
      </c>
    </row>
    <row r="3107" spans="1:19" ht="43" x14ac:dyDescent="0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</v>
      </c>
      <c r="K3107">
        <v>1408986916</v>
      </c>
      <c r="L3107" s="10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42.360992301112063</v>
      </c>
      <c r="R3107">
        <f t="shared" si="195"/>
        <v>79.870967741935488</v>
      </c>
      <c r="S3107" t="s">
        <v>8303</v>
      </c>
    </row>
    <row r="3108" spans="1:19" ht="43" x14ac:dyDescent="0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42263.708333333336</v>
      </c>
      <c r="K3108">
        <v>1440497876</v>
      </c>
      <c r="L3108" s="10">
        <f t="shared" si="193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4.1000000000000005</v>
      </c>
      <c r="R3108">
        <f t="shared" si="195"/>
        <v>10.25</v>
      </c>
      <c r="S3108" t="s">
        <v>8303</v>
      </c>
    </row>
    <row r="3109" spans="1:19" ht="43" x14ac:dyDescent="0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42135.605914351843</v>
      </c>
      <c r="K3109">
        <v>1430767951</v>
      </c>
      <c r="L3109" s="10">
        <f t="shared" si="193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19.762499999999999</v>
      </c>
      <c r="R3109">
        <f t="shared" si="195"/>
        <v>272.58620689655174</v>
      </c>
      <c r="S3109" t="s">
        <v>8303</v>
      </c>
    </row>
    <row r="3110" spans="1:19" x14ac:dyDescent="0.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42122.430486111109</v>
      </c>
      <c r="K3110">
        <v>1425053994</v>
      </c>
      <c r="L3110" s="10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5.1999999999999998E-2</v>
      </c>
      <c r="R3110">
        <f t="shared" si="195"/>
        <v>13</v>
      </c>
      <c r="S3110" t="s">
        <v>8303</v>
      </c>
    </row>
    <row r="3111" spans="1:19" ht="43" x14ac:dyDescent="0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41878.916782407403</v>
      </c>
      <c r="K3111">
        <v>1406170810</v>
      </c>
      <c r="L3111" s="10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25.030188679245285</v>
      </c>
      <c r="R3111">
        <f t="shared" si="195"/>
        <v>58.184210526315788</v>
      </c>
      <c r="S3111" t="s">
        <v>8303</v>
      </c>
    </row>
    <row r="3112" spans="1:19" ht="43" x14ac:dyDescent="0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42784.823136574072</v>
      </c>
      <c r="K3112">
        <v>1484009119</v>
      </c>
      <c r="L3112" s="10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0.04</v>
      </c>
      <c r="R3112">
        <f t="shared" si="195"/>
        <v>10</v>
      </c>
      <c r="S3112" t="s">
        <v>8303</v>
      </c>
    </row>
    <row r="3113" spans="1:19" ht="28.7" x14ac:dyDescent="0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41916.38680555555</v>
      </c>
      <c r="K3113">
        <v>1409753820</v>
      </c>
      <c r="L3113" s="10">
        <f t="shared" si="193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26.640000000000004</v>
      </c>
      <c r="R3113">
        <f t="shared" si="195"/>
        <v>70.10526315789474</v>
      </c>
      <c r="S3113" t="s">
        <v>8303</v>
      </c>
    </row>
    <row r="3114" spans="1:19" ht="43" x14ac:dyDescent="0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42674.913587962961</v>
      </c>
      <c r="K3114">
        <v>1472784934</v>
      </c>
      <c r="L3114" s="10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4.7363636363636363</v>
      </c>
      <c r="R3114">
        <f t="shared" si="195"/>
        <v>57.888888888888886</v>
      </c>
      <c r="S3114" t="s">
        <v>8303</v>
      </c>
    </row>
    <row r="3115" spans="1:19" ht="43" x14ac:dyDescent="0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42111.522939814815</v>
      </c>
      <c r="K3115">
        <v>1426699982</v>
      </c>
      <c r="L3115" s="10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4.2435339894712749</v>
      </c>
      <c r="R3115">
        <f t="shared" si="195"/>
        <v>125.27027027027027</v>
      </c>
      <c r="S3115" t="s">
        <v>8303</v>
      </c>
    </row>
    <row r="3116" spans="1:19" ht="43" hidden="1" x14ac:dyDescent="0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41903.42418981481</v>
      </c>
      <c r="K3116">
        <v>1406128250</v>
      </c>
      <c r="L3116" s="10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t="e">
        <f t="shared" si="195"/>
        <v>#DIV/0!</v>
      </c>
      <c r="S3116" t="s">
        <v>8303</v>
      </c>
    </row>
    <row r="3117" spans="1:19" ht="43" x14ac:dyDescent="0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42526.238738425927</v>
      </c>
      <c r="K3117">
        <v>1462531427</v>
      </c>
      <c r="L3117" s="10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3</v>
      </c>
      <c r="R3117">
        <f t="shared" si="195"/>
        <v>300</v>
      </c>
      <c r="S3117" t="s">
        <v>8303</v>
      </c>
    </row>
    <row r="3118" spans="1:19" ht="43" x14ac:dyDescent="0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42095.30700231481</v>
      </c>
      <c r="K3118">
        <v>1426681325</v>
      </c>
      <c r="L3118" s="10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57.333333333333336</v>
      </c>
      <c r="R3118">
        <f t="shared" si="195"/>
        <v>43</v>
      </c>
      <c r="S3118" t="s">
        <v>8303</v>
      </c>
    </row>
    <row r="3119" spans="1:19" ht="43" x14ac:dyDescent="0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42517.341666666667</v>
      </c>
      <c r="K3119">
        <v>1463648360</v>
      </c>
      <c r="L3119" s="10">
        <f t="shared" si="193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0.1</v>
      </c>
      <c r="R3119">
        <f t="shared" si="195"/>
        <v>1</v>
      </c>
      <c r="S3119" t="s">
        <v>8303</v>
      </c>
    </row>
    <row r="3120" spans="1:19" ht="28.7" x14ac:dyDescent="0.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42553.441238425927</v>
      </c>
      <c r="K3120">
        <v>1465832123</v>
      </c>
      <c r="L3120" s="10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0.31</v>
      </c>
      <c r="R3120">
        <f t="shared" si="195"/>
        <v>775</v>
      </c>
      <c r="S3120" t="s">
        <v>8303</v>
      </c>
    </row>
    <row r="3121" spans="1:19" ht="43" x14ac:dyDescent="0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42089.795509259253</v>
      </c>
      <c r="K3121">
        <v>1424826332</v>
      </c>
      <c r="L3121" s="10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0.05</v>
      </c>
      <c r="R3121">
        <f t="shared" si="195"/>
        <v>5</v>
      </c>
      <c r="S3121" t="s">
        <v>8303</v>
      </c>
    </row>
    <row r="3122" spans="1:19" ht="43" x14ac:dyDescent="0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42495.692083333335</v>
      </c>
      <c r="K3122">
        <v>1457303796</v>
      </c>
      <c r="L3122" s="10">
        <f t="shared" si="193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9.8461538461538465E-3</v>
      </c>
      <c r="R3122">
        <f t="shared" si="195"/>
        <v>12.8</v>
      </c>
      <c r="S3122" t="s">
        <v>8303</v>
      </c>
    </row>
    <row r="3123" spans="1:19" ht="28.7" x14ac:dyDescent="0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41908.471469907403</v>
      </c>
      <c r="K3123">
        <v>1406564335</v>
      </c>
      <c r="L3123" s="10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0.66666666666666674</v>
      </c>
      <c r="R3123">
        <f t="shared" si="195"/>
        <v>10</v>
      </c>
      <c r="S3123" t="s">
        <v>8303</v>
      </c>
    </row>
    <row r="3124" spans="1:19" x14ac:dyDescent="0.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42683.765416666669</v>
      </c>
      <c r="K3124">
        <v>1478298132</v>
      </c>
      <c r="L3124" s="10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58.291457286432156</v>
      </c>
      <c r="R3124">
        <f t="shared" si="195"/>
        <v>58</v>
      </c>
      <c r="S3124" t="s">
        <v>8303</v>
      </c>
    </row>
    <row r="3125" spans="1:19" ht="43" x14ac:dyDescent="0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42560.784699074073</v>
      </c>
      <c r="K3125">
        <v>1465516198</v>
      </c>
      <c r="L3125" s="10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68.153599999999997</v>
      </c>
      <c r="R3125">
        <f t="shared" si="195"/>
        <v>244.80459770114942</v>
      </c>
      <c r="S3125" t="s">
        <v>8303</v>
      </c>
    </row>
    <row r="3126" spans="1:19" ht="28.7" x14ac:dyDescent="0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42037.571770833332</v>
      </c>
      <c r="K3126">
        <v>1417718601</v>
      </c>
      <c r="L3126" s="10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3.2499999999999999E-3</v>
      </c>
      <c r="R3126">
        <f t="shared" si="195"/>
        <v>6.5</v>
      </c>
      <c r="S3126" t="s">
        <v>8303</v>
      </c>
    </row>
    <row r="3127" spans="1:19" hidden="1" x14ac:dyDescent="0.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42375.998518518514</v>
      </c>
      <c r="K3127">
        <v>1449550672</v>
      </c>
      <c r="L3127" s="10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t="e">
        <f t="shared" si="195"/>
        <v>#DIV/0!</v>
      </c>
      <c r="S3127" t="s">
        <v>8303</v>
      </c>
    </row>
    <row r="3128" spans="1:19" ht="71.7" x14ac:dyDescent="0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42456.768078703702</v>
      </c>
      <c r="K3128">
        <v>1456532762</v>
      </c>
      <c r="L3128" s="10">
        <f t="shared" si="193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4.16</v>
      </c>
      <c r="R3128">
        <f t="shared" si="195"/>
        <v>61.176470588235297</v>
      </c>
      <c r="S3128" t="s">
        <v>8303</v>
      </c>
    </row>
    <row r="3129" spans="1:19" ht="43" hidden="1" x14ac:dyDescent="0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42064.648483796293</v>
      </c>
      <c r="K3129">
        <v>1422650029</v>
      </c>
      <c r="L3129" s="10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t="e">
        <f t="shared" si="195"/>
        <v>#DIV/0!</v>
      </c>
      <c r="S3129" t="s">
        <v>8303</v>
      </c>
    </row>
    <row r="3130" spans="1:19" ht="43" x14ac:dyDescent="0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42810.575706018521</v>
      </c>
      <c r="K3130">
        <v>1487101741</v>
      </c>
      <c r="L3130" s="10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108.60666666666667</v>
      </c>
      <c r="R3130">
        <f t="shared" si="195"/>
        <v>139.23931623931625</v>
      </c>
      <c r="S3130" t="s">
        <v>8271</v>
      </c>
    </row>
    <row r="3131" spans="1:19" ht="43" x14ac:dyDescent="0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42843.592812499999</v>
      </c>
      <c r="K3131">
        <v>1489090419</v>
      </c>
      <c r="L3131" s="10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0.8</v>
      </c>
      <c r="R3131">
        <f t="shared" si="195"/>
        <v>10</v>
      </c>
      <c r="S3131" t="s">
        <v>8271</v>
      </c>
    </row>
    <row r="3132" spans="1:19" ht="43" x14ac:dyDescent="0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42838.999305555553</v>
      </c>
      <c r="K3132">
        <v>1489504916</v>
      </c>
      <c r="L3132" s="10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3.75</v>
      </c>
      <c r="R3132">
        <f t="shared" si="195"/>
        <v>93.75</v>
      </c>
      <c r="S3132" t="s">
        <v>8271</v>
      </c>
    </row>
    <row r="3133" spans="1:19" ht="28.7" x14ac:dyDescent="0.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42833.329224537032</v>
      </c>
      <c r="K3133">
        <v>1489067645</v>
      </c>
      <c r="L3133" s="10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15.731707317073171</v>
      </c>
      <c r="R3133">
        <f t="shared" si="195"/>
        <v>53.75</v>
      </c>
      <c r="S3133" t="s">
        <v>8271</v>
      </c>
    </row>
    <row r="3134" spans="1:19" ht="28.7" x14ac:dyDescent="0.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42846.100231481476</v>
      </c>
      <c r="K3134">
        <v>1487579060</v>
      </c>
      <c r="L3134" s="10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3.3333333333333333E-2</v>
      </c>
      <c r="R3134">
        <f t="shared" si="195"/>
        <v>10</v>
      </c>
      <c r="S3134" t="s">
        <v>8271</v>
      </c>
    </row>
    <row r="3135" spans="1:19" ht="43" x14ac:dyDescent="0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42818.315208333333</v>
      </c>
      <c r="K3135">
        <v>1487770434</v>
      </c>
      <c r="L3135" s="10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108</v>
      </c>
      <c r="R3135">
        <f t="shared" si="195"/>
        <v>33.75</v>
      </c>
      <c r="S3135" t="s">
        <v>8271</v>
      </c>
    </row>
    <row r="3136" spans="1:19" ht="43" x14ac:dyDescent="0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42821.470127314817</v>
      </c>
      <c r="K3136">
        <v>1488820619</v>
      </c>
      <c r="L3136" s="10">
        <f t="shared" si="193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22.5</v>
      </c>
      <c r="R3136">
        <f t="shared" si="195"/>
        <v>18.75</v>
      </c>
      <c r="S3136" t="s">
        <v>8271</v>
      </c>
    </row>
    <row r="3137" spans="1:19" ht="43" x14ac:dyDescent="0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42828.943530092591</v>
      </c>
      <c r="K3137">
        <v>1489376321</v>
      </c>
      <c r="L3137" s="10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20.849420849420849</v>
      </c>
      <c r="R3137">
        <f t="shared" si="195"/>
        <v>23.142857142857142</v>
      </c>
      <c r="S3137" t="s">
        <v>8271</v>
      </c>
    </row>
    <row r="3138" spans="1:19" ht="43" x14ac:dyDescent="0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42825.749305555553</v>
      </c>
      <c r="K3138">
        <v>1487847954</v>
      </c>
      <c r="L3138" s="10">
        <f t="shared" si="193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127.8</v>
      </c>
      <c r="R3138">
        <f t="shared" si="195"/>
        <v>29.045454545454547</v>
      </c>
      <c r="S3138" t="s">
        <v>8271</v>
      </c>
    </row>
    <row r="3139" spans="1:19" ht="28.7" x14ac:dyDescent="0.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(((I3139/60)/60)/24)+DATE(1970,1,1)+(-5/24)</f>
        <v>42858.591666666667</v>
      </c>
      <c r="K3139">
        <v>1489439669</v>
      </c>
      <c r="L3139" s="10">
        <f t="shared" ref="L3139:L3202" si="197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(E3139/D3139)*100</f>
        <v>3.3333333333333335</v>
      </c>
      <c r="R3139">
        <f t="shared" ref="R3139:R3202" si="199">E3139/N3139</f>
        <v>50</v>
      </c>
      <c r="S3139" t="s">
        <v>8271</v>
      </c>
    </row>
    <row r="3140" spans="1:19" ht="57.35" hidden="1" x14ac:dyDescent="0.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42828.437581018516</v>
      </c>
      <c r="K3140">
        <v>1489591807</v>
      </c>
      <c r="L3140" s="10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t="e">
        <f t="shared" si="199"/>
        <v>#DIV/0!</v>
      </c>
      <c r="S3140" t="s">
        <v>8271</v>
      </c>
    </row>
    <row r="3141" spans="1:19" ht="43" x14ac:dyDescent="0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42818.981249999997</v>
      </c>
      <c r="K3141">
        <v>1487485760</v>
      </c>
      <c r="L3141" s="10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5.4</v>
      </c>
      <c r="R3141">
        <f t="shared" si="199"/>
        <v>450</v>
      </c>
      <c r="S3141" t="s">
        <v>8271</v>
      </c>
    </row>
    <row r="3142" spans="1:19" ht="43" x14ac:dyDescent="0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42832.468784722216</v>
      </c>
      <c r="K3142">
        <v>1488993303</v>
      </c>
      <c r="L3142" s="10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0.96</v>
      </c>
      <c r="R3142">
        <f t="shared" si="199"/>
        <v>24</v>
      </c>
      <c r="S3142" t="s">
        <v>8271</v>
      </c>
    </row>
    <row r="3143" spans="1:19" ht="57.35" x14ac:dyDescent="0.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42841.624999999993</v>
      </c>
      <c r="K3143">
        <v>1488823488</v>
      </c>
      <c r="L3143" s="10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51.6</v>
      </c>
      <c r="R3143">
        <f t="shared" si="199"/>
        <v>32.25</v>
      </c>
      <c r="S3143" t="s">
        <v>8271</v>
      </c>
    </row>
    <row r="3144" spans="1:19" ht="43" x14ac:dyDescent="0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42813.263182870367</v>
      </c>
      <c r="K3144">
        <v>1487333939</v>
      </c>
      <c r="L3144" s="10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</v>
      </c>
      <c r="R3144">
        <f t="shared" si="199"/>
        <v>15</v>
      </c>
      <c r="S3144" t="s">
        <v>8271</v>
      </c>
    </row>
    <row r="3145" spans="1:19" ht="57.35" hidden="1" x14ac:dyDescent="0.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42834.149953703702</v>
      </c>
      <c r="K3145">
        <v>1489480556</v>
      </c>
      <c r="L3145" s="10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t="e">
        <f t="shared" si="199"/>
        <v>#DIV/0!</v>
      </c>
      <c r="S3145" t="s">
        <v>8271</v>
      </c>
    </row>
    <row r="3146" spans="1:19" ht="57.35" x14ac:dyDescent="0.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42813.041666666664</v>
      </c>
      <c r="K3146">
        <v>1488459307</v>
      </c>
      <c r="L3146" s="10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75.400000000000006</v>
      </c>
      <c r="R3146">
        <f t="shared" si="199"/>
        <v>251.33333333333334</v>
      </c>
      <c r="S3146" t="s">
        <v>8271</v>
      </c>
    </row>
    <row r="3147" spans="1:19" ht="43" hidden="1" x14ac:dyDescent="0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42821.790902777771</v>
      </c>
      <c r="K3147">
        <v>1485478734</v>
      </c>
      <c r="L3147" s="10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t="e">
        <f t="shared" si="199"/>
        <v>#DIV/0!</v>
      </c>
      <c r="S3147" t="s">
        <v>8271</v>
      </c>
    </row>
    <row r="3148" spans="1:19" ht="28.7" x14ac:dyDescent="0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42841.432476851849</v>
      </c>
      <c r="K3148">
        <v>1488471766</v>
      </c>
      <c r="L3148" s="10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10.5</v>
      </c>
      <c r="R3148">
        <f t="shared" si="199"/>
        <v>437.5</v>
      </c>
      <c r="S3148" t="s">
        <v>8271</v>
      </c>
    </row>
    <row r="3149" spans="1:19" ht="43" x14ac:dyDescent="0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41949.802719907406</v>
      </c>
      <c r="K3149">
        <v>1411859755</v>
      </c>
      <c r="L3149" s="10">
        <f t="shared" si="197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117.52499999999999</v>
      </c>
      <c r="R3149">
        <f t="shared" si="199"/>
        <v>110.35211267605634</v>
      </c>
      <c r="S3149" t="s">
        <v>8271</v>
      </c>
    </row>
    <row r="3150" spans="1:19" ht="28.7" x14ac:dyDescent="0.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41912.958333333328</v>
      </c>
      <c r="K3150">
        <v>1410278284</v>
      </c>
      <c r="L3150" s="10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131.16666666666669</v>
      </c>
      <c r="R3150">
        <f t="shared" si="199"/>
        <v>41.421052631578945</v>
      </c>
      <c r="S3150" t="s">
        <v>8271</v>
      </c>
    </row>
    <row r="3151" spans="1:19" ht="43" x14ac:dyDescent="0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41249.875</v>
      </c>
      <c r="K3151">
        <v>1352766300</v>
      </c>
      <c r="L3151" s="10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104</v>
      </c>
      <c r="R3151">
        <f t="shared" si="199"/>
        <v>52</v>
      </c>
      <c r="S3151" t="s">
        <v>8271</v>
      </c>
    </row>
    <row r="3152" spans="1:19" ht="57.35" x14ac:dyDescent="0.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40567.958333333328</v>
      </c>
      <c r="K3152">
        <v>1288160403</v>
      </c>
      <c r="L3152" s="10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101</v>
      </c>
      <c r="R3152">
        <f t="shared" si="199"/>
        <v>33.990384615384613</v>
      </c>
      <c r="S3152" t="s">
        <v>8271</v>
      </c>
    </row>
    <row r="3153" spans="1:19" ht="43" x14ac:dyDescent="0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41892.631643518514</v>
      </c>
      <c r="K3153">
        <v>1407787774</v>
      </c>
      <c r="L3153" s="10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100.4</v>
      </c>
      <c r="R3153">
        <f t="shared" si="199"/>
        <v>103.35294117647059</v>
      </c>
      <c r="S3153" t="s">
        <v>8271</v>
      </c>
    </row>
    <row r="3154" spans="1:19" ht="43" x14ac:dyDescent="0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41580.659340277773</v>
      </c>
      <c r="K3154">
        <v>1380833367</v>
      </c>
      <c r="L3154" s="10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105.95454545454545</v>
      </c>
      <c r="R3154">
        <f t="shared" si="199"/>
        <v>34.791044776119406</v>
      </c>
      <c r="S3154" t="s">
        <v>8271</v>
      </c>
    </row>
    <row r="3155" spans="1:19" ht="43" x14ac:dyDescent="0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40663.999305555553</v>
      </c>
      <c r="K3155">
        <v>1301542937</v>
      </c>
      <c r="L3155" s="10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335.58333333333337</v>
      </c>
      <c r="R3155">
        <f t="shared" si="199"/>
        <v>41.773858921161825</v>
      </c>
      <c r="S3155" t="s">
        <v>8271</v>
      </c>
    </row>
    <row r="3156" spans="1:19" ht="43" x14ac:dyDescent="0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41000.625671296293</v>
      </c>
      <c r="K3156">
        <v>1330722058</v>
      </c>
      <c r="L3156" s="10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112.92857142857142</v>
      </c>
      <c r="R3156">
        <f t="shared" si="199"/>
        <v>64.268292682926827</v>
      </c>
      <c r="S3156" t="s">
        <v>8271</v>
      </c>
    </row>
    <row r="3157" spans="1:19" ht="43" x14ac:dyDescent="0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41263.290798611109</v>
      </c>
      <c r="K3157">
        <v>1353412725</v>
      </c>
      <c r="L3157" s="10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188.50460000000001</v>
      </c>
      <c r="R3157">
        <f t="shared" si="199"/>
        <v>31.209370860927152</v>
      </c>
      <c r="S3157" t="s">
        <v>8271</v>
      </c>
    </row>
    <row r="3158" spans="1:19" ht="43" x14ac:dyDescent="0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41061.744722222218</v>
      </c>
      <c r="K3158">
        <v>1335567144</v>
      </c>
      <c r="L3158" s="10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101.81818181818181</v>
      </c>
      <c r="R3158">
        <f t="shared" si="199"/>
        <v>62.921348314606739</v>
      </c>
      <c r="S3158" t="s">
        <v>8271</v>
      </c>
    </row>
    <row r="3159" spans="1:19" ht="28.7" x14ac:dyDescent="0.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</v>
      </c>
      <c r="K3159">
        <v>1404932105</v>
      </c>
      <c r="L3159" s="10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101</v>
      </c>
      <c r="R3159">
        <f t="shared" si="199"/>
        <v>98.536585365853654</v>
      </c>
      <c r="S3159" t="s">
        <v>8271</v>
      </c>
    </row>
    <row r="3160" spans="1:19" ht="28.7" x14ac:dyDescent="0.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41477.631388888884</v>
      </c>
      <c r="K3160">
        <v>1371931752</v>
      </c>
      <c r="L3160" s="10">
        <f t="shared" si="197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113.99999999999999</v>
      </c>
      <c r="R3160">
        <f t="shared" si="199"/>
        <v>82.608695652173907</v>
      </c>
      <c r="S3160" t="s">
        <v>8271</v>
      </c>
    </row>
    <row r="3161" spans="1:19" ht="28.7" x14ac:dyDescent="0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40926.75</v>
      </c>
      <c r="K3161">
        <v>1323221761</v>
      </c>
      <c r="L3161" s="10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133.48133333333334</v>
      </c>
      <c r="R3161">
        <f t="shared" si="199"/>
        <v>38.504230769230773</v>
      </c>
      <c r="S3161" t="s">
        <v>8271</v>
      </c>
    </row>
    <row r="3162" spans="1:19" ht="43" x14ac:dyDescent="0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41863.999305555553</v>
      </c>
      <c r="K3162">
        <v>1405923687</v>
      </c>
      <c r="L3162" s="10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101.53333333333335</v>
      </c>
      <c r="R3162">
        <f t="shared" si="199"/>
        <v>80.15789473684211</v>
      </c>
      <c r="S3162" t="s">
        <v>8271</v>
      </c>
    </row>
    <row r="3163" spans="1:19" ht="43" x14ac:dyDescent="0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41927.327800925923</v>
      </c>
      <c r="K3163">
        <v>1410785522</v>
      </c>
      <c r="L3163" s="10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105.1</v>
      </c>
      <c r="R3163">
        <f t="shared" si="199"/>
        <v>28.405405405405407</v>
      </c>
      <c r="S3163" t="s">
        <v>8271</v>
      </c>
    </row>
    <row r="3164" spans="1:19" ht="43" x14ac:dyDescent="0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41826.875</v>
      </c>
      <c r="K3164">
        <v>1402331262</v>
      </c>
      <c r="L3164" s="10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127.15</v>
      </c>
      <c r="R3164">
        <f t="shared" si="199"/>
        <v>80.730158730158735</v>
      </c>
      <c r="S3164" t="s">
        <v>8271</v>
      </c>
    </row>
    <row r="3165" spans="1:19" ht="43" x14ac:dyDescent="0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41805.545428240737</v>
      </c>
      <c r="K3165">
        <v>1400263525</v>
      </c>
      <c r="L3165" s="10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111.15384615384616</v>
      </c>
      <c r="R3165">
        <f t="shared" si="199"/>
        <v>200.69444444444446</v>
      </c>
      <c r="S3165" t="s">
        <v>8271</v>
      </c>
    </row>
    <row r="3166" spans="1:19" ht="43" x14ac:dyDescent="0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41799.597395833334</v>
      </c>
      <c r="K3166">
        <v>1399490415</v>
      </c>
      <c r="L3166" s="10">
        <f t="shared" si="197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106.76</v>
      </c>
      <c r="R3166">
        <f t="shared" si="199"/>
        <v>37.591549295774648</v>
      </c>
      <c r="S3166" t="s">
        <v>8271</v>
      </c>
    </row>
    <row r="3167" spans="1:19" ht="43" x14ac:dyDescent="0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40665.957638888889</v>
      </c>
      <c r="K3167">
        <v>1302493760</v>
      </c>
      <c r="L3167" s="10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162.66666666666666</v>
      </c>
      <c r="R3167">
        <f t="shared" si="199"/>
        <v>58.095238095238095</v>
      </c>
      <c r="S3167" t="s">
        <v>8271</v>
      </c>
    </row>
    <row r="3168" spans="1:19" ht="43" x14ac:dyDescent="0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41969.124305555553</v>
      </c>
      <c r="K3168">
        <v>1414514153</v>
      </c>
      <c r="L3168" s="10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160.22808571428573</v>
      </c>
      <c r="R3168">
        <f t="shared" si="199"/>
        <v>60.300892473118282</v>
      </c>
      <c r="S3168" t="s">
        <v>8271</v>
      </c>
    </row>
    <row r="3169" spans="1:19" ht="28.7" x14ac:dyDescent="0.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41852.967372685183</v>
      </c>
      <c r="K3169">
        <v>1405743181</v>
      </c>
      <c r="L3169" s="10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116.16666666666666</v>
      </c>
      <c r="R3169">
        <f t="shared" si="199"/>
        <v>63.363636363636367</v>
      </c>
      <c r="S3169" t="s">
        <v>8271</v>
      </c>
    </row>
    <row r="3170" spans="1:19" ht="43" x14ac:dyDescent="0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41803.708333333328</v>
      </c>
      <c r="K3170">
        <v>1399948353</v>
      </c>
      <c r="L3170" s="10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124.2</v>
      </c>
      <c r="R3170">
        <f t="shared" si="199"/>
        <v>50.901639344262293</v>
      </c>
      <c r="S3170" t="s">
        <v>8271</v>
      </c>
    </row>
    <row r="3171" spans="1:19" ht="28.7" x14ac:dyDescent="0.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41620.999305555553</v>
      </c>
      <c r="K3171">
        <v>1384364561</v>
      </c>
      <c r="L3171" s="10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103.01249999999999</v>
      </c>
      <c r="R3171">
        <f t="shared" si="199"/>
        <v>100.5</v>
      </c>
      <c r="S3171" t="s">
        <v>8271</v>
      </c>
    </row>
    <row r="3172" spans="1:19" ht="43" x14ac:dyDescent="0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41821.958333333328</v>
      </c>
      <c r="K3172">
        <v>1401414944</v>
      </c>
      <c r="L3172" s="10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112.25</v>
      </c>
      <c r="R3172">
        <f t="shared" si="199"/>
        <v>31.619718309859156</v>
      </c>
      <c r="S3172" t="s">
        <v>8271</v>
      </c>
    </row>
    <row r="3173" spans="1:19" ht="43" x14ac:dyDescent="0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42496.399976851848</v>
      </c>
      <c r="K3173">
        <v>1459953358</v>
      </c>
      <c r="L3173" s="10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108.8142857142857</v>
      </c>
      <c r="R3173">
        <f t="shared" si="199"/>
        <v>65.102564102564102</v>
      </c>
      <c r="S3173" t="s">
        <v>8271</v>
      </c>
    </row>
    <row r="3174" spans="1:19" ht="43" x14ac:dyDescent="0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40953.521620370368</v>
      </c>
      <c r="K3174">
        <v>1326648668</v>
      </c>
      <c r="L3174" s="10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114.99999999999999</v>
      </c>
      <c r="R3174">
        <f t="shared" si="199"/>
        <v>79.310344827586206</v>
      </c>
      <c r="S3174" t="s">
        <v>8271</v>
      </c>
    </row>
    <row r="3175" spans="1:19" ht="43" x14ac:dyDescent="0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41908.670046296291</v>
      </c>
      <c r="K3175">
        <v>1409173492</v>
      </c>
      <c r="L3175" s="10">
        <f t="shared" si="197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103</v>
      </c>
      <c r="R3175">
        <f t="shared" si="199"/>
        <v>139.18918918918919</v>
      </c>
      <c r="S3175" t="s">
        <v>8271</v>
      </c>
    </row>
    <row r="3176" spans="1:19" ht="43" x14ac:dyDescent="0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41876.656342592592</v>
      </c>
      <c r="K3176">
        <v>1407789908</v>
      </c>
      <c r="L3176" s="10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101.13333333333334</v>
      </c>
      <c r="R3176">
        <f t="shared" si="199"/>
        <v>131.91304347826087</v>
      </c>
      <c r="S3176" t="s">
        <v>8271</v>
      </c>
    </row>
    <row r="3177" spans="1:19" ht="57.35" x14ac:dyDescent="0.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40591.678553240738</v>
      </c>
      <c r="K3177">
        <v>1292793427</v>
      </c>
      <c r="L3177" s="10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109.55999999999999</v>
      </c>
      <c r="R3177">
        <f t="shared" si="199"/>
        <v>91.3</v>
      </c>
      <c r="S3177" t="s">
        <v>8271</v>
      </c>
    </row>
    <row r="3178" spans="1:19" ht="43" x14ac:dyDescent="0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41504.416666666664</v>
      </c>
      <c r="K3178">
        <v>1374531631</v>
      </c>
      <c r="L3178" s="10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114.8421052631579</v>
      </c>
      <c r="R3178">
        <f t="shared" si="199"/>
        <v>39.672727272727272</v>
      </c>
      <c r="S3178" t="s">
        <v>8271</v>
      </c>
    </row>
    <row r="3179" spans="1:19" ht="43" x14ac:dyDescent="0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41811.458437499998</v>
      </c>
      <c r="K3179">
        <v>1400774409</v>
      </c>
      <c r="L3179" s="10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117.39999999999999</v>
      </c>
      <c r="R3179">
        <f t="shared" si="199"/>
        <v>57.549019607843135</v>
      </c>
      <c r="S3179" t="s">
        <v>8271</v>
      </c>
    </row>
    <row r="3180" spans="1:19" ht="43" x14ac:dyDescent="0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41836.396701388883</v>
      </c>
      <c r="K3180">
        <v>1402929075</v>
      </c>
      <c r="L3180" s="10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171.73333333333335</v>
      </c>
      <c r="R3180">
        <f t="shared" si="199"/>
        <v>33.025641025641029</v>
      </c>
      <c r="S3180" t="s">
        <v>8271</v>
      </c>
    </row>
    <row r="3181" spans="1:19" ht="28.7" x14ac:dyDescent="0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41400.49387731481</v>
      </c>
      <c r="K3181">
        <v>1365699071</v>
      </c>
      <c r="L3181" s="10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114.16238095238094</v>
      </c>
      <c r="R3181">
        <f t="shared" si="199"/>
        <v>77.335806451612896</v>
      </c>
      <c r="S3181" t="s">
        <v>8271</v>
      </c>
    </row>
    <row r="3182" spans="1:19" ht="43" x14ac:dyDescent="0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41810.204270833332</v>
      </c>
      <c r="K3182">
        <v>1400666049</v>
      </c>
      <c r="L3182" s="10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119.75</v>
      </c>
      <c r="R3182">
        <f t="shared" si="199"/>
        <v>31.933333333333334</v>
      </c>
      <c r="S3182" t="s">
        <v>8271</v>
      </c>
    </row>
    <row r="3183" spans="1:19" ht="43" x14ac:dyDescent="0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41805.458333333328</v>
      </c>
      <c r="K3183">
        <v>1400570787</v>
      </c>
      <c r="L3183" s="10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109.00000000000001</v>
      </c>
      <c r="R3183">
        <f t="shared" si="199"/>
        <v>36.333333333333336</v>
      </c>
      <c r="S3183" t="s">
        <v>8271</v>
      </c>
    </row>
    <row r="3184" spans="1:19" ht="57.35" x14ac:dyDescent="0.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40939.5</v>
      </c>
      <c r="K3184">
        <v>1323211621</v>
      </c>
      <c r="L3184" s="10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100.88571428571429</v>
      </c>
      <c r="R3184">
        <f t="shared" si="199"/>
        <v>46.768211920529801</v>
      </c>
      <c r="S3184" t="s">
        <v>8271</v>
      </c>
    </row>
    <row r="3185" spans="1:19" ht="43" x14ac:dyDescent="0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41509.586446759255</v>
      </c>
      <c r="K3185">
        <v>1375729469</v>
      </c>
      <c r="L3185" s="10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109.00000000000001</v>
      </c>
      <c r="R3185">
        <f t="shared" si="199"/>
        <v>40.073529411764703</v>
      </c>
      <c r="S3185" t="s">
        <v>8271</v>
      </c>
    </row>
    <row r="3186" spans="1:19" ht="43" x14ac:dyDescent="0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41821.785081018512</v>
      </c>
      <c r="K3186">
        <v>1401666631</v>
      </c>
      <c r="L3186" s="10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107.20930232558139</v>
      </c>
      <c r="R3186">
        <f t="shared" si="199"/>
        <v>100.21739130434783</v>
      </c>
      <c r="S3186" t="s">
        <v>8271</v>
      </c>
    </row>
    <row r="3187" spans="1:19" ht="43" x14ac:dyDescent="0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41836.768993055557</v>
      </c>
      <c r="K3187">
        <v>1404948441</v>
      </c>
      <c r="L3187" s="10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100</v>
      </c>
      <c r="R3187">
        <f t="shared" si="199"/>
        <v>41.666666666666664</v>
      </c>
      <c r="S3187" t="s">
        <v>8271</v>
      </c>
    </row>
    <row r="3188" spans="1:19" ht="43" x14ac:dyDescent="0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41898.666666666664</v>
      </c>
      <c r="K3188">
        <v>1408313438</v>
      </c>
      <c r="L3188" s="10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102.18750000000001</v>
      </c>
      <c r="R3188">
        <f t="shared" si="199"/>
        <v>46.714285714285715</v>
      </c>
      <c r="S3188" t="s">
        <v>8271</v>
      </c>
    </row>
    <row r="3189" spans="1:19" ht="43" x14ac:dyDescent="0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41855.458020833328</v>
      </c>
      <c r="K3189">
        <v>1405439973</v>
      </c>
      <c r="L3189" s="10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116.29333333333334</v>
      </c>
      <c r="R3189">
        <f t="shared" si="199"/>
        <v>71.491803278688522</v>
      </c>
      <c r="S3189" t="s">
        <v>8271</v>
      </c>
    </row>
    <row r="3190" spans="1:19" ht="43" x14ac:dyDescent="0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42165.207199074073</v>
      </c>
      <c r="K3190">
        <v>1432115902</v>
      </c>
      <c r="L3190" s="10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65</v>
      </c>
      <c r="R3190">
        <f t="shared" si="199"/>
        <v>14.444444444444445</v>
      </c>
      <c r="S3190" t="s">
        <v>8305</v>
      </c>
    </row>
    <row r="3191" spans="1:19" ht="57.35" x14ac:dyDescent="0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42148.138101851851</v>
      </c>
      <c r="K3191">
        <v>1429863532</v>
      </c>
      <c r="L3191" s="10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12.327272727272726</v>
      </c>
      <c r="R3191">
        <f t="shared" si="199"/>
        <v>356.84210526315792</v>
      </c>
      <c r="S3191" t="s">
        <v>8305</v>
      </c>
    </row>
    <row r="3192" spans="1:19" ht="43" hidden="1" x14ac:dyDescent="0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42712.984664351847</v>
      </c>
      <c r="K3192">
        <v>1478662675</v>
      </c>
      <c r="L3192" s="10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t="e">
        <f t="shared" si="199"/>
        <v>#DIV/0!</v>
      </c>
      <c r="S3192" t="s">
        <v>8305</v>
      </c>
    </row>
    <row r="3193" spans="1:19" ht="43" x14ac:dyDescent="0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42598.547094907401</v>
      </c>
      <c r="K3193">
        <v>1466186869</v>
      </c>
      <c r="L3193" s="10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4.0266666666666664</v>
      </c>
      <c r="R3193">
        <f t="shared" si="199"/>
        <v>37.75</v>
      </c>
      <c r="S3193" t="s">
        <v>8305</v>
      </c>
    </row>
    <row r="3194" spans="1:19" ht="43" x14ac:dyDescent="0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42063.708333333336</v>
      </c>
      <c r="K3194">
        <v>1421274859</v>
      </c>
      <c r="L3194" s="10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</v>
      </c>
      <c r="R3194">
        <f t="shared" si="199"/>
        <v>12.75</v>
      </c>
      <c r="S3194" t="s">
        <v>8305</v>
      </c>
    </row>
    <row r="3195" spans="1:19" ht="43" x14ac:dyDescent="0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42055.759907407402</v>
      </c>
      <c r="K3195">
        <v>1420586056</v>
      </c>
      <c r="L3195" s="10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11.74</v>
      </c>
      <c r="R3195">
        <f t="shared" si="199"/>
        <v>24.458333333333332</v>
      </c>
      <c r="S3195" t="s">
        <v>8305</v>
      </c>
    </row>
    <row r="3196" spans="1:19" ht="43" hidden="1" x14ac:dyDescent="0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42211.854143518511</v>
      </c>
      <c r="K3196">
        <v>1435368598</v>
      </c>
      <c r="L3196" s="10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t="e">
        <f t="shared" si="199"/>
        <v>#DIV/0!</v>
      </c>
      <c r="S3196" t="s">
        <v>8305</v>
      </c>
    </row>
    <row r="3197" spans="1:19" ht="43" x14ac:dyDescent="0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42047.385902777773</v>
      </c>
      <c r="K3197">
        <v>1421158542</v>
      </c>
      <c r="L3197" s="10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59.142857142857139</v>
      </c>
      <c r="R3197">
        <f t="shared" si="199"/>
        <v>53.07692307692308</v>
      </c>
      <c r="S3197" t="s">
        <v>8305</v>
      </c>
    </row>
    <row r="3198" spans="1:19" ht="43" x14ac:dyDescent="0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42217.374999999993</v>
      </c>
      <c r="K3198">
        <v>1433254875</v>
      </c>
      <c r="L3198" s="10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0.06</v>
      </c>
      <c r="R3198">
        <f t="shared" si="199"/>
        <v>300</v>
      </c>
      <c r="S3198" t="s">
        <v>8305</v>
      </c>
    </row>
    <row r="3199" spans="1:19" ht="28.7" x14ac:dyDescent="0.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42039.28493055555</v>
      </c>
      <c r="K3199">
        <v>1420458618</v>
      </c>
      <c r="L3199" s="10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11.450000000000001</v>
      </c>
      <c r="R3199">
        <f t="shared" si="199"/>
        <v>286.25</v>
      </c>
      <c r="S3199" t="s">
        <v>8305</v>
      </c>
    </row>
    <row r="3200" spans="1:19" ht="43" x14ac:dyDescent="0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42051.216168981475</v>
      </c>
      <c r="K3200">
        <v>1420798277</v>
      </c>
      <c r="L3200" s="10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0.36666666666666664</v>
      </c>
      <c r="R3200">
        <f t="shared" si="199"/>
        <v>36.666666666666664</v>
      </c>
      <c r="S3200" t="s">
        <v>8305</v>
      </c>
    </row>
    <row r="3201" spans="1:19" ht="43" x14ac:dyDescent="0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41888.666666666664</v>
      </c>
      <c r="K3201">
        <v>1407435418</v>
      </c>
      <c r="L3201" s="10">
        <f t="shared" si="197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52.16</v>
      </c>
      <c r="R3201">
        <f t="shared" si="199"/>
        <v>49.20754716981132</v>
      </c>
      <c r="S3201" t="s">
        <v>8305</v>
      </c>
    </row>
    <row r="3202" spans="1:19" ht="43" x14ac:dyDescent="0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42490.023611111108</v>
      </c>
      <c r="K3202">
        <v>1459410101</v>
      </c>
      <c r="L3202" s="10">
        <f t="shared" si="1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2E-3</v>
      </c>
      <c r="R3202">
        <f t="shared" si="199"/>
        <v>1</v>
      </c>
      <c r="S3202" t="s">
        <v>8305</v>
      </c>
    </row>
    <row r="3203" spans="1:19" ht="43" x14ac:dyDescent="0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(((I3203/60)/60)/24)+DATE(1970,1,1)+(-5/24)</f>
        <v>41882.558761574073</v>
      </c>
      <c r="K3203">
        <v>1407695077</v>
      </c>
      <c r="L3203" s="10">
        <f t="shared" ref="L3203:L3266" si="201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(E3203/D3203)*100</f>
        <v>1.25</v>
      </c>
      <c r="R3203">
        <f t="shared" ref="R3203:R3266" si="203">E3203/N3203</f>
        <v>12.5</v>
      </c>
      <c r="S3203" t="s">
        <v>8305</v>
      </c>
    </row>
    <row r="3204" spans="1:19" ht="43" x14ac:dyDescent="0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42352.040972222218</v>
      </c>
      <c r="K3204">
        <v>1445027346</v>
      </c>
      <c r="L3204" s="10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54.52</v>
      </c>
      <c r="R3204">
        <f t="shared" si="203"/>
        <v>109.04</v>
      </c>
      <c r="S3204" t="s">
        <v>8305</v>
      </c>
    </row>
    <row r="3205" spans="1:19" ht="43" x14ac:dyDescent="0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42272.780347222222</v>
      </c>
      <c r="K3205">
        <v>1440632622</v>
      </c>
      <c r="L3205" s="10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25</v>
      </c>
      <c r="R3205">
        <f t="shared" si="203"/>
        <v>41.666666666666664</v>
      </c>
      <c r="S3205" t="s">
        <v>8305</v>
      </c>
    </row>
    <row r="3206" spans="1:19" ht="43" hidden="1" x14ac:dyDescent="0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42202.468055555553</v>
      </c>
      <c r="K3206">
        <v>1434558479</v>
      </c>
      <c r="L3206" s="10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t="e">
        <f t="shared" si="203"/>
        <v>#DIV/0!</v>
      </c>
      <c r="S3206" t="s">
        <v>8305</v>
      </c>
    </row>
    <row r="3207" spans="1:19" ht="43" x14ac:dyDescent="0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42125.166342592587</v>
      </c>
      <c r="K3207">
        <v>1427878772</v>
      </c>
      <c r="L3207" s="10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3.4125000000000001</v>
      </c>
      <c r="R3207">
        <f t="shared" si="203"/>
        <v>22.75</v>
      </c>
      <c r="S3207" t="s">
        <v>8305</v>
      </c>
    </row>
    <row r="3208" spans="1:19" ht="43" hidden="1" x14ac:dyDescent="0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42266.067719907405</v>
      </c>
      <c r="K3208">
        <v>1440052651</v>
      </c>
      <c r="L3208" s="10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t="e">
        <f t="shared" si="203"/>
        <v>#DIV/0!</v>
      </c>
      <c r="S3208" t="s">
        <v>8305</v>
      </c>
    </row>
    <row r="3209" spans="1:19" ht="43" x14ac:dyDescent="0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42117.027858796289</v>
      </c>
      <c r="K3209">
        <v>1424587207</v>
      </c>
      <c r="L3209" s="10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46.36363636363636</v>
      </c>
      <c r="R3209">
        <f t="shared" si="203"/>
        <v>70.833333333333329</v>
      </c>
      <c r="S3209" t="s">
        <v>8305</v>
      </c>
    </row>
    <row r="3210" spans="1:19" ht="43" x14ac:dyDescent="0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41848.396724537037</v>
      </c>
      <c r="K3210">
        <v>1404743477</v>
      </c>
      <c r="L3210" s="10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103.49999999999999</v>
      </c>
      <c r="R3210">
        <f t="shared" si="203"/>
        <v>63.109756097560975</v>
      </c>
      <c r="S3210" t="s">
        <v>8271</v>
      </c>
    </row>
    <row r="3211" spans="1:19" ht="43" x14ac:dyDescent="0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41810.75</v>
      </c>
      <c r="K3211">
        <v>1400512658</v>
      </c>
      <c r="L3211" s="10">
        <f t="shared" si="201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119.32315789473684</v>
      </c>
      <c r="R3211">
        <f t="shared" si="203"/>
        <v>50.157964601769912</v>
      </c>
      <c r="S3211" t="s">
        <v>8271</v>
      </c>
    </row>
    <row r="3212" spans="1:19" ht="43" x14ac:dyDescent="0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41060.957638888889</v>
      </c>
      <c r="K3212">
        <v>1334442519</v>
      </c>
      <c r="L3212" s="10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125.76666666666667</v>
      </c>
      <c r="R3212">
        <f t="shared" si="203"/>
        <v>62.883333333333333</v>
      </c>
      <c r="S3212" t="s">
        <v>8271</v>
      </c>
    </row>
    <row r="3213" spans="1:19" ht="43" x14ac:dyDescent="0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41865.875</v>
      </c>
      <c r="K3213">
        <v>1405346680</v>
      </c>
      <c r="L3213" s="10">
        <f t="shared" si="201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119.74347826086958</v>
      </c>
      <c r="R3213">
        <f t="shared" si="203"/>
        <v>85.531055900621112</v>
      </c>
      <c r="S3213" t="s">
        <v>8271</v>
      </c>
    </row>
    <row r="3214" spans="1:19" ht="28.7" x14ac:dyDescent="0.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41859.587395833332</v>
      </c>
      <c r="K3214">
        <v>1404932751</v>
      </c>
      <c r="L3214" s="10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126.25</v>
      </c>
      <c r="R3214">
        <f t="shared" si="203"/>
        <v>53.723404255319146</v>
      </c>
      <c r="S3214" t="s">
        <v>8271</v>
      </c>
    </row>
    <row r="3215" spans="1:19" ht="43" x14ac:dyDescent="0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42211.555081018516</v>
      </c>
      <c r="K3215">
        <v>1434478759</v>
      </c>
      <c r="L3215" s="10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100.11666666666667</v>
      </c>
      <c r="R3215">
        <f t="shared" si="203"/>
        <v>127.80851063829788</v>
      </c>
      <c r="S3215" t="s">
        <v>8271</v>
      </c>
    </row>
    <row r="3216" spans="1:19" ht="43" x14ac:dyDescent="0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42374.788194444445</v>
      </c>
      <c r="K3216">
        <v>1448823673</v>
      </c>
      <c r="L3216" s="10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102.13333333333334</v>
      </c>
      <c r="R3216">
        <f t="shared" si="203"/>
        <v>106.57391304347826</v>
      </c>
      <c r="S3216" t="s">
        <v>8271</v>
      </c>
    </row>
    <row r="3217" spans="1:19" ht="57.35" x14ac:dyDescent="0.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42256.957638888889</v>
      </c>
      <c r="K3217">
        <v>1438617471</v>
      </c>
      <c r="L3217" s="10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100.35142857142858</v>
      </c>
      <c r="R3217">
        <f t="shared" si="203"/>
        <v>262.11194029850748</v>
      </c>
      <c r="S3217" t="s">
        <v>8271</v>
      </c>
    </row>
    <row r="3218" spans="1:19" ht="43" x14ac:dyDescent="0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42196.395833333336</v>
      </c>
      <c r="K3218">
        <v>1433934371</v>
      </c>
      <c r="L3218" s="10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100.05</v>
      </c>
      <c r="R3218">
        <f t="shared" si="203"/>
        <v>57.171428571428571</v>
      </c>
      <c r="S3218" t="s">
        <v>8271</v>
      </c>
    </row>
    <row r="3219" spans="1:19" ht="28.7" x14ac:dyDescent="0.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42678.337777777771</v>
      </c>
      <c r="K3219">
        <v>1475672784</v>
      </c>
      <c r="L3219" s="10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116.02222222222223</v>
      </c>
      <c r="R3219">
        <f t="shared" si="203"/>
        <v>50.20192307692308</v>
      </c>
      <c r="S3219" t="s">
        <v>8271</v>
      </c>
    </row>
    <row r="3220" spans="1:19" ht="43" x14ac:dyDescent="0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42003.791666666664</v>
      </c>
      <c r="K3220">
        <v>1417132986</v>
      </c>
      <c r="L3220" s="10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102.1</v>
      </c>
      <c r="R3220">
        <f t="shared" si="203"/>
        <v>66.586956521739125</v>
      </c>
      <c r="S3220" t="s">
        <v>8271</v>
      </c>
    </row>
    <row r="3221" spans="1:19" ht="28.7" x14ac:dyDescent="0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42085.733182870368</v>
      </c>
      <c r="K3221">
        <v>1424043347</v>
      </c>
      <c r="L3221" s="10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100.11000000000001</v>
      </c>
      <c r="R3221">
        <f t="shared" si="203"/>
        <v>168.25210084033614</v>
      </c>
      <c r="S3221" t="s">
        <v>8271</v>
      </c>
    </row>
    <row r="3222" spans="1:19" ht="28.7" x14ac:dyDescent="0.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42806.666666666664</v>
      </c>
      <c r="K3222">
        <v>1486411204</v>
      </c>
      <c r="L3222" s="10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100.84</v>
      </c>
      <c r="R3222">
        <f t="shared" si="203"/>
        <v>256.37288135593218</v>
      </c>
      <c r="S3222" t="s">
        <v>8271</v>
      </c>
    </row>
    <row r="3223" spans="1:19" ht="57.35" x14ac:dyDescent="0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42190.488460648143</v>
      </c>
      <c r="K3223">
        <v>1433090603</v>
      </c>
      <c r="L3223" s="10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103.42499999999998</v>
      </c>
      <c r="R3223">
        <f t="shared" si="203"/>
        <v>36.610619469026545</v>
      </c>
      <c r="S3223" t="s">
        <v>8271</v>
      </c>
    </row>
    <row r="3224" spans="1:19" ht="43" x14ac:dyDescent="0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42301.686805555553</v>
      </c>
      <c r="K3224">
        <v>1443016697</v>
      </c>
      <c r="L3224" s="10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124.8</v>
      </c>
      <c r="R3224">
        <f t="shared" si="203"/>
        <v>37.142857142857146</v>
      </c>
      <c r="S3224" t="s">
        <v>8271</v>
      </c>
    </row>
    <row r="3225" spans="1:19" ht="28.7" x14ac:dyDescent="0.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42236.62703703704</v>
      </c>
      <c r="K3225">
        <v>1437508976</v>
      </c>
      <c r="L3225" s="10">
        <f t="shared" si="201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109.51612903225806</v>
      </c>
      <c r="R3225">
        <f t="shared" si="203"/>
        <v>45.878378378378379</v>
      </c>
      <c r="S3225" t="s">
        <v>8271</v>
      </c>
    </row>
    <row r="3226" spans="1:19" ht="43" x14ac:dyDescent="0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42744.999999999993</v>
      </c>
      <c r="K3226">
        <v>1479932713</v>
      </c>
      <c r="L3226" s="10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102.03333333333333</v>
      </c>
      <c r="R3226">
        <f t="shared" si="203"/>
        <v>141.71296296296296</v>
      </c>
      <c r="S3226" t="s">
        <v>8271</v>
      </c>
    </row>
    <row r="3227" spans="1:19" ht="43" x14ac:dyDescent="0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42524.666666666664</v>
      </c>
      <c r="K3227">
        <v>1463145938</v>
      </c>
      <c r="L3227" s="10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102.35000000000001</v>
      </c>
      <c r="R3227">
        <f t="shared" si="203"/>
        <v>52.487179487179489</v>
      </c>
      <c r="S3227" t="s">
        <v>8271</v>
      </c>
    </row>
    <row r="3228" spans="1:19" ht="43" x14ac:dyDescent="0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42307.375138888885</v>
      </c>
      <c r="K3228">
        <v>1443621612</v>
      </c>
      <c r="L3228" s="10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104.16666666666667</v>
      </c>
      <c r="R3228">
        <f t="shared" si="203"/>
        <v>59.523809523809526</v>
      </c>
      <c r="S3228" t="s">
        <v>8271</v>
      </c>
    </row>
    <row r="3229" spans="1:19" ht="43" x14ac:dyDescent="0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42752.674027777779</v>
      </c>
      <c r="K3229">
        <v>1482095436</v>
      </c>
      <c r="L3229" s="10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125</v>
      </c>
      <c r="R3229">
        <f t="shared" si="203"/>
        <v>50</v>
      </c>
      <c r="S3229" t="s">
        <v>8271</v>
      </c>
    </row>
    <row r="3230" spans="1:19" ht="28.7" x14ac:dyDescent="0.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42354.999305555553</v>
      </c>
      <c r="K3230">
        <v>1447606884</v>
      </c>
      <c r="L3230" s="10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102.34285714285714</v>
      </c>
      <c r="R3230">
        <f t="shared" si="203"/>
        <v>193.62162162162161</v>
      </c>
      <c r="S3230" t="s">
        <v>8271</v>
      </c>
    </row>
    <row r="3231" spans="1:19" ht="43" x14ac:dyDescent="0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41963.124976851854</v>
      </c>
      <c r="K3231">
        <v>1413874798</v>
      </c>
      <c r="L3231" s="10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107.86500000000001</v>
      </c>
      <c r="R3231">
        <f t="shared" si="203"/>
        <v>106.79702970297029</v>
      </c>
      <c r="S3231" t="s">
        <v>8271</v>
      </c>
    </row>
    <row r="3232" spans="1:19" ht="43" x14ac:dyDescent="0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41912.957638888889</v>
      </c>
      <c r="K3232">
        <v>1410840126</v>
      </c>
      <c r="L3232" s="10">
        <f t="shared" si="201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109.88461538461539</v>
      </c>
      <c r="R3232">
        <f t="shared" si="203"/>
        <v>77.21621621621621</v>
      </c>
      <c r="S3232" t="s">
        <v>8271</v>
      </c>
    </row>
    <row r="3233" spans="1:19" ht="43" x14ac:dyDescent="0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42476.735497685186</v>
      </c>
      <c r="K3233">
        <v>1458254347</v>
      </c>
      <c r="L3233" s="10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161</v>
      </c>
      <c r="R3233">
        <f t="shared" si="203"/>
        <v>57.5</v>
      </c>
      <c r="S3233" t="s">
        <v>8271</v>
      </c>
    </row>
    <row r="3234" spans="1:19" ht="43" x14ac:dyDescent="0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42493.957638888889</v>
      </c>
      <c r="K3234">
        <v>1459711917</v>
      </c>
      <c r="L3234" s="10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131.20000000000002</v>
      </c>
      <c r="R3234">
        <f t="shared" si="203"/>
        <v>50.46153846153846</v>
      </c>
      <c r="S3234" t="s">
        <v>8271</v>
      </c>
    </row>
    <row r="3235" spans="1:19" ht="43" x14ac:dyDescent="0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42796.596701388888</v>
      </c>
      <c r="K3235">
        <v>1485890355</v>
      </c>
      <c r="L3235" s="10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118.8</v>
      </c>
      <c r="R3235">
        <f t="shared" si="203"/>
        <v>97.377049180327873</v>
      </c>
      <c r="S3235" t="s">
        <v>8271</v>
      </c>
    </row>
    <row r="3236" spans="1:19" ht="43" x14ac:dyDescent="0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42767.771527777775</v>
      </c>
      <c r="K3236">
        <v>1483124208</v>
      </c>
      <c r="L3236" s="10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100.39275000000001</v>
      </c>
      <c r="R3236">
        <f t="shared" si="203"/>
        <v>34.91921739130435</v>
      </c>
      <c r="S3236" t="s">
        <v>8271</v>
      </c>
    </row>
    <row r="3237" spans="1:19" ht="43" x14ac:dyDescent="0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42552.139479166661</v>
      </c>
      <c r="K3237">
        <v>1464769251</v>
      </c>
      <c r="L3237" s="10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103.20666666666666</v>
      </c>
      <c r="R3237">
        <f t="shared" si="203"/>
        <v>85.530386740331494</v>
      </c>
      <c r="S3237" t="s">
        <v>8271</v>
      </c>
    </row>
    <row r="3238" spans="1:19" ht="43" x14ac:dyDescent="0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42732.708715277775</v>
      </c>
      <c r="K3238">
        <v>1480370433</v>
      </c>
      <c r="L3238" s="10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100.6</v>
      </c>
      <c r="R3238">
        <f t="shared" si="203"/>
        <v>182.90909090909091</v>
      </c>
      <c r="S3238" t="s">
        <v>8271</v>
      </c>
    </row>
    <row r="3239" spans="1:19" ht="28.7" x14ac:dyDescent="0.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42275.957638888889</v>
      </c>
      <c r="K3239">
        <v>1441452184</v>
      </c>
      <c r="L3239" s="10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100.78754285714287</v>
      </c>
      <c r="R3239">
        <f t="shared" si="203"/>
        <v>131.13620817843866</v>
      </c>
      <c r="S3239" t="s">
        <v>8271</v>
      </c>
    </row>
    <row r="3240" spans="1:19" ht="43" x14ac:dyDescent="0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42186.302060185182</v>
      </c>
      <c r="K3240">
        <v>1433160898</v>
      </c>
      <c r="L3240" s="10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112.32142857142857</v>
      </c>
      <c r="R3240">
        <f t="shared" si="203"/>
        <v>39.810126582278478</v>
      </c>
      <c r="S3240" t="s">
        <v>8271</v>
      </c>
    </row>
    <row r="3241" spans="1:19" ht="43" x14ac:dyDescent="0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42302.790972222218</v>
      </c>
      <c r="K3241">
        <v>1443665293</v>
      </c>
      <c r="L3241" s="10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105.91914022517912</v>
      </c>
      <c r="R3241">
        <f t="shared" si="203"/>
        <v>59.701730769230764</v>
      </c>
      <c r="S3241" t="s">
        <v>8271</v>
      </c>
    </row>
    <row r="3242" spans="1:19" ht="43" x14ac:dyDescent="0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42782.749999999993</v>
      </c>
      <c r="K3242">
        <v>1484843948</v>
      </c>
      <c r="L3242" s="10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100.56666666666668</v>
      </c>
      <c r="R3242">
        <f t="shared" si="203"/>
        <v>88.735294117647058</v>
      </c>
      <c r="S3242" t="s">
        <v>8271</v>
      </c>
    </row>
    <row r="3243" spans="1:19" ht="57.35" x14ac:dyDescent="0.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41926.082638888889</v>
      </c>
      <c r="K3243">
        <v>1410421670</v>
      </c>
      <c r="L3243" s="10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115.30588235294117</v>
      </c>
      <c r="R3243">
        <f t="shared" si="203"/>
        <v>58.688622754491021</v>
      </c>
      <c r="S3243" t="s">
        <v>8271</v>
      </c>
    </row>
    <row r="3244" spans="1:19" ht="28.7" x14ac:dyDescent="0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41901.547361111108</v>
      </c>
      <c r="K3244">
        <v>1408558092</v>
      </c>
      <c r="L3244" s="10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127.30419999999999</v>
      </c>
      <c r="R3244">
        <f t="shared" si="203"/>
        <v>69.56513661202186</v>
      </c>
      <c r="S3244" t="s">
        <v>8271</v>
      </c>
    </row>
    <row r="3245" spans="1:19" ht="43" x14ac:dyDescent="0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42285.791666666664</v>
      </c>
      <c r="K3245">
        <v>1442283562</v>
      </c>
      <c r="L3245" s="10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102.83750000000001</v>
      </c>
      <c r="R3245">
        <f t="shared" si="203"/>
        <v>115.87323943661971</v>
      </c>
      <c r="S3245" t="s">
        <v>8271</v>
      </c>
    </row>
    <row r="3246" spans="1:19" ht="43" x14ac:dyDescent="0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42705.527569444443</v>
      </c>
      <c r="K3246">
        <v>1478018382</v>
      </c>
      <c r="L3246" s="10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102.9375</v>
      </c>
      <c r="R3246">
        <f t="shared" si="203"/>
        <v>23.869565217391305</v>
      </c>
      <c r="S3246" t="s">
        <v>8271</v>
      </c>
    </row>
    <row r="3247" spans="1:19" ht="43" x14ac:dyDescent="0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42166.874999999993</v>
      </c>
      <c r="K3247">
        <v>1431354258</v>
      </c>
      <c r="L3247" s="10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104.3047619047619</v>
      </c>
      <c r="R3247">
        <f t="shared" si="203"/>
        <v>81.125925925925927</v>
      </c>
      <c r="S3247" t="s">
        <v>8271</v>
      </c>
    </row>
    <row r="3248" spans="1:19" ht="43" x14ac:dyDescent="0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42258.957638888889</v>
      </c>
      <c r="K3248">
        <v>1439551200</v>
      </c>
      <c r="L3248" s="10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111.22000000000001</v>
      </c>
      <c r="R3248">
        <f t="shared" si="203"/>
        <v>57.626943005181346</v>
      </c>
      <c r="S3248" t="s">
        <v>8271</v>
      </c>
    </row>
    <row r="3249" spans="1:19" ht="43" x14ac:dyDescent="0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42197.22583333333</v>
      </c>
      <c r="K3249">
        <v>1434104712</v>
      </c>
      <c r="L3249" s="10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105.86</v>
      </c>
      <c r="R3249">
        <f t="shared" si="203"/>
        <v>46.429824561403507</v>
      </c>
      <c r="S3249" t="s">
        <v>8271</v>
      </c>
    </row>
    <row r="3250" spans="1:19" ht="28.7" x14ac:dyDescent="0.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42098.638391203705</v>
      </c>
      <c r="K3250">
        <v>1425590357</v>
      </c>
      <c r="L3250" s="10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100.79166666666666</v>
      </c>
      <c r="R3250">
        <f t="shared" si="203"/>
        <v>60.475000000000001</v>
      </c>
      <c r="S3250" t="s">
        <v>8271</v>
      </c>
    </row>
    <row r="3251" spans="1:19" ht="43" x14ac:dyDescent="0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42175.538356481477</v>
      </c>
      <c r="K3251">
        <v>1432230914</v>
      </c>
      <c r="L3251" s="10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104.92727272727274</v>
      </c>
      <c r="R3251">
        <f t="shared" si="203"/>
        <v>65.579545454545453</v>
      </c>
      <c r="S3251" t="s">
        <v>8271</v>
      </c>
    </row>
    <row r="3252" spans="1:19" ht="43" x14ac:dyDescent="0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41948.575509259259</v>
      </c>
      <c r="K3252">
        <v>1412617724</v>
      </c>
      <c r="L3252" s="10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101.55199999999999</v>
      </c>
      <c r="R3252">
        <f t="shared" si="203"/>
        <v>119.1924882629108</v>
      </c>
      <c r="S3252" t="s">
        <v>8271</v>
      </c>
    </row>
    <row r="3253" spans="1:19" ht="43" x14ac:dyDescent="0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42176.52275462963</v>
      </c>
      <c r="K3253">
        <v>1432315966</v>
      </c>
      <c r="L3253" s="10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110.73333333333333</v>
      </c>
      <c r="R3253">
        <f t="shared" si="203"/>
        <v>83.05</v>
      </c>
      <c r="S3253" t="s">
        <v>8271</v>
      </c>
    </row>
    <row r="3254" spans="1:19" ht="28.7" x14ac:dyDescent="0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42620.264351851853</v>
      </c>
      <c r="K3254">
        <v>1470655240</v>
      </c>
      <c r="L3254" s="10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127.82222222222221</v>
      </c>
      <c r="R3254">
        <f t="shared" si="203"/>
        <v>57.52</v>
      </c>
      <c r="S3254" t="s">
        <v>8271</v>
      </c>
    </row>
    <row r="3255" spans="1:19" ht="43" x14ac:dyDescent="0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42620.947916666664</v>
      </c>
      <c r="K3255">
        <v>1471701028</v>
      </c>
      <c r="L3255" s="10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101.82500000000002</v>
      </c>
      <c r="R3255">
        <f t="shared" si="203"/>
        <v>177.08695652173913</v>
      </c>
      <c r="S3255" t="s">
        <v>8271</v>
      </c>
    </row>
    <row r="3256" spans="1:19" ht="43" x14ac:dyDescent="0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42088.835752314808</v>
      </c>
      <c r="K3256">
        <v>1424743409</v>
      </c>
      <c r="L3256" s="10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101.25769230769231</v>
      </c>
      <c r="R3256">
        <f t="shared" si="203"/>
        <v>70.771505376344081</v>
      </c>
      <c r="S3256" t="s">
        <v>8271</v>
      </c>
    </row>
    <row r="3257" spans="1:19" ht="43" x14ac:dyDescent="0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41919.559895833328</v>
      </c>
      <c r="K3257">
        <v>1410114375</v>
      </c>
      <c r="L3257" s="10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175</v>
      </c>
      <c r="R3257">
        <f t="shared" si="203"/>
        <v>29.166666666666668</v>
      </c>
      <c r="S3257" t="s">
        <v>8271</v>
      </c>
    </row>
    <row r="3258" spans="1:19" ht="43" x14ac:dyDescent="0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42165.957638888889</v>
      </c>
      <c r="K3258">
        <v>1432129577</v>
      </c>
      <c r="L3258" s="10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128.06</v>
      </c>
      <c r="R3258">
        <f t="shared" si="203"/>
        <v>72.76136363636364</v>
      </c>
      <c r="S3258" t="s">
        <v>8271</v>
      </c>
    </row>
    <row r="3259" spans="1:19" ht="43" x14ac:dyDescent="0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42788.351296296292</v>
      </c>
      <c r="K3259">
        <v>1485177952</v>
      </c>
      <c r="L3259" s="10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106.29949999999999</v>
      </c>
      <c r="R3259">
        <f t="shared" si="203"/>
        <v>51.853414634146333</v>
      </c>
      <c r="S3259" t="s">
        <v>8271</v>
      </c>
    </row>
    <row r="3260" spans="1:19" ht="28.7" x14ac:dyDescent="0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42012.678946759253</v>
      </c>
      <c r="K3260">
        <v>1418159861</v>
      </c>
      <c r="L3260" s="10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105.21428571428571</v>
      </c>
      <c r="R3260">
        <f t="shared" si="203"/>
        <v>98.2</v>
      </c>
      <c r="S3260" t="s">
        <v>8271</v>
      </c>
    </row>
    <row r="3261" spans="1:19" ht="43" x14ac:dyDescent="0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42643.957638888889</v>
      </c>
      <c r="K3261">
        <v>1472753745</v>
      </c>
      <c r="L3261" s="10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106.16782608695652</v>
      </c>
      <c r="R3261">
        <f t="shared" si="203"/>
        <v>251.7381443298969</v>
      </c>
      <c r="S3261" t="s">
        <v>8271</v>
      </c>
    </row>
    <row r="3262" spans="1:19" ht="43" x14ac:dyDescent="0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42338.505995370368</v>
      </c>
      <c r="K3262">
        <v>1445875718</v>
      </c>
      <c r="L3262" s="10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109.24000000000001</v>
      </c>
      <c r="R3262">
        <f t="shared" si="203"/>
        <v>74.821917808219183</v>
      </c>
      <c r="S3262" t="s">
        <v>8271</v>
      </c>
    </row>
    <row r="3263" spans="1:19" ht="43" x14ac:dyDescent="0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42201.517083333332</v>
      </c>
      <c r="K3263">
        <v>1434475476</v>
      </c>
      <c r="L3263" s="10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100.45454545454547</v>
      </c>
      <c r="R3263">
        <f t="shared" si="203"/>
        <v>67.65306122448979</v>
      </c>
      <c r="S3263" t="s">
        <v>8271</v>
      </c>
    </row>
    <row r="3264" spans="1:19" ht="28.7" x14ac:dyDescent="0.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41994.958333333336</v>
      </c>
      <c r="K3264">
        <v>1416555262</v>
      </c>
      <c r="L3264" s="10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103.04098360655738</v>
      </c>
      <c r="R3264">
        <f t="shared" si="203"/>
        <v>93.81343283582089</v>
      </c>
      <c r="S3264" t="s">
        <v>8271</v>
      </c>
    </row>
    <row r="3265" spans="1:19" ht="28.7" x14ac:dyDescent="0.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42307.666666666664</v>
      </c>
      <c r="K3265">
        <v>1444220588</v>
      </c>
      <c r="L3265" s="10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112.1664</v>
      </c>
      <c r="R3265">
        <f t="shared" si="203"/>
        <v>41.237647058823526</v>
      </c>
      <c r="S3265" t="s">
        <v>8271</v>
      </c>
    </row>
    <row r="3266" spans="1:19" ht="28.7" x14ac:dyDescent="0.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42032.708333333336</v>
      </c>
      <c r="K3266">
        <v>1421089938</v>
      </c>
      <c r="L3266" s="10">
        <f t="shared" si="2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103</v>
      </c>
      <c r="R3266">
        <f t="shared" si="203"/>
        <v>52.551020408163268</v>
      </c>
      <c r="S3266" t="s">
        <v>8271</v>
      </c>
    </row>
    <row r="3267" spans="1:19" ht="43" x14ac:dyDescent="0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(((I3267/60)/60)/24)+DATE(1970,1,1)+(-5/24)</f>
        <v>42341.499999999993</v>
      </c>
      <c r="K3267">
        <v>1446570315</v>
      </c>
      <c r="L3267" s="10">
        <f t="shared" ref="L3267:L3330" si="205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(E3267/D3267)*100</f>
        <v>164</v>
      </c>
      <c r="R3267">
        <f t="shared" ref="R3267:R3330" si="207">E3267/N3267</f>
        <v>70.285714285714292</v>
      </c>
      <c r="S3267" t="s">
        <v>8271</v>
      </c>
    </row>
    <row r="3268" spans="1:19" ht="43" x14ac:dyDescent="0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42167.666666666664</v>
      </c>
      <c r="K3268">
        <v>1431435122</v>
      </c>
      <c r="L3268" s="10">
        <f t="shared" si="205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131.28333333333333</v>
      </c>
      <c r="R3268">
        <f t="shared" si="207"/>
        <v>48.325153374233132</v>
      </c>
      <c r="S3268" t="s">
        <v>8271</v>
      </c>
    </row>
    <row r="3269" spans="1:19" ht="43" x14ac:dyDescent="0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42202.549305555549</v>
      </c>
      <c r="K3269">
        <v>1434564660</v>
      </c>
      <c r="L3269" s="10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102.1</v>
      </c>
      <c r="R3269">
        <f t="shared" si="207"/>
        <v>53.177083333333336</v>
      </c>
      <c r="S3269" t="s">
        <v>8271</v>
      </c>
    </row>
    <row r="3270" spans="1:19" ht="43" x14ac:dyDescent="0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42606.695925925924</v>
      </c>
      <c r="K3270">
        <v>1470692528</v>
      </c>
      <c r="L3270" s="10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128</v>
      </c>
      <c r="R3270">
        <f t="shared" si="207"/>
        <v>60.952380952380949</v>
      </c>
      <c r="S3270" t="s">
        <v>8271</v>
      </c>
    </row>
    <row r="3271" spans="1:19" ht="43" x14ac:dyDescent="0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42171.249999999993</v>
      </c>
      <c r="K3271">
        <v>1431509397</v>
      </c>
      <c r="L3271" s="10">
        <f t="shared" si="205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101.49999999999999</v>
      </c>
      <c r="R3271">
        <f t="shared" si="207"/>
        <v>116</v>
      </c>
      <c r="S3271" t="s">
        <v>8271</v>
      </c>
    </row>
    <row r="3272" spans="1:19" ht="43" x14ac:dyDescent="0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42197.324826388889</v>
      </c>
      <c r="K3272">
        <v>1434113265</v>
      </c>
      <c r="L3272" s="10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101.66666666666666</v>
      </c>
      <c r="R3272">
        <f t="shared" si="207"/>
        <v>61</v>
      </c>
      <c r="S3272" t="s">
        <v>8271</v>
      </c>
    </row>
    <row r="3273" spans="1:19" x14ac:dyDescent="0.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41945.270543981482</v>
      </c>
      <c r="K3273">
        <v>1412332175</v>
      </c>
      <c r="L3273" s="10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130</v>
      </c>
      <c r="R3273">
        <f t="shared" si="207"/>
        <v>38.235294117647058</v>
      </c>
      <c r="S3273" t="s">
        <v>8271</v>
      </c>
    </row>
    <row r="3274" spans="1:19" ht="43" x14ac:dyDescent="0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42314.333437499998</v>
      </c>
      <c r="K3274">
        <v>1444219209</v>
      </c>
      <c r="L3274" s="10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154.43</v>
      </c>
      <c r="R3274">
        <f t="shared" si="207"/>
        <v>106.50344827586207</v>
      </c>
      <c r="S3274" t="s">
        <v>8271</v>
      </c>
    </row>
    <row r="3275" spans="1:19" ht="43" x14ac:dyDescent="0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42627.583333333336</v>
      </c>
      <c r="K3275">
        <v>1472498042</v>
      </c>
      <c r="L3275" s="10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107.4</v>
      </c>
      <c r="R3275">
        <f t="shared" si="207"/>
        <v>204.57142857142858</v>
      </c>
      <c r="S3275" t="s">
        <v>8271</v>
      </c>
    </row>
    <row r="3276" spans="1:19" ht="43" x14ac:dyDescent="0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42444.666666666664</v>
      </c>
      <c r="K3276">
        <v>1454259272</v>
      </c>
      <c r="L3276" s="10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101.32258064516128</v>
      </c>
      <c r="R3276">
        <f t="shared" si="207"/>
        <v>54.912587412587413</v>
      </c>
      <c r="S3276" t="s">
        <v>8271</v>
      </c>
    </row>
    <row r="3277" spans="1:19" ht="43" x14ac:dyDescent="0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42043.979166666664</v>
      </c>
      <c r="K3277">
        <v>1421183271</v>
      </c>
      <c r="L3277" s="10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100.27777777777777</v>
      </c>
      <c r="R3277">
        <f t="shared" si="207"/>
        <v>150.41666666666666</v>
      </c>
      <c r="S3277" t="s">
        <v>8271</v>
      </c>
    </row>
    <row r="3278" spans="1:19" ht="43" x14ac:dyDescent="0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42460.957638888889</v>
      </c>
      <c r="K3278">
        <v>1456526879</v>
      </c>
      <c r="L3278" s="10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116.84444444444443</v>
      </c>
      <c r="R3278">
        <f t="shared" si="207"/>
        <v>52.58</v>
      </c>
      <c r="S3278" t="s">
        <v>8271</v>
      </c>
    </row>
    <row r="3279" spans="1:19" ht="43" x14ac:dyDescent="0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41961.516273148147</v>
      </c>
      <c r="K3279">
        <v>1413735806</v>
      </c>
      <c r="L3279" s="10">
        <f t="shared" si="205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108.60000000000001</v>
      </c>
      <c r="R3279">
        <f t="shared" si="207"/>
        <v>54.3</v>
      </c>
      <c r="S3279" t="s">
        <v>8271</v>
      </c>
    </row>
    <row r="3280" spans="1:19" ht="43" x14ac:dyDescent="0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42154.640081018515</v>
      </c>
      <c r="K3280">
        <v>1430425303</v>
      </c>
      <c r="L3280" s="10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103.4</v>
      </c>
      <c r="R3280">
        <f t="shared" si="207"/>
        <v>76.029411764705884</v>
      </c>
      <c r="S3280" t="s">
        <v>8271</v>
      </c>
    </row>
    <row r="3281" spans="1:19" ht="43" x14ac:dyDescent="0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42460.852534722224</v>
      </c>
      <c r="K3281">
        <v>1456885659</v>
      </c>
      <c r="L3281" s="10">
        <f t="shared" si="205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114.27586206896552</v>
      </c>
      <c r="R3281">
        <f t="shared" si="207"/>
        <v>105.2063492063492</v>
      </c>
      <c r="S3281" t="s">
        <v>8271</v>
      </c>
    </row>
    <row r="3282" spans="1:19" ht="43" x14ac:dyDescent="0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42155.999999999993</v>
      </c>
      <c r="K3282">
        <v>1430158198</v>
      </c>
      <c r="L3282" s="10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103</v>
      </c>
      <c r="R3282">
        <f t="shared" si="207"/>
        <v>68.666666666666671</v>
      </c>
      <c r="S3282" t="s">
        <v>8271</v>
      </c>
    </row>
    <row r="3283" spans="1:19" ht="28.7" x14ac:dyDescent="0.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42248.811400462961</v>
      </c>
      <c r="K3283">
        <v>1438561705</v>
      </c>
      <c r="L3283" s="10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121.6</v>
      </c>
      <c r="R3283">
        <f t="shared" si="207"/>
        <v>129.36170212765958</v>
      </c>
      <c r="S3283" t="s">
        <v>8271</v>
      </c>
    </row>
    <row r="3284" spans="1:19" ht="43" x14ac:dyDescent="0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42488.985972222225</v>
      </c>
      <c r="K3284">
        <v>1458103188</v>
      </c>
      <c r="L3284" s="10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102.6467741935484</v>
      </c>
      <c r="R3284">
        <f t="shared" si="207"/>
        <v>134.26371308016877</v>
      </c>
      <c r="S3284" t="s">
        <v>8271</v>
      </c>
    </row>
    <row r="3285" spans="1:19" ht="43" x14ac:dyDescent="0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42410.666666666664</v>
      </c>
      <c r="K3285">
        <v>1452448298</v>
      </c>
      <c r="L3285" s="10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104.75000000000001</v>
      </c>
      <c r="R3285">
        <f t="shared" si="207"/>
        <v>17.829787234042552</v>
      </c>
      <c r="S3285" t="s">
        <v>8271</v>
      </c>
    </row>
    <row r="3286" spans="1:19" ht="43" x14ac:dyDescent="0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42398.040972222218</v>
      </c>
      <c r="K3286">
        <v>1452546853</v>
      </c>
      <c r="L3286" s="10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101.6</v>
      </c>
      <c r="R3286">
        <f t="shared" si="207"/>
        <v>203.2</v>
      </c>
      <c r="S3286" t="s">
        <v>8271</v>
      </c>
    </row>
    <row r="3287" spans="1:19" x14ac:dyDescent="0.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42793.999999999993</v>
      </c>
      <c r="K3287">
        <v>1485556626</v>
      </c>
      <c r="L3287" s="10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112.10242048409683</v>
      </c>
      <c r="R3287">
        <f t="shared" si="207"/>
        <v>69.18518518518519</v>
      </c>
      <c r="S3287" t="s">
        <v>8271</v>
      </c>
    </row>
    <row r="3288" spans="1:19" ht="43" x14ac:dyDescent="0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42597.631736111107</v>
      </c>
      <c r="K3288">
        <v>1468699782</v>
      </c>
      <c r="L3288" s="10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101.76666666666667</v>
      </c>
      <c r="R3288">
        <f t="shared" si="207"/>
        <v>125.12295081967213</v>
      </c>
      <c r="S3288" t="s">
        <v>8271</v>
      </c>
    </row>
    <row r="3289" spans="1:19" ht="28.7" x14ac:dyDescent="0.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42336.541990740741</v>
      </c>
      <c r="K3289">
        <v>1446573628</v>
      </c>
      <c r="L3289" s="10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100</v>
      </c>
      <c r="R3289">
        <f t="shared" si="207"/>
        <v>73.529411764705884</v>
      </c>
      <c r="S3289" t="s">
        <v>8271</v>
      </c>
    </row>
    <row r="3290" spans="1:19" ht="43" x14ac:dyDescent="0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42541.749999999993</v>
      </c>
      <c r="K3290">
        <v>1463337315</v>
      </c>
      <c r="L3290" s="10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100.26489999999998</v>
      </c>
      <c r="R3290">
        <f t="shared" si="207"/>
        <v>48.437149758454105</v>
      </c>
      <c r="S3290" t="s">
        <v>8271</v>
      </c>
    </row>
    <row r="3291" spans="1:19" ht="43" x14ac:dyDescent="0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42786.159745370365</v>
      </c>
      <c r="K3291">
        <v>1485161402</v>
      </c>
      <c r="L3291" s="10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133.04200000000003</v>
      </c>
      <c r="R3291">
        <f t="shared" si="207"/>
        <v>26.608400000000003</v>
      </c>
      <c r="S3291" t="s">
        <v>8271</v>
      </c>
    </row>
    <row r="3292" spans="1:19" ht="71.7" x14ac:dyDescent="0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42805.306608796294</v>
      </c>
      <c r="K3292">
        <v>1486642891</v>
      </c>
      <c r="L3292" s="10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121.2</v>
      </c>
      <c r="R3292">
        <f t="shared" si="207"/>
        <v>33.666666666666664</v>
      </c>
      <c r="S3292" t="s">
        <v>8271</v>
      </c>
    </row>
    <row r="3293" spans="1:19" ht="43" x14ac:dyDescent="0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42263.957638888889</v>
      </c>
      <c r="K3293">
        <v>1439743900</v>
      </c>
      <c r="L3293" s="10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113.99999999999999</v>
      </c>
      <c r="R3293">
        <f t="shared" si="207"/>
        <v>40.714285714285715</v>
      </c>
      <c r="S3293" t="s">
        <v>8271</v>
      </c>
    </row>
    <row r="3294" spans="1:19" ht="43" x14ac:dyDescent="0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42342.603564814817</v>
      </c>
      <c r="K3294">
        <v>1444069748</v>
      </c>
      <c r="L3294" s="10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286.13861386138615</v>
      </c>
      <c r="R3294">
        <f t="shared" si="207"/>
        <v>19.266666666666666</v>
      </c>
      <c r="S3294" t="s">
        <v>8271</v>
      </c>
    </row>
    <row r="3295" spans="1:19" ht="57.35" x14ac:dyDescent="0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42798.217037037037</v>
      </c>
      <c r="K3295">
        <v>1486030352</v>
      </c>
      <c r="L3295" s="10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170.44444444444446</v>
      </c>
      <c r="R3295">
        <f t="shared" si="207"/>
        <v>84.285714285714292</v>
      </c>
      <c r="S3295" t="s">
        <v>8271</v>
      </c>
    </row>
    <row r="3296" spans="1:19" ht="43" x14ac:dyDescent="0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42171.33280092592</v>
      </c>
      <c r="K3296">
        <v>1431867554</v>
      </c>
      <c r="L3296" s="10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118.33333333333333</v>
      </c>
      <c r="R3296">
        <f t="shared" si="207"/>
        <v>29.583333333333332</v>
      </c>
      <c r="S3296" t="s">
        <v>8271</v>
      </c>
    </row>
    <row r="3297" spans="1:19" ht="43" x14ac:dyDescent="0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42639.234131944446</v>
      </c>
      <c r="K3297">
        <v>1472294229</v>
      </c>
      <c r="L3297" s="10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102.85857142857142</v>
      </c>
      <c r="R3297">
        <f t="shared" si="207"/>
        <v>26.667037037037037</v>
      </c>
      <c r="S3297" t="s">
        <v>8271</v>
      </c>
    </row>
    <row r="3298" spans="1:19" ht="43" x14ac:dyDescent="0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42330.708333333336</v>
      </c>
      <c r="K3298">
        <v>1446401372</v>
      </c>
      <c r="L3298" s="10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144.06666666666666</v>
      </c>
      <c r="R3298">
        <f t="shared" si="207"/>
        <v>45.978723404255319</v>
      </c>
      <c r="S3298" t="s">
        <v>8271</v>
      </c>
    </row>
    <row r="3299" spans="1:19" ht="43" x14ac:dyDescent="0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42212.749305555553</v>
      </c>
      <c r="K3299">
        <v>1436380256</v>
      </c>
      <c r="L3299" s="10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100.07272727272726</v>
      </c>
      <c r="R3299">
        <f t="shared" si="207"/>
        <v>125.09090909090909</v>
      </c>
      <c r="S3299" t="s">
        <v>8271</v>
      </c>
    </row>
    <row r="3300" spans="1:19" ht="43" x14ac:dyDescent="0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42259.791666666664</v>
      </c>
      <c r="K3300">
        <v>1440370768</v>
      </c>
      <c r="L3300" s="10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101.73</v>
      </c>
      <c r="R3300">
        <f t="shared" si="207"/>
        <v>141.29166666666666</v>
      </c>
      <c r="S3300" t="s">
        <v>8271</v>
      </c>
    </row>
    <row r="3301" spans="1:19" ht="43" x14ac:dyDescent="0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42291.709062499998</v>
      </c>
      <c r="K3301">
        <v>1442268063</v>
      </c>
      <c r="L3301" s="10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116.19999999999999</v>
      </c>
      <c r="R3301">
        <f t="shared" si="207"/>
        <v>55.333333333333336</v>
      </c>
      <c r="S3301" t="s">
        <v>8271</v>
      </c>
    </row>
    <row r="3302" spans="1:19" ht="43" x14ac:dyDescent="0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42123.535439814812</v>
      </c>
      <c r="K3302">
        <v>1428515462</v>
      </c>
      <c r="L3302" s="10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136.16666666666666</v>
      </c>
      <c r="R3302">
        <f t="shared" si="207"/>
        <v>46.420454545454547</v>
      </c>
      <c r="S3302" t="s">
        <v>8271</v>
      </c>
    </row>
    <row r="3303" spans="1:19" ht="43" x14ac:dyDescent="0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42583.082638888889</v>
      </c>
      <c r="K3303">
        <v>1466185176</v>
      </c>
      <c r="L3303" s="10">
        <f t="shared" si="205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133.46666666666667</v>
      </c>
      <c r="R3303">
        <f t="shared" si="207"/>
        <v>57.2</v>
      </c>
      <c r="S3303" t="s">
        <v>8271</v>
      </c>
    </row>
    <row r="3304" spans="1:19" x14ac:dyDescent="0.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42711.143240740734</v>
      </c>
      <c r="K3304">
        <v>1478507176</v>
      </c>
      <c r="L3304" s="10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103.39285714285715</v>
      </c>
      <c r="R3304">
        <f t="shared" si="207"/>
        <v>173.7</v>
      </c>
      <c r="S3304" t="s">
        <v>8271</v>
      </c>
    </row>
    <row r="3305" spans="1:19" ht="43" x14ac:dyDescent="0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42091.401435185187</v>
      </c>
      <c r="K3305">
        <v>1424533084</v>
      </c>
      <c r="L3305" s="10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115.88888888888889</v>
      </c>
      <c r="R3305">
        <f t="shared" si="207"/>
        <v>59.6</v>
      </c>
      <c r="S3305" t="s">
        <v>8271</v>
      </c>
    </row>
    <row r="3306" spans="1:19" ht="43" x14ac:dyDescent="0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42726.41611111111</v>
      </c>
      <c r="K3306">
        <v>1479826752</v>
      </c>
      <c r="L3306" s="10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104.51666666666665</v>
      </c>
      <c r="R3306">
        <f t="shared" si="207"/>
        <v>89.585714285714289</v>
      </c>
      <c r="S3306" t="s">
        <v>8271</v>
      </c>
    </row>
    <row r="3307" spans="1:19" ht="43" x14ac:dyDescent="0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42216.647546296292</v>
      </c>
      <c r="K3307">
        <v>1435782748</v>
      </c>
      <c r="L3307" s="10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102.02500000000001</v>
      </c>
      <c r="R3307">
        <f t="shared" si="207"/>
        <v>204.05</v>
      </c>
      <c r="S3307" t="s">
        <v>8271</v>
      </c>
    </row>
    <row r="3308" spans="1:19" ht="43" x14ac:dyDescent="0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42530.916666666664</v>
      </c>
      <c r="K3308">
        <v>1462252542</v>
      </c>
      <c r="L3308" s="10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175.33333333333334</v>
      </c>
      <c r="R3308">
        <f t="shared" si="207"/>
        <v>48.703703703703702</v>
      </c>
      <c r="S3308" t="s">
        <v>8271</v>
      </c>
    </row>
    <row r="3309" spans="1:19" ht="43" x14ac:dyDescent="0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42504.848831018513</v>
      </c>
      <c r="K3309">
        <v>1460683339</v>
      </c>
      <c r="L3309" s="10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106.67999999999999</v>
      </c>
      <c r="R3309">
        <f t="shared" si="207"/>
        <v>53.339999999999996</v>
      </c>
      <c r="S3309" t="s">
        <v>8271</v>
      </c>
    </row>
    <row r="3310" spans="1:19" ht="43" x14ac:dyDescent="0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42473.668576388889</v>
      </c>
      <c r="K3310">
        <v>1458766965</v>
      </c>
      <c r="L3310" s="10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122.28571428571429</v>
      </c>
      <c r="R3310">
        <f t="shared" si="207"/>
        <v>75.087719298245617</v>
      </c>
      <c r="S3310" t="s">
        <v>8271</v>
      </c>
    </row>
    <row r="3311" spans="1:19" ht="28.7" x14ac:dyDescent="0.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42659.441874999997</v>
      </c>
      <c r="K3311">
        <v>1473953778</v>
      </c>
      <c r="L3311" s="10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159.42857142857144</v>
      </c>
      <c r="R3311">
        <f t="shared" si="207"/>
        <v>18</v>
      </c>
      <c r="S3311" t="s">
        <v>8271</v>
      </c>
    </row>
    <row r="3312" spans="1:19" ht="28.7" x14ac:dyDescent="0.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42283.720196759255</v>
      </c>
      <c r="K3312">
        <v>1441577825</v>
      </c>
      <c r="L3312" s="10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100.07692307692308</v>
      </c>
      <c r="R3312">
        <f t="shared" si="207"/>
        <v>209.83870967741936</v>
      </c>
      <c r="S3312" t="s">
        <v>8271</v>
      </c>
    </row>
    <row r="3313" spans="1:19" ht="43" x14ac:dyDescent="0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42294.083449074074</v>
      </c>
      <c r="K3313">
        <v>1442473210</v>
      </c>
      <c r="L3313" s="10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109.84</v>
      </c>
      <c r="R3313">
        <f t="shared" si="207"/>
        <v>61.022222222222226</v>
      </c>
      <c r="S3313" t="s">
        <v>8271</v>
      </c>
    </row>
    <row r="3314" spans="1:19" ht="43" x14ac:dyDescent="0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42685.708333333336</v>
      </c>
      <c r="K3314">
        <v>1477077946</v>
      </c>
      <c r="L3314" s="10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100.03999999999999</v>
      </c>
      <c r="R3314">
        <f t="shared" si="207"/>
        <v>61</v>
      </c>
      <c r="S3314" t="s">
        <v>8271</v>
      </c>
    </row>
    <row r="3315" spans="1:19" ht="43" x14ac:dyDescent="0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42395.833333333336</v>
      </c>
      <c r="K3315">
        <v>1452664317</v>
      </c>
      <c r="L3315" s="10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116.05000000000001</v>
      </c>
      <c r="R3315">
        <f t="shared" si="207"/>
        <v>80.034482758620683</v>
      </c>
      <c r="S3315" t="s">
        <v>8271</v>
      </c>
    </row>
    <row r="3316" spans="1:19" ht="43" x14ac:dyDescent="0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42132.628472222219</v>
      </c>
      <c r="K3316">
        <v>1428733511</v>
      </c>
      <c r="L3316" s="10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210.75</v>
      </c>
      <c r="R3316">
        <f t="shared" si="207"/>
        <v>29.068965517241381</v>
      </c>
      <c r="S3316" t="s">
        <v>8271</v>
      </c>
    </row>
    <row r="3317" spans="1:19" ht="43" x14ac:dyDescent="0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42496.095381944448</v>
      </c>
      <c r="K3317">
        <v>1459927041</v>
      </c>
      <c r="L3317" s="10">
        <f t="shared" si="205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110.00000000000001</v>
      </c>
      <c r="R3317">
        <f t="shared" si="207"/>
        <v>49.438202247191015</v>
      </c>
      <c r="S3317" t="s">
        <v>8271</v>
      </c>
    </row>
    <row r="3318" spans="1:19" ht="71.7" x14ac:dyDescent="0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41859.370833333334</v>
      </c>
      <c r="K3318">
        <v>1404680075</v>
      </c>
      <c r="L3318" s="10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100.08673425918037</v>
      </c>
      <c r="R3318">
        <f t="shared" si="207"/>
        <v>93.977440000000001</v>
      </c>
      <c r="S3318" t="s">
        <v>8271</v>
      </c>
    </row>
    <row r="3319" spans="1:19" ht="43" x14ac:dyDescent="0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42528.831296296288</v>
      </c>
      <c r="K3319">
        <v>1462755424</v>
      </c>
      <c r="L3319" s="10">
        <f t="shared" si="205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106.19047619047619</v>
      </c>
      <c r="R3319">
        <f t="shared" si="207"/>
        <v>61.944444444444443</v>
      </c>
      <c r="S3319" t="s">
        <v>8271</v>
      </c>
    </row>
    <row r="3320" spans="1:19" ht="28.7" x14ac:dyDescent="0.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42470.895833333336</v>
      </c>
      <c r="K3320">
        <v>1456902893</v>
      </c>
      <c r="L3320" s="10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125.6</v>
      </c>
      <c r="R3320">
        <f t="shared" si="207"/>
        <v>78.5</v>
      </c>
      <c r="S3320" t="s">
        <v>8271</v>
      </c>
    </row>
    <row r="3321" spans="1:19" ht="43" x14ac:dyDescent="0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42035.377152777779</v>
      </c>
      <c r="K3321">
        <v>1418824986</v>
      </c>
      <c r="L3321" s="10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108</v>
      </c>
      <c r="R3321">
        <f t="shared" si="207"/>
        <v>33.75</v>
      </c>
      <c r="S3321" t="s">
        <v>8271</v>
      </c>
    </row>
    <row r="3322" spans="1:19" ht="43" x14ac:dyDescent="0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42542.837465277778</v>
      </c>
      <c r="K3322">
        <v>1463965557</v>
      </c>
      <c r="L3322" s="10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101</v>
      </c>
      <c r="R3322">
        <f t="shared" si="207"/>
        <v>66.44736842105263</v>
      </c>
      <c r="S3322" t="s">
        <v>8271</v>
      </c>
    </row>
    <row r="3323" spans="1:19" ht="43" x14ac:dyDescent="0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41927.957638888889</v>
      </c>
      <c r="K3323">
        <v>1412216665</v>
      </c>
      <c r="L3323" s="10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107.4</v>
      </c>
      <c r="R3323">
        <f t="shared" si="207"/>
        <v>35.799999999999997</v>
      </c>
      <c r="S3323" t="s">
        <v>8271</v>
      </c>
    </row>
    <row r="3324" spans="1:19" ht="43" x14ac:dyDescent="0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42542.954861111109</v>
      </c>
      <c r="K3324">
        <v>1464653696</v>
      </c>
      <c r="L3324" s="10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101.51515151515152</v>
      </c>
      <c r="R3324">
        <f t="shared" si="207"/>
        <v>145.65217391304347</v>
      </c>
      <c r="S3324" t="s">
        <v>8271</v>
      </c>
    </row>
    <row r="3325" spans="1:19" ht="43" x14ac:dyDescent="0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42638.157499999994</v>
      </c>
      <c r="K3325">
        <v>1472201208</v>
      </c>
      <c r="L3325" s="10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125.89999999999999</v>
      </c>
      <c r="R3325">
        <f t="shared" si="207"/>
        <v>25.693877551020407</v>
      </c>
      <c r="S3325" t="s">
        <v>8271</v>
      </c>
    </row>
    <row r="3326" spans="1:19" ht="43" x14ac:dyDescent="0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42526.374884259254</v>
      </c>
      <c r="K3326">
        <v>1463925590</v>
      </c>
      <c r="L3326" s="10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101.66666666666666</v>
      </c>
      <c r="R3326">
        <f t="shared" si="207"/>
        <v>152.5</v>
      </c>
      <c r="S3326" t="s">
        <v>8271</v>
      </c>
    </row>
    <row r="3327" spans="1:19" ht="43" x14ac:dyDescent="0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42099.535613425927</v>
      </c>
      <c r="K3327">
        <v>1425235877</v>
      </c>
      <c r="L3327" s="10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112.5</v>
      </c>
      <c r="R3327">
        <f t="shared" si="207"/>
        <v>30</v>
      </c>
      <c r="S3327" t="s">
        <v>8271</v>
      </c>
    </row>
    <row r="3328" spans="1:19" ht="43" x14ac:dyDescent="0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42071.464178240734</v>
      </c>
      <c r="K3328">
        <v>1423242505</v>
      </c>
      <c r="L3328" s="10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101.375</v>
      </c>
      <c r="R3328">
        <f t="shared" si="207"/>
        <v>142.28070175438597</v>
      </c>
      <c r="S3328" t="s">
        <v>8271</v>
      </c>
    </row>
    <row r="3329" spans="1:19" ht="43" x14ac:dyDescent="0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42498.166273148141</v>
      </c>
      <c r="K3329">
        <v>1460105966</v>
      </c>
      <c r="L3329" s="10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101.25</v>
      </c>
      <c r="R3329">
        <f t="shared" si="207"/>
        <v>24.545454545454547</v>
      </c>
      <c r="S3329" t="s">
        <v>8271</v>
      </c>
    </row>
    <row r="3330" spans="1:19" ht="43" x14ac:dyDescent="0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41824.833333333328</v>
      </c>
      <c r="K3330">
        <v>1404308883</v>
      </c>
      <c r="L3330" s="10">
        <f t="shared" si="205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146.38888888888889</v>
      </c>
      <c r="R3330">
        <f t="shared" si="207"/>
        <v>292.77777777777777</v>
      </c>
      <c r="S3330" t="s">
        <v>8271</v>
      </c>
    </row>
    <row r="3331" spans="1:19" ht="43" x14ac:dyDescent="0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(((I3331/60)/60)/24)+DATE(1970,1,1)+(-5/24)</f>
        <v>41847.75</v>
      </c>
      <c r="K3331">
        <v>1405583108</v>
      </c>
      <c r="L3331" s="10">
        <f t="shared" ref="L3331:L3394" si="209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(E3331/D3331)*100</f>
        <v>116.8</v>
      </c>
      <c r="R3331">
        <f t="shared" ref="R3331:R3394" si="211">E3331/N3331</f>
        <v>44.92307692307692</v>
      </c>
      <c r="S3331" t="s">
        <v>8271</v>
      </c>
    </row>
    <row r="3332" spans="1:19" ht="43" x14ac:dyDescent="0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42095.637361111112</v>
      </c>
      <c r="K3332">
        <v>1425331068</v>
      </c>
      <c r="L3332" s="10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106.26666666666667</v>
      </c>
      <c r="R3332">
        <f t="shared" si="211"/>
        <v>23.10144927536232</v>
      </c>
      <c r="S3332" t="s">
        <v>8271</v>
      </c>
    </row>
    <row r="3333" spans="1:19" ht="43" x14ac:dyDescent="0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42283.48942129629</v>
      </c>
      <c r="K3333">
        <v>1441125886</v>
      </c>
      <c r="L3333" s="10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104.52</v>
      </c>
      <c r="R3333">
        <f t="shared" si="211"/>
        <v>80.400000000000006</v>
      </c>
      <c r="S3333" t="s">
        <v>8271</v>
      </c>
    </row>
    <row r="3334" spans="1:19" ht="43" x14ac:dyDescent="0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41839.651967592588</v>
      </c>
      <c r="K3334">
        <v>1403210330</v>
      </c>
      <c r="L3334" s="10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100</v>
      </c>
      <c r="R3334">
        <f t="shared" si="211"/>
        <v>72.289156626506028</v>
      </c>
      <c r="S3334" t="s">
        <v>8271</v>
      </c>
    </row>
    <row r="3335" spans="1:19" ht="43" x14ac:dyDescent="0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42170.468518518515</v>
      </c>
      <c r="K3335">
        <v>1432484080</v>
      </c>
      <c r="L3335" s="10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104.57142857142858</v>
      </c>
      <c r="R3335">
        <f t="shared" si="211"/>
        <v>32.972972972972975</v>
      </c>
      <c r="S3335" t="s">
        <v>8271</v>
      </c>
    </row>
    <row r="3336" spans="1:19" ht="28.7" x14ac:dyDescent="0.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42215.312754629624</v>
      </c>
      <c r="K3336">
        <v>1435667422</v>
      </c>
      <c r="L3336" s="10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138.62051149573753</v>
      </c>
      <c r="R3336">
        <f t="shared" si="211"/>
        <v>116.65217391304348</v>
      </c>
      <c r="S3336" t="s">
        <v>8271</v>
      </c>
    </row>
    <row r="3337" spans="1:19" ht="43" x14ac:dyDescent="0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41854.75</v>
      </c>
      <c r="K3337">
        <v>1404749446</v>
      </c>
      <c r="L3337" s="10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100.32000000000001</v>
      </c>
      <c r="R3337">
        <f t="shared" si="211"/>
        <v>79.61904761904762</v>
      </c>
      <c r="S3337" t="s">
        <v>8271</v>
      </c>
    </row>
    <row r="3338" spans="1:19" ht="43" x14ac:dyDescent="0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42465.148680555554</v>
      </c>
      <c r="K3338">
        <v>1457429646</v>
      </c>
      <c r="L3338" s="10">
        <f t="shared" si="209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100</v>
      </c>
      <c r="R3338">
        <f t="shared" si="211"/>
        <v>27.777777777777779</v>
      </c>
      <c r="S3338" t="s">
        <v>8271</v>
      </c>
    </row>
    <row r="3339" spans="1:19" ht="43" x14ac:dyDescent="0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41922.666666666664</v>
      </c>
      <c r="K3339">
        <v>1411109167</v>
      </c>
      <c r="L3339" s="10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110.2</v>
      </c>
      <c r="R3339">
        <f t="shared" si="211"/>
        <v>81.029411764705884</v>
      </c>
      <c r="S3339" t="s">
        <v>8271</v>
      </c>
    </row>
    <row r="3340" spans="1:19" ht="28.7" x14ac:dyDescent="0.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42790.366666666661</v>
      </c>
      <c r="K3340">
        <v>1486129680</v>
      </c>
      <c r="L3340" s="10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102.18</v>
      </c>
      <c r="R3340">
        <f t="shared" si="211"/>
        <v>136.84821428571428</v>
      </c>
      <c r="S3340" t="s">
        <v>8271</v>
      </c>
    </row>
    <row r="3341" spans="1:19" ht="28.7" x14ac:dyDescent="0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42579.457384259258</v>
      </c>
      <c r="K3341">
        <v>1467129518</v>
      </c>
      <c r="L3341" s="10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104.35000000000001</v>
      </c>
      <c r="R3341">
        <f t="shared" si="211"/>
        <v>177.61702127659575</v>
      </c>
      <c r="S3341" t="s">
        <v>8271</v>
      </c>
    </row>
    <row r="3342" spans="1:19" ht="43" x14ac:dyDescent="0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42710.765671296293</v>
      </c>
      <c r="K3342">
        <v>1478906554</v>
      </c>
      <c r="L3342" s="10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138.16666666666666</v>
      </c>
      <c r="R3342">
        <f t="shared" si="211"/>
        <v>109.07894736842105</v>
      </c>
      <c r="S3342" t="s">
        <v>8271</v>
      </c>
    </row>
    <row r="3343" spans="1:19" ht="43" x14ac:dyDescent="0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42533.499999999993</v>
      </c>
      <c r="K3343">
        <v>1463771421</v>
      </c>
      <c r="L3343" s="10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100</v>
      </c>
      <c r="R3343">
        <f t="shared" si="211"/>
        <v>119.64285714285714</v>
      </c>
      <c r="S3343" t="s">
        <v>8271</v>
      </c>
    </row>
    <row r="3344" spans="1:19" ht="28.7" x14ac:dyDescent="0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42094.999305555553</v>
      </c>
      <c r="K3344">
        <v>1425020810</v>
      </c>
      <c r="L3344" s="10">
        <f t="shared" si="209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101.66666666666666</v>
      </c>
      <c r="R3344">
        <f t="shared" si="211"/>
        <v>78.205128205128204</v>
      </c>
      <c r="S3344" t="s">
        <v>8271</v>
      </c>
    </row>
    <row r="3345" spans="1:19" ht="43" x14ac:dyDescent="0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42473.345833333333</v>
      </c>
      <c r="K3345">
        <v>1458770384</v>
      </c>
      <c r="L3345" s="10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171.42857142857142</v>
      </c>
      <c r="R3345">
        <f t="shared" si="211"/>
        <v>52.173913043478258</v>
      </c>
      <c r="S3345" t="s">
        <v>8271</v>
      </c>
    </row>
    <row r="3346" spans="1:19" ht="43" x14ac:dyDescent="0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41880.991817129623</v>
      </c>
      <c r="K3346">
        <v>1406782093</v>
      </c>
      <c r="L3346" s="10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101.44444444444444</v>
      </c>
      <c r="R3346">
        <f t="shared" si="211"/>
        <v>114.125</v>
      </c>
      <c r="S3346" t="s">
        <v>8271</v>
      </c>
    </row>
    <row r="3347" spans="1:19" ht="43" x14ac:dyDescent="0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42111.817361111105</v>
      </c>
      <c r="K3347">
        <v>1424226768</v>
      </c>
      <c r="L3347" s="10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130</v>
      </c>
      <c r="R3347">
        <f t="shared" si="211"/>
        <v>50</v>
      </c>
      <c r="S3347" t="s">
        <v>8271</v>
      </c>
    </row>
    <row r="3348" spans="1:19" ht="43" x14ac:dyDescent="0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42060.816087962965</v>
      </c>
      <c r="K3348">
        <v>1424306110</v>
      </c>
      <c r="L3348" s="10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110.00000000000001</v>
      </c>
      <c r="R3348">
        <f t="shared" si="211"/>
        <v>91.666666666666671</v>
      </c>
      <c r="S3348" t="s">
        <v>8271</v>
      </c>
    </row>
    <row r="3349" spans="1:19" ht="43" x14ac:dyDescent="0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42498.666666666664</v>
      </c>
      <c r="K3349">
        <v>1461503654</v>
      </c>
      <c r="L3349" s="10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119.44999999999999</v>
      </c>
      <c r="R3349">
        <f t="shared" si="211"/>
        <v>108.59090909090909</v>
      </c>
      <c r="S3349" t="s">
        <v>8271</v>
      </c>
    </row>
    <row r="3350" spans="1:19" ht="43" x14ac:dyDescent="0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42489.957638888889</v>
      </c>
      <c r="K3350">
        <v>1459949080</v>
      </c>
      <c r="L3350" s="10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100.2909090909091</v>
      </c>
      <c r="R3350">
        <f t="shared" si="211"/>
        <v>69.822784810126578</v>
      </c>
      <c r="S3350" t="s">
        <v>8271</v>
      </c>
    </row>
    <row r="3351" spans="1:19" ht="43" x14ac:dyDescent="0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42534.499999999993</v>
      </c>
      <c r="K3351">
        <v>1463971172</v>
      </c>
      <c r="L3351" s="10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153.4</v>
      </c>
      <c r="R3351">
        <f t="shared" si="211"/>
        <v>109.57142857142857</v>
      </c>
      <c r="S3351" t="s">
        <v>8271</v>
      </c>
    </row>
    <row r="3352" spans="1:19" ht="43" x14ac:dyDescent="0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42337.749999999993</v>
      </c>
      <c r="K3352">
        <v>1445791811</v>
      </c>
      <c r="L3352" s="10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104.42857142857143</v>
      </c>
      <c r="R3352">
        <f t="shared" si="211"/>
        <v>71.666666666666671</v>
      </c>
      <c r="S3352" t="s">
        <v>8271</v>
      </c>
    </row>
    <row r="3353" spans="1:19" ht="43" x14ac:dyDescent="0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41843.25</v>
      </c>
      <c r="K3353">
        <v>1402910965</v>
      </c>
      <c r="L3353" s="10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101.1</v>
      </c>
      <c r="R3353">
        <f t="shared" si="211"/>
        <v>93.611111111111114</v>
      </c>
      <c r="S3353" t="s">
        <v>8271</v>
      </c>
    </row>
    <row r="3354" spans="1:19" ht="43" x14ac:dyDescent="0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42552.749999999993</v>
      </c>
      <c r="K3354">
        <v>1462492178</v>
      </c>
      <c r="L3354" s="10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107.52</v>
      </c>
      <c r="R3354">
        <f t="shared" si="211"/>
        <v>76.8</v>
      </c>
      <c r="S3354" t="s">
        <v>8271</v>
      </c>
    </row>
    <row r="3355" spans="1:19" ht="43" x14ac:dyDescent="0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42492.749999999993</v>
      </c>
      <c r="K3355">
        <v>1461061350</v>
      </c>
      <c r="L3355" s="10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315</v>
      </c>
      <c r="R3355">
        <f t="shared" si="211"/>
        <v>35.795454545454547</v>
      </c>
      <c r="S3355" t="s">
        <v>8271</v>
      </c>
    </row>
    <row r="3356" spans="1:19" ht="28.7" x14ac:dyDescent="0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42305.959027777775</v>
      </c>
      <c r="K3356">
        <v>1443029206</v>
      </c>
      <c r="L3356" s="10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101.93333333333334</v>
      </c>
      <c r="R3356">
        <f t="shared" si="211"/>
        <v>55.6</v>
      </c>
      <c r="S3356" t="s">
        <v>8271</v>
      </c>
    </row>
    <row r="3357" spans="1:19" ht="43" x14ac:dyDescent="0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42500.261805555558</v>
      </c>
      <c r="K3357">
        <v>1461941527</v>
      </c>
      <c r="L3357" s="10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126.28571428571429</v>
      </c>
      <c r="R3357">
        <f t="shared" si="211"/>
        <v>147.33333333333334</v>
      </c>
      <c r="S3357" t="s">
        <v>8271</v>
      </c>
    </row>
    <row r="3358" spans="1:19" ht="43" x14ac:dyDescent="0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42566.607314814813</v>
      </c>
      <c r="K3358">
        <v>1466019272</v>
      </c>
      <c r="L3358" s="10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101.4</v>
      </c>
      <c r="R3358">
        <f t="shared" si="211"/>
        <v>56.333333333333336</v>
      </c>
      <c r="S3358" t="s">
        <v>8271</v>
      </c>
    </row>
    <row r="3359" spans="1:19" ht="43" x14ac:dyDescent="0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41852.209606481476</v>
      </c>
      <c r="K3359">
        <v>1404295310</v>
      </c>
      <c r="L3359" s="10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101</v>
      </c>
      <c r="R3359">
        <f t="shared" si="211"/>
        <v>96.19047619047619</v>
      </c>
      <c r="S3359" t="s">
        <v>8271</v>
      </c>
    </row>
    <row r="3360" spans="1:19" ht="43" x14ac:dyDescent="0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41962.144432870373</v>
      </c>
      <c r="K3360">
        <v>1413790079</v>
      </c>
      <c r="L3360" s="10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102.99000000000001</v>
      </c>
      <c r="R3360">
        <f t="shared" si="211"/>
        <v>63.574074074074076</v>
      </c>
      <c r="S3360" t="s">
        <v>8271</v>
      </c>
    </row>
    <row r="3361" spans="1:19" ht="28.7" x14ac:dyDescent="0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42790.848773148151</v>
      </c>
      <c r="K3361">
        <v>1484097734</v>
      </c>
      <c r="L3361" s="10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106.25</v>
      </c>
      <c r="R3361">
        <f t="shared" si="211"/>
        <v>184.78260869565219</v>
      </c>
      <c r="S3361" t="s">
        <v>8271</v>
      </c>
    </row>
    <row r="3362" spans="1:19" ht="28.7" x14ac:dyDescent="0.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42718.457638888889</v>
      </c>
      <c r="K3362">
        <v>1479866343</v>
      </c>
      <c r="L3362" s="10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101.37777777777779</v>
      </c>
      <c r="R3362">
        <f t="shared" si="211"/>
        <v>126.72222222222223</v>
      </c>
      <c r="S3362" t="s">
        <v>8271</v>
      </c>
    </row>
    <row r="3363" spans="1:19" ht="43" x14ac:dyDescent="0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41883.457638888889</v>
      </c>
      <c r="K3363">
        <v>1408062990</v>
      </c>
      <c r="L3363" s="10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113.46000000000001</v>
      </c>
      <c r="R3363">
        <f t="shared" si="211"/>
        <v>83.42647058823529</v>
      </c>
      <c r="S3363" t="s">
        <v>8271</v>
      </c>
    </row>
    <row r="3364" spans="1:19" ht="43" x14ac:dyDescent="0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42069.996527777774</v>
      </c>
      <c r="K3364">
        <v>1424484717</v>
      </c>
      <c r="L3364" s="10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218.00000000000003</v>
      </c>
      <c r="R3364">
        <f t="shared" si="211"/>
        <v>54.5</v>
      </c>
      <c r="S3364" t="s">
        <v>8271</v>
      </c>
    </row>
    <row r="3365" spans="1:19" ht="43" x14ac:dyDescent="0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41870.458333333328</v>
      </c>
      <c r="K3365">
        <v>1406831445</v>
      </c>
      <c r="L3365" s="10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101.41935483870968</v>
      </c>
      <c r="R3365">
        <f t="shared" si="211"/>
        <v>302.30769230769232</v>
      </c>
      <c r="S3365" t="s">
        <v>8271</v>
      </c>
    </row>
    <row r="3366" spans="1:19" ht="43" x14ac:dyDescent="0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42444.666666666664</v>
      </c>
      <c r="K3366">
        <v>1456183649</v>
      </c>
      <c r="L3366" s="10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105.93333333333332</v>
      </c>
      <c r="R3366">
        <f t="shared" si="211"/>
        <v>44.138888888888886</v>
      </c>
      <c r="S3366" t="s">
        <v>8271</v>
      </c>
    </row>
    <row r="3367" spans="1:19" ht="43" x14ac:dyDescent="0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42350.893425925926</v>
      </c>
      <c r="K3367">
        <v>1447381592</v>
      </c>
      <c r="L3367" s="10">
        <f t="shared" si="209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104</v>
      </c>
      <c r="R3367">
        <f t="shared" si="211"/>
        <v>866.66666666666663</v>
      </c>
      <c r="S3367" t="s">
        <v>8271</v>
      </c>
    </row>
    <row r="3368" spans="1:19" ht="43" x14ac:dyDescent="0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42136.859224537031</v>
      </c>
      <c r="K3368">
        <v>1428889037</v>
      </c>
      <c r="L3368" s="10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221</v>
      </c>
      <c r="R3368">
        <f t="shared" si="211"/>
        <v>61.388888888888886</v>
      </c>
      <c r="S3368" t="s">
        <v>8271</v>
      </c>
    </row>
    <row r="3369" spans="1:19" ht="43" x14ac:dyDescent="0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42217.725624999999</v>
      </c>
      <c r="K3369">
        <v>1436307894</v>
      </c>
      <c r="L3369" s="10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118.66666666666667</v>
      </c>
      <c r="R3369">
        <f t="shared" si="211"/>
        <v>29.666666666666668</v>
      </c>
      <c r="S3369" t="s">
        <v>8271</v>
      </c>
    </row>
    <row r="3370" spans="1:19" ht="43" x14ac:dyDescent="0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42004.999999999993</v>
      </c>
      <c r="K3370">
        <v>1416977259</v>
      </c>
      <c r="L3370" s="10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104.60000000000001</v>
      </c>
      <c r="R3370">
        <f t="shared" si="211"/>
        <v>45.478260869565219</v>
      </c>
      <c r="S3370" t="s">
        <v>8271</v>
      </c>
    </row>
    <row r="3371" spans="1:19" ht="43" x14ac:dyDescent="0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42749.833101851851</v>
      </c>
      <c r="K3371">
        <v>1479257980</v>
      </c>
      <c r="L3371" s="10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103.89999999999999</v>
      </c>
      <c r="R3371">
        <f t="shared" si="211"/>
        <v>96.203703703703709</v>
      </c>
      <c r="S3371" t="s">
        <v>8271</v>
      </c>
    </row>
    <row r="3372" spans="1:19" ht="28.7" x14ac:dyDescent="0.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42721.124999999993</v>
      </c>
      <c r="K3372">
        <v>1479283285</v>
      </c>
      <c r="L3372" s="10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117.73333333333333</v>
      </c>
      <c r="R3372">
        <f t="shared" si="211"/>
        <v>67.92307692307692</v>
      </c>
      <c r="S3372" t="s">
        <v>8271</v>
      </c>
    </row>
    <row r="3373" spans="1:19" ht="28.7" x14ac:dyDescent="0.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42340.666261574072</v>
      </c>
      <c r="K3373">
        <v>1446670765</v>
      </c>
      <c r="L3373" s="10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138.5</v>
      </c>
      <c r="R3373">
        <f t="shared" si="211"/>
        <v>30.777777777777779</v>
      </c>
      <c r="S3373" t="s">
        <v>8271</v>
      </c>
    </row>
    <row r="3374" spans="1:19" ht="43" x14ac:dyDescent="0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41875.999305555553</v>
      </c>
      <c r="K3374">
        <v>1407157756</v>
      </c>
      <c r="L3374" s="10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103.49999999999999</v>
      </c>
      <c r="R3374">
        <f t="shared" si="211"/>
        <v>38.333333333333336</v>
      </c>
      <c r="S3374" t="s">
        <v>8271</v>
      </c>
    </row>
    <row r="3375" spans="1:19" ht="43" x14ac:dyDescent="0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42203.458333333336</v>
      </c>
      <c r="K3375">
        <v>1435177840</v>
      </c>
      <c r="L3375" s="10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100.25</v>
      </c>
      <c r="R3375">
        <f t="shared" si="211"/>
        <v>66.833333333333329</v>
      </c>
      <c r="S3375" t="s">
        <v>8271</v>
      </c>
    </row>
    <row r="3376" spans="1:19" ht="43" x14ac:dyDescent="0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42305.523333333331</v>
      </c>
      <c r="K3376">
        <v>1443461616</v>
      </c>
      <c r="L3376" s="10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106.57142857142856</v>
      </c>
      <c r="R3376">
        <f t="shared" si="211"/>
        <v>71.730769230769226</v>
      </c>
      <c r="S3376" t="s">
        <v>8271</v>
      </c>
    </row>
    <row r="3377" spans="1:19" ht="43" x14ac:dyDescent="0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41777.402465277773</v>
      </c>
      <c r="K3377">
        <v>1399387173</v>
      </c>
      <c r="L3377" s="10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100</v>
      </c>
      <c r="R3377">
        <f t="shared" si="211"/>
        <v>176.47058823529412</v>
      </c>
      <c r="S3377" t="s">
        <v>8271</v>
      </c>
    </row>
    <row r="3378" spans="1:19" ht="43" x14ac:dyDescent="0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42119.451319444437</v>
      </c>
      <c r="K3378">
        <v>1424796594</v>
      </c>
      <c r="L3378" s="10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100.01249999999999</v>
      </c>
      <c r="R3378">
        <f t="shared" si="211"/>
        <v>421.10526315789474</v>
      </c>
      <c r="S3378" t="s">
        <v>8271</v>
      </c>
    </row>
    <row r="3379" spans="1:19" ht="43" x14ac:dyDescent="0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42083.49722222222</v>
      </c>
      <c r="K3379">
        <v>1424280899</v>
      </c>
      <c r="L3379" s="10">
        <f t="shared" si="209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101.05</v>
      </c>
      <c r="R3379">
        <f t="shared" si="211"/>
        <v>104.98701298701299</v>
      </c>
      <c r="S3379" t="s">
        <v>8271</v>
      </c>
    </row>
    <row r="3380" spans="1:19" ht="43" x14ac:dyDescent="0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41882.338888888888</v>
      </c>
      <c r="K3380">
        <v>1407400306</v>
      </c>
      <c r="L3380" s="10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107.63636363636364</v>
      </c>
      <c r="R3380">
        <f t="shared" si="211"/>
        <v>28.19047619047619</v>
      </c>
      <c r="S3380" t="s">
        <v>8271</v>
      </c>
    </row>
    <row r="3381" spans="1:19" ht="43" x14ac:dyDescent="0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42242.749999999993</v>
      </c>
      <c r="K3381">
        <v>1439122800</v>
      </c>
      <c r="L3381" s="10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103.64999999999999</v>
      </c>
      <c r="R3381">
        <f t="shared" si="211"/>
        <v>54.55263157894737</v>
      </c>
      <c r="S3381" t="s">
        <v>8271</v>
      </c>
    </row>
    <row r="3382" spans="1:19" ht="43" x14ac:dyDescent="0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41972.786782407398</v>
      </c>
      <c r="K3382">
        <v>1414277578</v>
      </c>
      <c r="L3382" s="10">
        <f t="shared" si="209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104.43333333333334</v>
      </c>
      <c r="R3382">
        <f t="shared" si="211"/>
        <v>111.89285714285714</v>
      </c>
      <c r="S3382" t="s">
        <v>8271</v>
      </c>
    </row>
    <row r="3383" spans="1:19" ht="43" x14ac:dyDescent="0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42073.934988425921</v>
      </c>
      <c r="K3383">
        <v>1423455983</v>
      </c>
      <c r="L3383" s="10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102.25</v>
      </c>
      <c r="R3383">
        <f t="shared" si="211"/>
        <v>85.208333333333329</v>
      </c>
      <c r="S3383" t="s">
        <v>8271</v>
      </c>
    </row>
    <row r="3384" spans="1:19" ht="43" x14ac:dyDescent="0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42583.749305555553</v>
      </c>
      <c r="K3384">
        <v>1467973256</v>
      </c>
      <c r="L3384" s="10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100.74285714285713</v>
      </c>
      <c r="R3384">
        <f t="shared" si="211"/>
        <v>76.652173913043484</v>
      </c>
      <c r="S3384" t="s">
        <v>8271</v>
      </c>
    </row>
    <row r="3385" spans="1:19" ht="43" x14ac:dyDescent="0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42544.574305555558</v>
      </c>
      <c r="K3385">
        <v>1464979620</v>
      </c>
      <c r="L3385" s="10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111.71428571428572</v>
      </c>
      <c r="R3385">
        <f t="shared" si="211"/>
        <v>65.166666666666671</v>
      </c>
      <c r="S3385" t="s">
        <v>8271</v>
      </c>
    </row>
    <row r="3386" spans="1:19" ht="43" x14ac:dyDescent="0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42328.916666666664</v>
      </c>
      <c r="K3386">
        <v>1444874768</v>
      </c>
      <c r="L3386" s="10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100.01100000000001</v>
      </c>
      <c r="R3386">
        <f t="shared" si="211"/>
        <v>93.760312499999998</v>
      </c>
      <c r="S3386" t="s">
        <v>8271</v>
      </c>
    </row>
    <row r="3387" spans="1:19" ht="43" x14ac:dyDescent="0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41983.659166666665</v>
      </c>
      <c r="K3387">
        <v>1415652552</v>
      </c>
      <c r="L3387" s="10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100</v>
      </c>
      <c r="R3387">
        <f t="shared" si="211"/>
        <v>133.33333333333334</v>
      </c>
      <c r="S3387" t="s">
        <v>8271</v>
      </c>
    </row>
    <row r="3388" spans="1:19" ht="43" x14ac:dyDescent="0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41976.436412037037</v>
      </c>
      <c r="K3388">
        <v>1415028506</v>
      </c>
      <c r="L3388" s="10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105</v>
      </c>
      <c r="R3388">
        <f t="shared" si="211"/>
        <v>51.219512195121951</v>
      </c>
      <c r="S3388" t="s">
        <v>8271</v>
      </c>
    </row>
    <row r="3389" spans="1:19" ht="43" x14ac:dyDescent="0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41987.554259259261</v>
      </c>
      <c r="K3389">
        <v>1415125088</v>
      </c>
      <c r="L3389" s="10">
        <f t="shared" si="209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116.86666666666667</v>
      </c>
      <c r="R3389">
        <f t="shared" si="211"/>
        <v>100.17142857142858</v>
      </c>
      <c r="S3389" t="s">
        <v>8271</v>
      </c>
    </row>
    <row r="3390" spans="1:19" ht="43" x14ac:dyDescent="0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42173.252789351849</v>
      </c>
      <c r="K3390">
        <v>1432033441</v>
      </c>
      <c r="L3390" s="10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103.8</v>
      </c>
      <c r="R3390">
        <f t="shared" si="211"/>
        <v>34.6</v>
      </c>
      <c r="S3390" t="s">
        <v>8271</v>
      </c>
    </row>
    <row r="3391" spans="1:19" ht="43" x14ac:dyDescent="0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42524.355115740742</v>
      </c>
      <c r="K3391">
        <v>1462368682</v>
      </c>
      <c r="L3391" s="10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114.5</v>
      </c>
      <c r="R3391">
        <f t="shared" si="211"/>
        <v>184.67741935483872</v>
      </c>
      <c r="S3391" t="s">
        <v>8271</v>
      </c>
    </row>
    <row r="3392" spans="1:19" ht="43" x14ac:dyDescent="0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41830.56649305555</v>
      </c>
      <c r="K3392">
        <v>1403721345</v>
      </c>
      <c r="L3392" s="10">
        <f t="shared" si="209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102.4</v>
      </c>
      <c r="R3392">
        <f t="shared" si="211"/>
        <v>69.818181818181813</v>
      </c>
      <c r="S3392" t="s">
        <v>8271</v>
      </c>
    </row>
    <row r="3393" spans="1:19" ht="43" x14ac:dyDescent="0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41859.727777777778</v>
      </c>
      <c r="K3393">
        <v>1404997548</v>
      </c>
      <c r="L3393" s="10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223</v>
      </c>
      <c r="R3393">
        <f t="shared" si="211"/>
        <v>61.944444444444443</v>
      </c>
      <c r="S3393" t="s">
        <v>8271</v>
      </c>
    </row>
    <row r="3394" spans="1:19" ht="43" x14ac:dyDescent="0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42496.63721064815</v>
      </c>
      <c r="K3394">
        <v>1458245855</v>
      </c>
      <c r="L3394" s="10">
        <f t="shared" si="209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100</v>
      </c>
      <c r="R3394">
        <f t="shared" si="211"/>
        <v>41.666666666666664</v>
      </c>
      <c r="S3394" t="s">
        <v>8271</v>
      </c>
    </row>
    <row r="3395" spans="1:19" ht="43" x14ac:dyDescent="0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(((I3395/60)/60)/24)+DATE(1970,1,1)+(-5/24)</f>
        <v>41948.823611111111</v>
      </c>
      <c r="K3395">
        <v>1413065230</v>
      </c>
      <c r="L3395" s="10">
        <f t="shared" ref="L3395:L3458" si="213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(E3395/D3395)*100</f>
        <v>105.80000000000001</v>
      </c>
      <c r="R3395">
        <f t="shared" ref="R3395:R3458" si="215">E3395/N3395</f>
        <v>36.06818181818182</v>
      </c>
      <c r="S3395" t="s">
        <v>8271</v>
      </c>
    </row>
    <row r="3396" spans="1:19" ht="43" x14ac:dyDescent="0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41847.387094907404</v>
      </c>
      <c r="K3396">
        <v>1403878645</v>
      </c>
      <c r="L3396" s="10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142.36363636363635</v>
      </c>
      <c r="R3396">
        <f t="shared" si="215"/>
        <v>29</v>
      </c>
      <c r="S3396" t="s">
        <v>8271</v>
      </c>
    </row>
    <row r="3397" spans="1:19" ht="28.7" x14ac:dyDescent="0.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42154.548611111109</v>
      </c>
      <c r="K3397">
        <v>1431795944</v>
      </c>
      <c r="L3397" s="10">
        <f t="shared" si="213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184</v>
      </c>
      <c r="R3397">
        <f t="shared" si="215"/>
        <v>24.210526315789473</v>
      </c>
      <c r="S3397" t="s">
        <v>8271</v>
      </c>
    </row>
    <row r="3398" spans="1:19" ht="43" x14ac:dyDescent="0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41790.957638888889</v>
      </c>
      <c r="K3398">
        <v>1399286589</v>
      </c>
      <c r="L3398" s="10">
        <f t="shared" si="213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104.33333333333333</v>
      </c>
      <c r="R3398">
        <f t="shared" si="215"/>
        <v>55.892857142857146</v>
      </c>
      <c r="S3398" t="s">
        <v>8271</v>
      </c>
    </row>
    <row r="3399" spans="1:19" ht="28.7" x14ac:dyDescent="0.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42418.708333333336</v>
      </c>
      <c r="K3399">
        <v>1452338929</v>
      </c>
      <c r="L3399" s="10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112.00000000000001</v>
      </c>
      <c r="R3399">
        <f t="shared" si="215"/>
        <v>11.666666666666666</v>
      </c>
      <c r="S3399" t="s">
        <v>8271</v>
      </c>
    </row>
    <row r="3400" spans="1:19" ht="43" x14ac:dyDescent="0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41964.499999999993</v>
      </c>
      <c r="K3400">
        <v>1414605776</v>
      </c>
      <c r="L3400" s="10">
        <f t="shared" si="213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111.07499999999999</v>
      </c>
      <c r="R3400">
        <f t="shared" si="215"/>
        <v>68.353846153846149</v>
      </c>
      <c r="S3400" t="s">
        <v>8271</v>
      </c>
    </row>
    <row r="3401" spans="1:19" ht="43" x14ac:dyDescent="0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42056.712094907409</v>
      </c>
      <c r="K3401">
        <v>1421964325</v>
      </c>
      <c r="L3401" s="10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103.75000000000001</v>
      </c>
      <c r="R3401">
        <f t="shared" si="215"/>
        <v>27.065217391304348</v>
      </c>
      <c r="S3401" t="s">
        <v>8271</v>
      </c>
    </row>
    <row r="3402" spans="1:19" ht="43" x14ac:dyDescent="0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41879.745532407404</v>
      </c>
      <c r="K3402">
        <v>1405378414</v>
      </c>
      <c r="L3402" s="10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100.41</v>
      </c>
      <c r="R3402">
        <f t="shared" si="215"/>
        <v>118.12941176470588</v>
      </c>
      <c r="S3402" t="s">
        <v>8271</v>
      </c>
    </row>
    <row r="3403" spans="1:19" ht="43" x14ac:dyDescent="0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42223.5155787037</v>
      </c>
      <c r="K3403">
        <v>1436376146</v>
      </c>
      <c r="L3403" s="10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101.86206896551724</v>
      </c>
      <c r="R3403">
        <f t="shared" si="215"/>
        <v>44.757575757575758</v>
      </c>
      <c r="S3403" t="s">
        <v>8271</v>
      </c>
    </row>
    <row r="3404" spans="1:19" ht="43" x14ac:dyDescent="0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42319.896527777775</v>
      </c>
      <c r="K3404">
        <v>1444747843</v>
      </c>
      <c r="L3404" s="10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109.76666666666665</v>
      </c>
      <c r="R3404">
        <f t="shared" si="215"/>
        <v>99.787878787878782</v>
      </c>
      <c r="S3404" t="s">
        <v>8271</v>
      </c>
    </row>
    <row r="3405" spans="1:19" ht="43" x14ac:dyDescent="0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42180.253749999996</v>
      </c>
      <c r="K3405">
        <v>1432638324</v>
      </c>
      <c r="L3405" s="10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100</v>
      </c>
      <c r="R3405">
        <f t="shared" si="215"/>
        <v>117.64705882352941</v>
      </c>
      <c r="S3405" t="s">
        <v>8271</v>
      </c>
    </row>
    <row r="3406" spans="1:19" ht="43" x14ac:dyDescent="0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42172.295162037037</v>
      </c>
      <c r="K3406">
        <v>1432814702</v>
      </c>
      <c r="L3406" s="10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122</v>
      </c>
      <c r="R3406">
        <f t="shared" si="215"/>
        <v>203.33333333333334</v>
      </c>
      <c r="S3406" t="s">
        <v>8271</v>
      </c>
    </row>
    <row r="3407" spans="1:19" ht="43" x14ac:dyDescent="0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42430.790972222218</v>
      </c>
      <c r="K3407">
        <v>1455063886</v>
      </c>
      <c r="L3407" s="10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137.57142857142856</v>
      </c>
      <c r="R3407">
        <f t="shared" si="215"/>
        <v>28.323529411764707</v>
      </c>
      <c r="S3407" t="s">
        <v>8271</v>
      </c>
    </row>
    <row r="3408" spans="1:19" ht="28.7" x14ac:dyDescent="0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41836.284444444442</v>
      </c>
      <c r="K3408">
        <v>1401623376</v>
      </c>
      <c r="L3408" s="10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100.31000000000002</v>
      </c>
      <c r="R3408">
        <f t="shared" si="215"/>
        <v>110.23076923076923</v>
      </c>
      <c r="S3408" t="s">
        <v>8271</v>
      </c>
    </row>
    <row r="3409" spans="1:19" ht="57.35" x14ac:dyDescent="0.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41826.21399305555</v>
      </c>
      <c r="K3409">
        <v>1402049289</v>
      </c>
      <c r="L3409" s="10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107.1</v>
      </c>
      <c r="R3409">
        <f t="shared" si="215"/>
        <v>31.970149253731343</v>
      </c>
      <c r="S3409" t="s">
        <v>8271</v>
      </c>
    </row>
    <row r="3410" spans="1:19" ht="43" x14ac:dyDescent="0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41838.78361111111</v>
      </c>
      <c r="K3410">
        <v>1403135304</v>
      </c>
      <c r="L3410" s="10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211</v>
      </c>
      <c r="R3410">
        <f t="shared" si="215"/>
        <v>58.611111111111114</v>
      </c>
      <c r="S3410" t="s">
        <v>8271</v>
      </c>
    </row>
    <row r="3411" spans="1:19" ht="43" x14ac:dyDescent="0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42582.665277777771</v>
      </c>
      <c r="K3411">
        <v>1466710358</v>
      </c>
      <c r="L3411" s="10">
        <f t="shared" si="213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123.6</v>
      </c>
      <c r="R3411">
        <f t="shared" si="215"/>
        <v>29.428571428571427</v>
      </c>
      <c r="S3411" t="s">
        <v>8271</v>
      </c>
    </row>
    <row r="3412" spans="1:19" ht="43" x14ac:dyDescent="0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42527.083333333336</v>
      </c>
      <c r="K3412">
        <v>1462841990</v>
      </c>
      <c r="L3412" s="10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108.5</v>
      </c>
      <c r="R3412">
        <f t="shared" si="215"/>
        <v>81.375</v>
      </c>
      <c r="S3412" t="s">
        <v>8271</v>
      </c>
    </row>
    <row r="3413" spans="1:19" ht="43" x14ac:dyDescent="0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42284.814490740733</v>
      </c>
      <c r="K3413">
        <v>1442536372</v>
      </c>
      <c r="L3413" s="10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103.56666666666668</v>
      </c>
      <c r="R3413">
        <f t="shared" si="215"/>
        <v>199.16666666666666</v>
      </c>
      <c r="S3413" t="s">
        <v>8271</v>
      </c>
    </row>
    <row r="3414" spans="1:19" ht="43" x14ac:dyDescent="0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41909.750717592593</v>
      </c>
      <c r="K3414">
        <v>1409266862</v>
      </c>
      <c r="L3414" s="10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100</v>
      </c>
      <c r="R3414">
        <f t="shared" si="215"/>
        <v>115.38461538461539</v>
      </c>
      <c r="S3414" t="s">
        <v>8271</v>
      </c>
    </row>
    <row r="3415" spans="1:19" ht="43" x14ac:dyDescent="0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42062.999305555553</v>
      </c>
      <c r="K3415">
        <v>1424280938</v>
      </c>
      <c r="L3415" s="10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130</v>
      </c>
      <c r="R3415">
        <f t="shared" si="215"/>
        <v>46.428571428571431</v>
      </c>
      <c r="S3415" t="s">
        <v>8271</v>
      </c>
    </row>
    <row r="3416" spans="1:19" ht="43" x14ac:dyDescent="0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42705.124305555553</v>
      </c>
      <c r="K3416">
        <v>1478030325</v>
      </c>
      <c r="L3416" s="10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103.49999999999999</v>
      </c>
      <c r="R3416">
        <f t="shared" si="215"/>
        <v>70.568181818181813</v>
      </c>
      <c r="S3416" t="s">
        <v>8271</v>
      </c>
    </row>
    <row r="3417" spans="1:19" ht="43" x14ac:dyDescent="0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42477.770833333336</v>
      </c>
      <c r="K3417">
        <v>1459999656</v>
      </c>
      <c r="L3417" s="10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100</v>
      </c>
      <c r="R3417">
        <f t="shared" si="215"/>
        <v>22.222222222222221</v>
      </c>
      <c r="S3417" t="s">
        <v>8271</v>
      </c>
    </row>
    <row r="3418" spans="1:19" ht="57.35" x14ac:dyDescent="0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42117.562499999993</v>
      </c>
      <c r="K3418">
        <v>1427363645</v>
      </c>
      <c r="L3418" s="10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119.6</v>
      </c>
      <c r="R3418">
        <f t="shared" si="215"/>
        <v>159.46666666666667</v>
      </c>
      <c r="S3418" t="s">
        <v>8271</v>
      </c>
    </row>
    <row r="3419" spans="1:19" ht="43" x14ac:dyDescent="0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41937.821527777778</v>
      </c>
      <c r="K3419">
        <v>1410558948</v>
      </c>
      <c r="L3419" s="10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100.00058823529412</v>
      </c>
      <c r="R3419">
        <f t="shared" si="215"/>
        <v>37.777999999999999</v>
      </c>
      <c r="S3419" t="s">
        <v>8271</v>
      </c>
    </row>
    <row r="3420" spans="1:19" ht="43" x14ac:dyDescent="0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41782.626238425924</v>
      </c>
      <c r="K3420">
        <v>1398283307</v>
      </c>
      <c r="L3420" s="10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100.875</v>
      </c>
      <c r="R3420">
        <f t="shared" si="215"/>
        <v>72.053571428571431</v>
      </c>
      <c r="S3420" t="s">
        <v>8271</v>
      </c>
    </row>
    <row r="3421" spans="1:19" ht="57.35" x14ac:dyDescent="0.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42466.687499999993</v>
      </c>
      <c r="K3421">
        <v>1458416585</v>
      </c>
      <c r="L3421" s="10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106.54545454545455</v>
      </c>
      <c r="R3421">
        <f t="shared" si="215"/>
        <v>63.695652173913047</v>
      </c>
      <c r="S3421" t="s">
        <v>8271</v>
      </c>
    </row>
    <row r="3422" spans="1:19" ht="43" x14ac:dyDescent="0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42413.791666666664</v>
      </c>
      <c r="K3422">
        <v>1454638202</v>
      </c>
      <c r="L3422" s="10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138</v>
      </c>
      <c r="R3422">
        <f t="shared" si="215"/>
        <v>28.411764705882351</v>
      </c>
      <c r="S3422" t="s">
        <v>8271</v>
      </c>
    </row>
    <row r="3423" spans="1:19" ht="43" x14ac:dyDescent="0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42067.582905092589</v>
      </c>
      <c r="K3423">
        <v>1422903563</v>
      </c>
      <c r="L3423" s="10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101.15</v>
      </c>
      <c r="R3423">
        <f t="shared" si="215"/>
        <v>103.21428571428571</v>
      </c>
      <c r="S3423" t="s">
        <v>8271</v>
      </c>
    </row>
    <row r="3424" spans="1:19" ht="43" x14ac:dyDescent="0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42351.791666666664</v>
      </c>
      <c r="K3424">
        <v>1447594176</v>
      </c>
      <c r="L3424" s="10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109.1</v>
      </c>
      <c r="R3424">
        <f t="shared" si="215"/>
        <v>71.152173913043484</v>
      </c>
      <c r="S3424" t="s">
        <v>8271</v>
      </c>
    </row>
    <row r="3425" spans="1:19" ht="43" x14ac:dyDescent="0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42118.703020833331</v>
      </c>
      <c r="K3425">
        <v>1427320341</v>
      </c>
      <c r="L3425" s="10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140</v>
      </c>
      <c r="R3425">
        <f t="shared" si="215"/>
        <v>35</v>
      </c>
      <c r="S3425" t="s">
        <v>8271</v>
      </c>
    </row>
    <row r="3426" spans="1:19" ht="43" x14ac:dyDescent="0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42040.082638888889</v>
      </c>
      <c r="K3426">
        <v>1421252084</v>
      </c>
      <c r="L3426" s="10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103.58333333333334</v>
      </c>
      <c r="R3426">
        <f t="shared" si="215"/>
        <v>81.776315789473685</v>
      </c>
      <c r="S3426" t="s">
        <v>8271</v>
      </c>
    </row>
    <row r="3427" spans="1:19" ht="43" x14ac:dyDescent="0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41916.40898148148</v>
      </c>
      <c r="K3427">
        <v>1409669336</v>
      </c>
      <c r="L3427" s="10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102.97033333333331</v>
      </c>
      <c r="R3427">
        <f t="shared" si="215"/>
        <v>297.02980769230766</v>
      </c>
      <c r="S3427" t="s">
        <v>8271</v>
      </c>
    </row>
    <row r="3428" spans="1:19" ht="43" x14ac:dyDescent="0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41902.875</v>
      </c>
      <c r="K3428">
        <v>1409620903</v>
      </c>
      <c r="L3428" s="10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108.13333333333333</v>
      </c>
      <c r="R3428">
        <f t="shared" si="215"/>
        <v>46.609195402298852</v>
      </c>
      <c r="S3428" t="s">
        <v>8271</v>
      </c>
    </row>
    <row r="3429" spans="1:19" ht="43" x14ac:dyDescent="0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41822.436944444438</v>
      </c>
      <c r="K3429">
        <v>1401722952</v>
      </c>
      <c r="L3429" s="10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100</v>
      </c>
      <c r="R3429">
        <f t="shared" si="215"/>
        <v>51.724137931034484</v>
      </c>
      <c r="S3429" t="s">
        <v>8271</v>
      </c>
    </row>
    <row r="3430" spans="1:19" ht="43" x14ac:dyDescent="0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42063.499999999993</v>
      </c>
      <c r="K3430">
        <v>1422983847</v>
      </c>
      <c r="L3430" s="10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102.75000000000001</v>
      </c>
      <c r="R3430">
        <f t="shared" si="215"/>
        <v>40.294117647058826</v>
      </c>
      <c r="S3430" t="s">
        <v>8271</v>
      </c>
    </row>
    <row r="3431" spans="1:19" ht="43" x14ac:dyDescent="0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42675.813206018516</v>
      </c>
      <c r="K3431">
        <v>1476837061</v>
      </c>
      <c r="L3431" s="10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130</v>
      </c>
      <c r="R3431">
        <f t="shared" si="215"/>
        <v>16.25</v>
      </c>
      <c r="S3431" t="s">
        <v>8271</v>
      </c>
    </row>
    <row r="3432" spans="1:19" ht="43" x14ac:dyDescent="0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41850.737280092588</v>
      </c>
      <c r="K3432">
        <v>1404168101</v>
      </c>
      <c r="L3432" s="10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108.54949999999999</v>
      </c>
      <c r="R3432">
        <f t="shared" si="215"/>
        <v>30.152638888888887</v>
      </c>
      <c r="S3432" t="s">
        <v>8271</v>
      </c>
    </row>
    <row r="3433" spans="1:19" ht="43" x14ac:dyDescent="0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41869.522604166668</v>
      </c>
      <c r="K3433">
        <v>1405791153</v>
      </c>
      <c r="L3433" s="10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100</v>
      </c>
      <c r="R3433">
        <f t="shared" si="215"/>
        <v>95.238095238095241</v>
      </c>
      <c r="S3433" t="s">
        <v>8271</v>
      </c>
    </row>
    <row r="3434" spans="1:19" ht="43" x14ac:dyDescent="0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42405.708333333336</v>
      </c>
      <c r="K3434">
        <v>1452520614</v>
      </c>
      <c r="L3434" s="10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109.65</v>
      </c>
      <c r="R3434">
        <f t="shared" si="215"/>
        <v>52.214285714285715</v>
      </c>
      <c r="S3434" t="s">
        <v>8271</v>
      </c>
    </row>
    <row r="3435" spans="1:19" ht="43" x14ac:dyDescent="0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41806.916666666664</v>
      </c>
      <c r="K3435">
        <v>1400290255</v>
      </c>
      <c r="L3435" s="10">
        <f t="shared" si="213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100.26315789473684</v>
      </c>
      <c r="R3435">
        <f t="shared" si="215"/>
        <v>134.1549295774648</v>
      </c>
      <c r="S3435" t="s">
        <v>8271</v>
      </c>
    </row>
    <row r="3436" spans="1:19" ht="43" x14ac:dyDescent="0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41830.172094907408</v>
      </c>
      <c r="K3436">
        <v>1402391269</v>
      </c>
      <c r="L3436" s="10">
        <f t="shared" si="213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105.55000000000001</v>
      </c>
      <c r="R3436">
        <f t="shared" si="215"/>
        <v>62.827380952380949</v>
      </c>
      <c r="S3436" t="s">
        <v>8271</v>
      </c>
    </row>
    <row r="3437" spans="1:19" ht="43" x14ac:dyDescent="0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42588.916666666664</v>
      </c>
      <c r="K3437">
        <v>1469112493</v>
      </c>
      <c r="L3437" s="10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112.00000000000001</v>
      </c>
      <c r="R3437">
        <f t="shared" si="215"/>
        <v>58.94736842105263</v>
      </c>
      <c r="S3437" t="s">
        <v>8271</v>
      </c>
    </row>
    <row r="3438" spans="1:19" ht="43" x14ac:dyDescent="0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41872.477777777778</v>
      </c>
      <c r="K3438">
        <v>1406811593</v>
      </c>
      <c r="L3438" s="10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105.89999999999999</v>
      </c>
      <c r="R3438">
        <f t="shared" si="215"/>
        <v>143.1081081081081</v>
      </c>
      <c r="S3438" t="s">
        <v>8271</v>
      </c>
    </row>
    <row r="3439" spans="1:19" ht="43" x14ac:dyDescent="0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42235.502546296295</v>
      </c>
      <c r="K3439">
        <v>1437411820</v>
      </c>
      <c r="L3439" s="10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101</v>
      </c>
      <c r="R3439">
        <f t="shared" si="215"/>
        <v>84.166666666666671</v>
      </c>
      <c r="S3439" t="s">
        <v>8271</v>
      </c>
    </row>
    <row r="3440" spans="1:19" ht="43" x14ac:dyDescent="0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42126.666666666664</v>
      </c>
      <c r="K3440">
        <v>1428358567</v>
      </c>
      <c r="L3440" s="10">
        <f t="shared" si="213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104.2</v>
      </c>
      <c r="R3440">
        <f t="shared" si="215"/>
        <v>186.07142857142858</v>
      </c>
      <c r="S3440" t="s">
        <v>8271</v>
      </c>
    </row>
    <row r="3441" spans="1:19" ht="28.7" x14ac:dyDescent="0.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42387.999305555553</v>
      </c>
      <c r="K3441">
        <v>1452030730</v>
      </c>
      <c r="L3441" s="10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134.67833333333334</v>
      </c>
      <c r="R3441">
        <f t="shared" si="215"/>
        <v>89.785555555555561</v>
      </c>
      <c r="S3441" t="s">
        <v>8271</v>
      </c>
    </row>
    <row r="3442" spans="1:19" ht="43" x14ac:dyDescent="0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41831.46875</v>
      </c>
      <c r="K3442">
        <v>1403146628</v>
      </c>
      <c r="L3442" s="10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105.2184</v>
      </c>
      <c r="R3442">
        <f t="shared" si="215"/>
        <v>64.157560975609755</v>
      </c>
      <c r="S3442" t="s">
        <v>8271</v>
      </c>
    </row>
    <row r="3443" spans="1:19" ht="43" x14ac:dyDescent="0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42321.636805555558</v>
      </c>
      <c r="K3443">
        <v>1445077121</v>
      </c>
      <c r="L3443" s="10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102.60000000000001</v>
      </c>
      <c r="R3443">
        <f t="shared" si="215"/>
        <v>59.651162790697676</v>
      </c>
      <c r="S3443" t="s">
        <v>8271</v>
      </c>
    </row>
    <row r="3444" spans="1:19" ht="43" x14ac:dyDescent="0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42154.63277777777</v>
      </c>
      <c r="K3444">
        <v>1430424672</v>
      </c>
      <c r="L3444" s="10">
        <f t="shared" si="213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100</v>
      </c>
      <c r="R3444">
        <f t="shared" si="215"/>
        <v>31.25</v>
      </c>
      <c r="S3444" t="s">
        <v>8271</v>
      </c>
    </row>
    <row r="3445" spans="1:19" ht="43" x14ac:dyDescent="0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41891.316504629627</v>
      </c>
      <c r="K3445">
        <v>1407674146</v>
      </c>
      <c r="L3445" s="10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185.5</v>
      </c>
      <c r="R3445">
        <f t="shared" si="215"/>
        <v>41.222222222222221</v>
      </c>
      <c r="S3445" t="s">
        <v>8271</v>
      </c>
    </row>
    <row r="3446" spans="1:19" ht="43" x14ac:dyDescent="0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42529.374305555553</v>
      </c>
      <c r="K3446">
        <v>1464677986</v>
      </c>
      <c r="L3446" s="10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289</v>
      </c>
      <c r="R3446">
        <f t="shared" si="215"/>
        <v>43.35</v>
      </c>
      <c r="S3446" t="s">
        <v>8271</v>
      </c>
    </row>
    <row r="3447" spans="1:19" ht="43" x14ac:dyDescent="0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42300.322175925925</v>
      </c>
      <c r="K3447">
        <v>1443185036</v>
      </c>
      <c r="L3447" s="10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100</v>
      </c>
      <c r="R3447">
        <f t="shared" si="215"/>
        <v>64.516129032258064</v>
      </c>
      <c r="S3447" t="s">
        <v>8271</v>
      </c>
    </row>
    <row r="3448" spans="1:19" ht="43" x14ac:dyDescent="0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42040.305555555555</v>
      </c>
      <c r="K3448">
        <v>1421092725</v>
      </c>
      <c r="L3448" s="10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108.2</v>
      </c>
      <c r="R3448">
        <f t="shared" si="215"/>
        <v>43.28</v>
      </c>
      <c r="S3448" t="s">
        <v>8271</v>
      </c>
    </row>
    <row r="3449" spans="1:19" ht="28.7" x14ac:dyDescent="0.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42447.639027777775</v>
      </c>
      <c r="K3449">
        <v>1454448012</v>
      </c>
      <c r="L3449" s="10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107.80000000000001</v>
      </c>
      <c r="R3449">
        <f t="shared" si="215"/>
        <v>77</v>
      </c>
      <c r="S3449" t="s">
        <v>8271</v>
      </c>
    </row>
    <row r="3450" spans="1:19" ht="43" x14ac:dyDescent="0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41989.910752314812</v>
      </c>
      <c r="K3450">
        <v>1416192689</v>
      </c>
      <c r="L3450" s="10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109.76190476190477</v>
      </c>
      <c r="R3450">
        <f t="shared" si="215"/>
        <v>51.222222222222221</v>
      </c>
      <c r="S3450" t="s">
        <v>8271</v>
      </c>
    </row>
    <row r="3451" spans="1:19" ht="43" x14ac:dyDescent="0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42559.958333333336</v>
      </c>
      <c r="K3451">
        <v>1465607738</v>
      </c>
      <c r="L3451" s="10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170.625</v>
      </c>
      <c r="R3451">
        <f t="shared" si="215"/>
        <v>68.25</v>
      </c>
      <c r="S3451" t="s">
        <v>8271</v>
      </c>
    </row>
    <row r="3452" spans="1:19" ht="43" x14ac:dyDescent="0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42096.454525462956</v>
      </c>
      <c r="K3452">
        <v>1422809671</v>
      </c>
      <c r="L3452" s="10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152</v>
      </c>
      <c r="R3452">
        <f t="shared" si="215"/>
        <v>19.487179487179485</v>
      </c>
      <c r="S3452" t="s">
        <v>8271</v>
      </c>
    </row>
    <row r="3453" spans="1:19" ht="43" x14ac:dyDescent="0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42115.515358796292</v>
      </c>
      <c r="K3453">
        <v>1427304127</v>
      </c>
      <c r="L3453" s="10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101.23076923076924</v>
      </c>
      <c r="R3453">
        <f t="shared" si="215"/>
        <v>41.125</v>
      </c>
      <c r="S3453" t="s">
        <v>8271</v>
      </c>
    </row>
    <row r="3454" spans="1:19" ht="43" x14ac:dyDescent="0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41842.957638888889</v>
      </c>
      <c r="K3454">
        <v>1404141626</v>
      </c>
      <c r="L3454" s="10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153.19999999999999</v>
      </c>
      <c r="R3454">
        <f t="shared" si="215"/>
        <v>41.405405405405403</v>
      </c>
      <c r="S3454" t="s">
        <v>8271</v>
      </c>
    </row>
    <row r="3455" spans="1:19" ht="43" x14ac:dyDescent="0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42595.770324074074</v>
      </c>
      <c r="K3455">
        <v>1465946956</v>
      </c>
      <c r="L3455" s="10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128.33333333333334</v>
      </c>
      <c r="R3455">
        <f t="shared" si="215"/>
        <v>27.5</v>
      </c>
      <c r="S3455" t="s">
        <v>8271</v>
      </c>
    </row>
    <row r="3456" spans="1:19" ht="43" x14ac:dyDescent="0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41851.490266203698</v>
      </c>
      <c r="K3456">
        <v>1404233159</v>
      </c>
      <c r="L3456" s="10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100.71428571428571</v>
      </c>
      <c r="R3456">
        <f t="shared" si="215"/>
        <v>33.571428571428569</v>
      </c>
      <c r="S3456" t="s">
        <v>8271</v>
      </c>
    </row>
    <row r="3457" spans="1:19" ht="43" x14ac:dyDescent="0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42656.541979166665</v>
      </c>
      <c r="K3457">
        <v>1473789627</v>
      </c>
      <c r="L3457" s="10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100.64999999999999</v>
      </c>
      <c r="R3457">
        <f t="shared" si="215"/>
        <v>145.86956521739131</v>
      </c>
      <c r="S3457" t="s">
        <v>8271</v>
      </c>
    </row>
    <row r="3458" spans="1:19" ht="43" x14ac:dyDescent="0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41852.082638888889</v>
      </c>
      <c r="K3458">
        <v>1404190567</v>
      </c>
      <c r="L3458" s="10">
        <f t="shared" si="213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191.3</v>
      </c>
      <c r="R3458">
        <f t="shared" si="215"/>
        <v>358.6875</v>
      </c>
      <c r="S3458" t="s">
        <v>8271</v>
      </c>
    </row>
    <row r="3459" spans="1:19" ht="28.7" x14ac:dyDescent="0.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(((I3459/60)/60)/24)+DATE(1970,1,1)+(-5/24)</f>
        <v>42047.040972222218</v>
      </c>
      <c r="K3459">
        <v>1421081857</v>
      </c>
      <c r="L3459" s="10">
        <f t="shared" ref="L3459:L3522" si="217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(E3459/D3459)*100</f>
        <v>140.19999999999999</v>
      </c>
      <c r="R3459">
        <f t="shared" ref="R3459:R3522" si="219">E3459/N3459</f>
        <v>50.981818181818184</v>
      </c>
      <c r="S3459" t="s">
        <v>8271</v>
      </c>
    </row>
    <row r="3460" spans="1:19" ht="43" x14ac:dyDescent="0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42037.977083333331</v>
      </c>
      <c r="K3460">
        <v>1420606303</v>
      </c>
      <c r="L3460" s="10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124.33537832310839</v>
      </c>
      <c r="R3460">
        <f t="shared" si="219"/>
        <v>45.037037037037038</v>
      </c>
      <c r="S3460" t="s">
        <v>8271</v>
      </c>
    </row>
    <row r="3461" spans="1:19" ht="43" x14ac:dyDescent="0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42510.271527777775</v>
      </c>
      <c r="K3461">
        <v>1461151860</v>
      </c>
      <c r="L3461" s="10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126.2</v>
      </c>
      <c r="R3461">
        <f t="shared" si="219"/>
        <v>17.527777777777779</v>
      </c>
      <c r="S3461" t="s">
        <v>8271</v>
      </c>
    </row>
    <row r="3462" spans="1:19" ht="43" x14ac:dyDescent="0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41866.318888888884</v>
      </c>
      <c r="K3462">
        <v>1406896752</v>
      </c>
      <c r="L3462" s="10">
        <f t="shared" si="217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190</v>
      </c>
      <c r="R3462">
        <f t="shared" si="219"/>
        <v>50</v>
      </c>
      <c r="S3462" t="s">
        <v>8271</v>
      </c>
    </row>
    <row r="3463" spans="1:19" ht="43" x14ac:dyDescent="0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42671.916666666664</v>
      </c>
      <c r="K3463">
        <v>1475248279</v>
      </c>
      <c r="L3463" s="10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139</v>
      </c>
      <c r="R3463">
        <f t="shared" si="219"/>
        <v>57.916666666666664</v>
      </c>
      <c r="S3463" t="s">
        <v>8271</v>
      </c>
    </row>
    <row r="3464" spans="1:19" ht="43" x14ac:dyDescent="0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42195.541666666664</v>
      </c>
      <c r="K3464">
        <v>1435181628</v>
      </c>
      <c r="L3464" s="10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202</v>
      </c>
      <c r="R3464">
        <f t="shared" si="219"/>
        <v>29.705882352941178</v>
      </c>
      <c r="S3464" t="s">
        <v>8271</v>
      </c>
    </row>
    <row r="3465" spans="1:19" ht="43" x14ac:dyDescent="0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42653.957638888889</v>
      </c>
      <c r="K3465">
        <v>1472594585</v>
      </c>
      <c r="L3465" s="10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103.38000000000001</v>
      </c>
      <c r="R3465">
        <f t="shared" si="219"/>
        <v>90.684210526315795</v>
      </c>
      <c r="S3465" t="s">
        <v>8271</v>
      </c>
    </row>
    <row r="3466" spans="1:19" ht="43" x14ac:dyDescent="0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42604.921724537031</v>
      </c>
      <c r="K3466">
        <v>1469329637</v>
      </c>
      <c r="L3466" s="10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102.3236</v>
      </c>
      <c r="R3466">
        <f t="shared" si="219"/>
        <v>55.012688172043013</v>
      </c>
      <c r="S3466" t="s">
        <v>8271</v>
      </c>
    </row>
    <row r="3467" spans="1:19" ht="43" x14ac:dyDescent="0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42225.458333333336</v>
      </c>
      <c r="K3467">
        <v>1436972472</v>
      </c>
      <c r="L3467" s="10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103</v>
      </c>
      <c r="R3467">
        <f t="shared" si="219"/>
        <v>57.222222222222221</v>
      </c>
      <c r="S3467" t="s">
        <v>8271</v>
      </c>
    </row>
    <row r="3468" spans="1:19" ht="28.7" x14ac:dyDescent="0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42479.769097222219</v>
      </c>
      <c r="K3468">
        <v>1455928050</v>
      </c>
      <c r="L3468" s="10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127.14285714285714</v>
      </c>
      <c r="R3468">
        <f t="shared" si="219"/>
        <v>72.950819672131146</v>
      </c>
      <c r="S3468" t="s">
        <v>8271</v>
      </c>
    </row>
    <row r="3469" spans="1:19" x14ac:dyDescent="0.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42083.421666666669</v>
      </c>
      <c r="K3469">
        <v>1424275632</v>
      </c>
      <c r="L3469" s="10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101</v>
      </c>
      <c r="R3469">
        <f t="shared" si="219"/>
        <v>64.468085106382972</v>
      </c>
      <c r="S3469" t="s">
        <v>8271</v>
      </c>
    </row>
    <row r="3470" spans="1:19" ht="43" x14ac:dyDescent="0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42633.916666666664</v>
      </c>
      <c r="K3470">
        <v>1471976529</v>
      </c>
      <c r="L3470" s="10">
        <f t="shared" si="217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121.78</v>
      </c>
      <c r="R3470">
        <f t="shared" si="219"/>
        <v>716.35294117647061</v>
      </c>
      <c r="S3470" t="s">
        <v>8271</v>
      </c>
    </row>
    <row r="3471" spans="1:19" ht="43" x14ac:dyDescent="0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42488.433391203704</v>
      </c>
      <c r="K3471">
        <v>1459265045</v>
      </c>
      <c r="L3471" s="10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113.39285714285714</v>
      </c>
      <c r="R3471">
        <f t="shared" si="219"/>
        <v>50.396825396825399</v>
      </c>
      <c r="S3471" t="s">
        <v>8271</v>
      </c>
    </row>
    <row r="3472" spans="1:19" ht="28.7" x14ac:dyDescent="0.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42566.693055555552</v>
      </c>
      <c r="K3472">
        <v>1465345902</v>
      </c>
      <c r="L3472" s="10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150</v>
      </c>
      <c r="R3472">
        <f t="shared" si="219"/>
        <v>41.666666666666664</v>
      </c>
      <c r="S3472" t="s">
        <v>8271</v>
      </c>
    </row>
    <row r="3473" spans="1:19" ht="43" x14ac:dyDescent="0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41882.625</v>
      </c>
      <c r="K3473">
        <v>1405971690</v>
      </c>
      <c r="L3473" s="10">
        <f t="shared" si="217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214.6</v>
      </c>
      <c r="R3473">
        <f t="shared" si="219"/>
        <v>35.766666666666666</v>
      </c>
      <c r="S3473" t="s">
        <v>8271</v>
      </c>
    </row>
    <row r="3474" spans="1:19" ht="43" x14ac:dyDescent="0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41949.040972222218</v>
      </c>
      <c r="K3474">
        <v>1413432331</v>
      </c>
      <c r="L3474" s="10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102.05</v>
      </c>
      <c r="R3474">
        <f t="shared" si="219"/>
        <v>88.739130434782609</v>
      </c>
      <c r="S3474" t="s">
        <v>8271</v>
      </c>
    </row>
    <row r="3475" spans="1:19" ht="43" x14ac:dyDescent="0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42083.643749999996</v>
      </c>
      <c r="K3475">
        <v>1425067296</v>
      </c>
      <c r="L3475" s="10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100</v>
      </c>
      <c r="R3475">
        <f t="shared" si="219"/>
        <v>148.4848484848485</v>
      </c>
      <c r="S3475" t="s">
        <v>8271</v>
      </c>
    </row>
    <row r="3476" spans="1:19" ht="43" x14ac:dyDescent="0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42571.293182870366</v>
      </c>
      <c r="K3476">
        <v>1466424131</v>
      </c>
      <c r="L3476" s="10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101</v>
      </c>
      <c r="R3476">
        <f t="shared" si="219"/>
        <v>51.794871794871796</v>
      </c>
      <c r="S3476" t="s">
        <v>8271</v>
      </c>
    </row>
    <row r="3477" spans="1:19" ht="43" x14ac:dyDescent="0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41945.791666666664</v>
      </c>
      <c r="K3477">
        <v>1412629704</v>
      </c>
      <c r="L3477" s="10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113.33333333333333</v>
      </c>
      <c r="R3477">
        <f t="shared" si="219"/>
        <v>20</v>
      </c>
      <c r="S3477" t="s">
        <v>8271</v>
      </c>
    </row>
    <row r="3478" spans="1:19" ht="43" x14ac:dyDescent="0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41938.916666666664</v>
      </c>
      <c r="K3478">
        <v>1412836990</v>
      </c>
      <c r="L3478" s="10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104</v>
      </c>
      <c r="R3478">
        <f t="shared" si="219"/>
        <v>52</v>
      </c>
      <c r="S3478" t="s">
        <v>8271</v>
      </c>
    </row>
    <row r="3479" spans="1:19" ht="43" x14ac:dyDescent="0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42140.916666666664</v>
      </c>
      <c r="K3479">
        <v>1430761243</v>
      </c>
      <c r="L3479" s="10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115.33333333333333</v>
      </c>
      <c r="R3479">
        <f t="shared" si="219"/>
        <v>53.230769230769234</v>
      </c>
      <c r="S3479" t="s">
        <v>8271</v>
      </c>
    </row>
    <row r="3480" spans="1:19" ht="43" x14ac:dyDescent="0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42079.666666666664</v>
      </c>
      <c r="K3480">
        <v>1424296822</v>
      </c>
      <c r="L3480" s="10">
        <f t="shared" si="217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112.85000000000001</v>
      </c>
      <c r="R3480">
        <f t="shared" si="219"/>
        <v>39.596491228070178</v>
      </c>
      <c r="S3480" t="s">
        <v>8271</v>
      </c>
    </row>
    <row r="3481" spans="1:19" ht="43" x14ac:dyDescent="0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41811.646759259253</v>
      </c>
      <c r="K3481">
        <v>1400790680</v>
      </c>
      <c r="L3481" s="10">
        <f t="shared" si="217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127.86666666666666</v>
      </c>
      <c r="R3481">
        <f t="shared" si="219"/>
        <v>34.25</v>
      </c>
      <c r="S3481" t="s">
        <v>8271</v>
      </c>
    </row>
    <row r="3482" spans="1:19" ht="43" x14ac:dyDescent="0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42195.666666666664</v>
      </c>
      <c r="K3482">
        <v>1434440227</v>
      </c>
      <c r="L3482" s="10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142.66666666666669</v>
      </c>
      <c r="R3482">
        <f t="shared" si="219"/>
        <v>164.61538461538461</v>
      </c>
      <c r="S3482" t="s">
        <v>8271</v>
      </c>
    </row>
    <row r="3483" spans="1:19" ht="43" x14ac:dyDescent="0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42006.039212962954</v>
      </c>
      <c r="K3483">
        <v>1418709388</v>
      </c>
      <c r="L3483" s="10">
        <f t="shared" si="217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118.8</v>
      </c>
      <c r="R3483">
        <f t="shared" si="219"/>
        <v>125.05263157894737</v>
      </c>
      <c r="S3483" t="s">
        <v>8271</v>
      </c>
    </row>
    <row r="3484" spans="1:19" ht="43" x14ac:dyDescent="0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41826.563263888886</v>
      </c>
      <c r="K3484">
        <v>1402079466</v>
      </c>
      <c r="L3484" s="10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138.33333333333334</v>
      </c>
      <c r="R3484">
        <f t="shared" si="219"/>
        <v>51.875</v>
      </c>
      <c r="S3484" t="s">
        <v>8271</v>
      </c>
    </row>
    <row r="3485" spans="1:19" ht="43" x14ac:dyDescent="0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41823.460428240738</v>
      </c>
      <c r="K3485">
        <v>1401811381</v>
      </c>
      <c r="L3485" s="10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159.9402985074627</v>
      </c>
      <c r="R3485">
        <f t="shared" si="219"/>
        <v>40.285714285714285</v>
      </c>
      <c r="S3485" t="s">
        <v>8271</v>
      </c>
    </row>
    <row r="3486" spans="1:19" ht="43" x14ac:dyDescent="0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42536.552071759252</v>
      </c>
      <c r="K3486">
        <v>1463422499</v>
      </c>
      <c r="L3486" s="10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114.24000000000001</v>
      </c>
      <c r="R3486">
        <f t="shared" si="219"/>
        <v>64.909090909090907</v>
      </c>
      <c r="S3486" t="s">
        <v>8271</v>
      </c>
    </row>
    <row r="3487" spans="1:19" ht="43" x14ac:dyDescent="0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42402.484722222223</v>
      </c>
      <c r="K3487">
        <v>1451839080</v>
      </c>
      <c r="L3487" s="10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100.60606060606061</v>
      </c>
      <c r="R3487">
        <f t="shared" si="219"/>
        <v>55.333333333333336</v>
      </c>
      <c r="S3487" t="s">
        <v>8271</v>
      </c>
    </row>
    <row r="3488" spans="1:19" ht="43" x14ac:dyDescent="0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42158.082638888889</v>
      </c>
      <c r="K3488">
        <v>1430600401</v>
      </c>
      <c r="L3488" s="10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155.20000000000002</v>
      </c>
      <c r="R3488">
        <f t="shared" si="219"/>
        <v>83.142857142857139</v>
      </c>
      <c r="S3488" t="s">
        <v>8271</v>
      </c>
    </row>
    <row r="3489" spans="1:19" ht="43" x14ac:dyDescent="0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42179.732083333329</v>
      </c>
      <c r="K3489">
        <v>1432593252</v>
      </c>
      <c r="L3489" s="10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127.75000000000001</v>
      </c>
      <c r="R3489">
        <f t="shared" si="219"/>
        <v>38.712121212121211</v>
      </c>
      <c r="S3489" t="s">
        <v>8271</v>
      </c>
    </row>
    <row r="3490" spans="1:19" ht="43" x14ac:dyDescent="0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42111.458333333336</v>
      </c>
      <c r="K3490">
        <v>1427221560</v>
      </c>
      <c r="L3490" s="10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121.2</v>
      </c>
      <c r="R3490">
        <f t="shared" si="219"/>
        <v>125.37931034482759</v>
      </c>
      <c r="S3490" t="s">
        <v>8271</v>
      </c>
    </row>
    <row r="3491" spans="1:19" ht="43" x14ac:dyDescent="0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41783.666666666664</v>
      </c>
      <c r="K3491">
        <v>1398352531</v>
      </c>
      <c r="L3491" s="10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112.7</v>
      </c>
      <c r="R3491">
        <f t="shared" si="219"/>
        <v>78.263888888888886</v>
      </c>
      <c r="S3491" t="s">
        <v>8271</v>
      </c>
    </row>
    <row r="3492" spans="1:19" ht="43" x14ac:dyDescent="0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42473.594027777777</v>
      </c>
      <c r="K3492">
        <v>1457982924</v>
      </c>
      <c r="L3492" s="10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127.49999999999999</v>
      </c>
      <c r="R3492">
        <f t="shared" si="219"/>
        <v>47.222222222222221</v>
      </c>
      <c r="S3492" t="s">
        <v>8271</v>
      </c>
    </row>
    <row r="3493" spans="1:19" ht="43" x14ac:dyDescent="0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42142.041481481479</v>
      </c>
      <c r="K3493">
        <v>1430114384</v>
      </c>
      <c r="L3493" s="10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158.20000000000002</v>
      </c>
      <c r="R3493">
        <f t="shared" si="219"/>
        <v>79.099999999999994</v>
      </c>
      <c r="S3493" t="s">
        <v>8271</v>
      </c>
    </row>
    <row r="3494" spans="1:19" ht="43" x14ac:dyDescent="0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42302.800891203697</v>
      </c>
      <c r="K3494">
        <v>1442794397</v>
      </c>
      <c r="L3494" s="10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105.26894736842105</v>
      </c>
      <c r="R3494">
        <f t="shared" si="219"/>
        <v>114.29199999999999</v>
      </c>
      <c r="S3494" t="s">
        <v>8271</v>
      </c>
    </row>
    <row r="3495" spans="1:19" ht="43" x14ac:dyDescent="0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41868.007638888885</v>
      </c>
      <c r="K3495">
        <v>1406580436</v>
      </c>
      <c r="L3495" s="10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100</v>
      </c>
      <c r="R3495">
        <f t="shared" si="219"/>
        <v>51.724137931034484</v>
      </c>
      <c r="S3495" t="s">
        <v>8271</v>
      </c>
    </row>
    <row r="3496" spans="1:19" ht="43" x14ac:dyDescent="0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42700.041666666664</v>
      </c>
      <c r="K3496">
        <v>1479186575</v>
      </c>
      <c r="L3496" s="10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100</v>
      </c>
      <c r="R3496">
        <f t="shared" si="219"/>
        <v>30.76923076923077</v>
      </c>
      <c r="S3496" t="s">
        <v>8271</v>
      </c>
    </row>
    <row r="3497" spans="1:19" ht="43" x14ac:dyDescent="0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41944.512499999997</v>
      </c>
      <c r="K3497">
        <v>1412360309</v>
      </c>
      <c r="L3497" s="10">
        <f t="shared" si="217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106.86</v>
      </c>
      <c r="R3497">
        <f t="shared" si="219"/>
        <v>74.208333333333329</v>
      </c>
      <c r="S3497" t="s">
        <v>8271</v>
      </c>
    </row>
    <row r="3498" spans="1:19" ht="43" x14ac:dyDescent="0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42624.638495370367</v>
      </c>
      <c r="K3498">
        <v>1470169166</v>
      </c>
      <c r="L3498" s="10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124.4</v>
      </c>
      <c r="R3498">
        <f t="shared" si="219"/>
        <v>47.846153846153847</v>
      </c>
      <c r="S3498" t="s">
        <v>8271</v>
      </c>
    </row>
    <row r="3499" spans="1:19" ht="43" x14ac:dyDescent="0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42523.708333333336</v>
      </c>
      <c r="K3499">
        <v>1463852904</v>
      </c>
      <c r="L3499" s="10">
        <f t="shared" si="217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108.70406189555126</v>
      </c>
      <c r="R3499">
        <f t="shared" si="219"/>
        <v>34.408163265306122</v>
      </c>
      <c r="S3499" t="s">
        <v>8271</v>
      </c>
    </row>
    <row r="3500" spans="1:19" ht="43" x14ac:dyDescent="0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42518.697222222218</v>
      </c>
      <c r="K3500">
        <v>1459309704</v>
      </c>
      <c r="L3500" s="10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102.42424242424242</v>
      </c>
      <c r="R3500">
        <f t="shared" si="219"/>
        <v>40.238095238095241</v>
      </c>
      <c r="S3500" t="s">
        <v>8271</v>
      </c>
    </row>
    <row r="3501" spans="1:19" ht="43" x14ac:dyDescent="0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42186.082638888889</v>
      </c>
      <c r="K3501">
        <v>1431046325</v>
      </c>
      <c r="L3501" s="10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105.5</v>
      </c>
      <c r="R3501">
        <f t="shared" si="219"/>
        <v>60.285714285714285</v>
      </c>
      <c r="S3501" t="s">
        <v>8271</v>
      </c>
    </row>
    <row r="3502" spans="1:19" ht="43" x14ac:dyDescent="0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42435.999305555553</v>
      </c>
      <c r="K3502">
        <v>1455919438</v>
      </c>
      <c r="L3502" s="10">
        <f t="shared" si="217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106.3</v>
      </c>
      <c r="R3502">
        <f t="shared" si="219"/>
        <v>25.30952380952381</v>
      </c>
      <c r="S3502" t="s">
        <v>8271</v>
      </c>
    </row>
    <row r="3503" spans="1:19" ht="43" x14ac:dyDescent="0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42258.555497685178</v>
      </c>
      <c r="K3503">
        <v>1439835595</v>
      </c>
      <c r="L3503" s="10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100.66666666666666</v>
      </c>
      <c r="R3503">
        <f t="shared" si="219"/>
        <v>35.952380952380949</v>
      </c>
      <c r="S3503" t="s">
        <v>8271</v>
      </c>
    </row>
    <row r="3504" spans="1:19" ht="43" x14ac:dyDescent="0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42444.957638888889</v>
      </c>
      <c r="K3504">
        <v>1456862924</v>
      </c>
      <c r="L3504" s="10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105.4</v>
      </c>
      <c r="R3504">
        <f t="shared" si="219"/>
        <v>136</v>
      </c>
      <c r="S3504" t="s">
        <v>8271</v>
      </c>
    </row>
    <row r="3505" spans="1:19" ht="43" x14ac:dyDescent="0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42575.27</v>
      </c>
      <c r="K3505">
        <v>1466767728</v>
      </c>
      <c r="L3505" s="10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107.55999999999999</v>
      </c>
      <c r="R3505">
        <f t="shared" si="219"/>
        <v>70.763157894736835</v>
      </c>
      <c r="S3505" t="s">
        <v>8271</v>
      </c>
    </row>
    <row r="3506" spans="1:19" ht="43" x14ac:dyDescent="0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42327.582071759258</v>
      </c>
      <c r="K3506">
        <v>1445363891</v>
      </c>
      <c r="L3506" s="10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100</v>
      </c>
      <c r="R3506">
        <f t="shared" si="219"/>
        <v>125</v>
      </c>
      <c r="S3506" t="s">
        <v>8271</v>
      </c>
    </row>
    <row r="3507" spans="1:19" ht="86" x14ac:dyDescent="0.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41771.958333333328</v>
      </c>
      <c r="K3507">
        <v>1398983245</v>
      </c>
      <c r="L3507" s="10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103.76</v>
      </c>
      <c r="R3507">
        <f t="shared" si="219"/>
        <v>66.512820512820511</v>
      </c>
      <c r="S3507" t="s">
        <v>8271</v>
      </c>
    </row>
    <row r="3508" spans="1:19" ht="43" x14ac:dyDescent="0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41874.525925925926</v>
      </c>
      <c r="K3508">
        <v>1404927440</v>
      </c>
      <c r="L3508" s="10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101.49999999999999</v>
      </c>
      <c r="R3508">
        <f t="shared" si="219"/>
        <v>105</v>
      </c>
      <c r="S3508" t="s">
        <v>8271</v>
      </c>
    </row>
    <row r="3509" spans="1:19" ht="43" x14ac:dyDescent="0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42521.714548611104</v>
      </c>
      <c r="K3509">
        <v>1462140537</v>
      </c>
      <c r="L3509" s="10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104.4</v>
      </c>
      <c r="R3509">
        <f t="shared" si="219"/>
        <v>145</v>
      </c>
      <c r="S3509" t="s">
        <v>8271</v>
      </c>
    </row>
    <row r="3510" spans="1:19" ht="43" x14ac:dyDescent="0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42500.666666666664</v>
      </c>
      <c r="K3510">
        <v>1460914253</v>
      </c>
      <c r="L3510" s="10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180</v>
      </c>
      <c r="R3510">
        <f t="shared" si="219"/>
        <v>12</v>
      </c>
      <c r="S3510" t="s">
        <v>8271</v>
      </c>
    </row>
    <row r="3511" spans="1:19" ht="43" x14ac:dyDescent="0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41963.996527777774</v>
      </c>
      <c r="K3511">
        <v>1415392666</v>
      </c>
      <c r="L3511" s="10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106.33333333333333</v>
      </c>
      <c r="R3511">
        <f t="shared" si="219"/>
        <v>96.666666666666671</v>
      </c>
      <c r="S3511" t="s">
        <v>8271</v>
      </c>
    </row>
    <row r="3512" spans="1:19" ht="43" x14ac:dyDescent="0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41822.412569444445</v>
      </c>
      <c r="K3512">
        <v>1402584846</v>
      </c>
      <c r="L3512" s="10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100.55555555555556</v>
      </c>
      <c r="R3512">
        <f t="shared" si="219"/>
        <v>60.333333333333336</v>
      </c>
      <c r="S3512" t="s">
        <v>8271</v>
      </c>
    </row>
    <row r="3513" spans="1:19" ht="43" x14ac:dyDescent="0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41950.5625</v>
      </c>
      <c r="K3513">
        <v>1413406695</v>
      </c>
      <c r="L3513" s="10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101.2</v>
      </c>
      <c r="R3513">
        <f t="shared" si="219"/>
        <v>79.89473684210526</v>
      </c>
      <c r="S3513" t="s">
        <v>8271</v>
      </c>
    </row>
    <row r="3514" spans="1:19" ht="43" x14ac:dyDescent="0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42117.286944444444</v>
      </c>
      <c r="K3514">
        <v>1424609592</v>
      </c>
      <c r="L3514" s="10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100</v>
      </c>
      <c r="R3514">
        <f t="shared" si="219"/>
        <v>58.823529411764703</v>
      </c>
      <c r="S3514" t="s">
        <v>8271</v>
      </c>
    </row>
    <row r="3515" spans="1:19" ht="43" x14ac:dyDescent="0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41793.999305555553</v>
      </c>
      <c r="K3515">
        <v>1400725112</v>
      </c>
      <c r="L3515" s="10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118.39285714285714</v>
      </c>
      <c r="R3515">
        <f t="shared" si="219"/>
        <v>75.340909090909093</v>
      </c>
      <c r="S3515" t="s">
        <v>8271</v>
      </c>
    </row>
    <row r="3516" spans="1:19" ht="43" x14ac:dyDescent="0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42036.999305555553</v>
      </c>
      <c r="K3516">
        <v>1421439552</v>
      </c>
      <c r="L3516" s="10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110.00000000000001</v>
      </c>
      <c r="R3516">
        <f t="shared" si="219"/>
        <v>55</v>
      </c>
      <c r="S3516" t="s">
        <v>8271</v>
      </c>
    </row>
    <row r="3517" spans="1:19" ht="43" x14ac:dyDescent="0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42155.564479166664</v>
      </c>
      <c r="K3517">
        <v>1430505171</v>
      </c>
      <c r="L3517" s="10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102.66666666666666</v>
      </c>
      <c r="R3517">
        <f t="shared" si="219"/>
        <v>66.956521739130437</v>
      </c>
      <c r="S3517" t="s">
        <v>8271</v>
      </c>
    </row>
    <row r="3518" spans="1:19" ht="43" x14ac:dyDescent="0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41889.916666666664</v>
      </c>
      <c r="K3518">
        <v>1407197670</v>
      </c>
      <c r="L3518" s="10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100</v>
      </c>
      <c r="R3518">
        <f t="shared" si="219"/>
        <v>227.27272727272728</v>
      </c>
      <c r="S3518" t="s">
        <v>8271</v>
      </c>
    </row>
    <row r="3519" spans="1:19" ht="43" x14ac:dyDescent="0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41824.25</v>
      </c>
      <c r="K3519">
        <v>1401910634</v>
      </c>
      <c r="L3519" s="10">
        <f t="shared" si="217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100</v>
      </c>
      <c r="R3519">
        <f t="shared" si="219"/>
        <v>307.69230769230768</v>
      </c>
      <c r="S3519" t="s">
        <v>8271</v>
      </c>
    </row>
    <row r="3520" spans="1:19" ht="43" x14ac:dyDescent="0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41914.38958333333</v>
      </c>
      <c r="K3520">
        <v>1410461299</v>
      </c>
      <c r="L3520" s="10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110.04599999999999</v>
      </c>
      <c r="R3520">
        <f t="shared" si="219"/>
        <v>50.020909090909093</v>
      </c>
      <c r="S3520" t="s">
        <v>8271</v>
      </c>
    </row>
    <row r="3521" spans="1:19" ht="43" x14ac:dyDescent="0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42067.390624999993</v>
      </c>
      <c r="K3521">
        <v>1422886950</v>
      </c>
      <c r="L3521" s="10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101.35000000000001</v>
      </c>
      <c r="R3521">
        <f t="shared" si="219"/>
        <v>72.392857142857139</v>
      </c>
      <c r="S3521" t="s">
        <v>8271</v>
      </c>
    </row>
    <row r="3522" spans="1:19" ht="28.7" x14ac:dyDescent="0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42253.365972222215</v>
      </c>
      <c r="K3522">
        <v>1439322412</v>
      </c>
      <c r="L3522" s="10">
        <f t="shared" si="21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100.75</v>
      </c>
      <c r="R3522">
        <f t="shared" si="219"/>
        <v>95.952380952380949</v>
      </c>
      <c r="S3522" t="s">
        <v>8271</v>
      </c>
    </row>
    <row r="3523" spans="1:19" ht="43" x14ac:dyDescent="0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(((I3523/60)/60)/24)+DATE(1970,1,1)+(-5/24)</f>
        <v>41911.153009259258</v>
      </c>
      <c r="K3523">
        <v>1409388020</v>
      </c>
      <c r="L3523" s="10">
        <f t="shared" ref="L3523:L3586" si="221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(E3523/D3523)*100</f>
        <v>169.42857142857144</v>
      </c>
      <c r="R3523">
        <f t="shared" ref="R3523:R3586" si="223">E3523/N3523</f>
        <v>45.615384615384613</v>
      </c>
      <c r="S3523" t="s">
        <v>8271</v>
      </c>
    </row>
    <row r="3524" spans="1:19" ht="43" x14ac:dyDescent="0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42262.212500000001</v>
      </c>
      <c r="K3524">
        <v>1439924246</v>
      </c>
      <c r="L3524" s="10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100</v>
      </c>
      <c r="R3524">
        <f t="shared" si="223"/>
        <v>41.029411764705884</v>
      </c>
      <c r="S3524" t="s">
        <v>8271</v>
      </c>
    </row>
    <row r="3525" spans="1:19" ht="43" x14ac:dyDescent="0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42638.749999999993</v>
      </c>
      <c r="K3525">
        <v>1469871148</v>
      </c>
      <c r="L3525" s="10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113.65</v>
      </c>
      <c r="R3525">
        <f t="shared" si="223"/>
        <v>56.825000000000003</v>
      </c>
      <c r="S3525" t="s">
        <v>8271</v>
      </c>
    </row>
    <row r="3526" spans="1:19" ht="43" x14ac:dyDescent="0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41894.958333333328</v>
      </c>
      <c r="K3526">
        <v>1409336373</v>
      </c>
      <c r="L3526" s="10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101.56</v>
      </c>
      <c r="R3526">
        <f t="shared" si="223"/>
        <v>137.24324324324326</v>
      </c>
      <c r="S3526" t="s">
        <v>8271</v>
      </c>
    </row>
    <row r="3527" spans="1:19" ht="43" x14ac:dyDescent="0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42225.458333333336</v>
      </c>
      <c r="K3527">
        <v>1438188106</v>
      </c>
      <c r="L3527" s="10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106</v>
      </c>
      <c r="R3527">
        <f t="shared" si="223"/>
        <v>75.714285714285708</v>
      </c>
      <c r="S3527" t="s">
        <v>8271</v>
      </c>
    </row>
    <row r="3528" spans="1:19" ht="43" x14ac:dyDescent="0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42488.040972222218</v>
      </c>
      <c r="K3528">
        <v>1459411371</v>
      </c>
      <c r="L3528" s="10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102</v>
      </c>
      <c r="R3528">
        <f t="shared" si="223"/>
        <v>99</v>
      </c>
      <c r="S3528" t="s">
        <v>8271</v>
      </c>
    </row>
    <row r="3529" spans="1:19" ht="43" x14ac:dyDescent="0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42195.957638888889</v>
      </c>
      <c r="K3529">
        <v>1434069205</v>
      </c>
      <c r="L3529" s="10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116.91666666666667</v>
      </c>
      <c r="R3529">
        <f t="shared" si="223"/>
        <v>81.569767441860463</v>
      </c>
      <c r="S3529" t="s">
        <v>8271</v>
      </c>
    </row>
    <row r="3530" spans="1:19" ht="43" x14ac:dyDescent="0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42753.293032407404</v>
      </c>
      <c r="K3530">
        <v>1483012918</v>
      </c>
      <c r="L3530" s="10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101.15151515151514</v>
      </c>
      <c r="R3530">
        <f t="shared" si="223"/>
        <v>45.108108108108105</v>
      </c>
      <c r="S3530" t="s">
        <v>8271</v>
      </c>
    </row>
    <row r="3531" spans="1:19" ht="43" x14ac:dyDescent="0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42197.833333333336</v>
      </c>
      <c r="K3531">
        <v>1434997018</v>
      </c>
      <c r="L3531" s="10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132</v>
      </c>
      <c r="R3531">
        <f t="shared" si="223"/>
        <v>36.666666666666664</v>
      </c>
      <c r="S3531" t="s">
        <v>8271</v>
      </c>
    </row>
    <row r="3532" spans="1:19" ht="43" x14ac:dyDescent="0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42470.624999999993</v>
      </c>
      <c r="K3532">
        <v>1457881057</v>
      </c>
      <c r="L3532" s="10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100</v>
      </c>
      <c r="R3532">
        <f t="shared" si="223"/>
        <v>125</v>
      </c>
      <c r="S3532" t="s">
        <v>8271</v>
      </c>
    </row>
    <row r="3533" spans="1:19" x14ac:dyDescent="0.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42551.44599537037</v>
      </c>
      <c r="K3533">
        <v>1464709334</v>
      </c>
      <c r="L3533" s="10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128</v>
      </c>
      <c r="R3533">
        <f t="shared" si="223"/>
        <v>49.230769230769234</v>
      </c>
      <c r="S3533" t="s">
        <v>8271</v>
      </c>
    </row>
    <row r="3534" spans="1:19" ht="57.35" x14ac:dyDescent="0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41899.957638888889</v>
      </c>
      <c r="K3534">
        <v>1409667827</v>
      </c>
      <c r="L3534" s="10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118.95833333333334</v>
      </c>
      <c r="R3534">
        <f t="shared" si="223"/>
        <v>42.296296296296298</v>
      </c>
      <c r="S3534" t="s">
        <v>8271</v>
      </c>
    </row>
    <row r="3535" spans="1:19" ht="57.35" x14ac:dyDescent="0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42319.594525462955</v>
      </c>
      <c r="K3535">
        <v>1444673767</v>
      </c>
      <c r="L3535" s="10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126.2</v>
      </c>
      <c r="R3535">
        <f t="shared" si="223"/>
        <v>78.875</v>
      </c>
      <c r="S3535" t="s">
        <v>8271</v>
      </c>
    </row>
    <row r="3536" spans="1:19" ht="28.7" x14ac:dyDescent="0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42278.416932870365</v>
      </c>
      <c r="K3536">
        <v>1440687623</v>
      </c>
      <c r="L3536" s="10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156.20000000000002</v>
      </c>
      <c r="R3536">
        <f t="shared" si="223"/>
        <v>38.284313725490193</v>
      </c>
      <c r="S3536" t="s">
        <v>8271</v>
      </c>
    </row>
    <row r="3537" spans="1:19" ht="43" x14ac:dyDescent="0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42279.541666666664</v>
      </c>
      <c r="K3537">
        <v>1441120910</v>
      </c>
      <c r="L3537" s="10">
        <f t="shared" si="221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103.15</v>
      </c>
      <c r="R3537">
        <f t="shared" si="223"/>
        <v>44.847826086956523</v>
      </c>
      <c r="S3537" t="s">
        <v>8271</v>
      </c>
    </row>
    <row r="3538" spans="1:19" ht="43" x14ac:dyDescent="0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42358.290972222218</v>
      </c>
      <c r="K3538">
        <v>1448040425</v>
      </c>
      <c r="L3538" s="10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153.33333333333334</v>
      </c>
      <c r="R3538">
        <f t="shared" si="223"/>
        <v>13.529411764705882</v>
      </c>
      <c r="S3538" t="s">
        <v>8271</v>
      </c>
    </row>
    <row r="3539" spans="1:19" ht="43" x14ac:dyDescent="0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41960.124305555553</v>
      </c>
      <c r="K3539">
        <v>1413016216</v>
      </c>
      <c r="L3539" s="10">
        <f t="shared" si="221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180.44444444444446</v>
      </c>
      <c r="R3539">
        <f t="shared" si="223"/>
        <v>43.5</v>
      </c>
      <c r="S3539" t="s">
        <v>8271</v>
      </c>
    </row>
    <row r="3540" spans="1:19" ht="43" x14ac:dyDescent="0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42599.212268518517</v>
      </c>
      <c r="K3540">
        <v>1469009140</v>
      </c>
      <c r="L3540" s="10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128.44999999999999</v>
      </c>
      <c r="R3540">
        <f t="shared" si="223"/>
        <v>30.951807228915662</v>
      </c>
      <c r="S3540" t="s">
        <v>8271</v>
      </c>
    </row>
    <row r="3541" spans="1:19" ht="43" x14ac:dyDescent="0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42621.547708333332</v>
      </c>
      <c r="K3541">
        <v>1471543722</v>
      </c>
      <c r="L3541" s="10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119.66666666666667</v>
      </c>
      <c r="R3541">
        <f t="shared" si="223"/>
        <v>55.230769230769234</v>
      </c>
      <c r="S3541" t="s">
        <v>8271</v>
      </c>
    </row>
    <row r="3542" spans="1:19" ht="57.35" x14ac:dyDescent="0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42546.795034722221</v>
      </c>
      <c r="K3542">
        <v>1464307491</v>
      </c>
      <c r="L3542" s="10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123</v>
      </c>
      <c r="R3542">
        <f t="shared" si="223"/>
        <v>46.125</v>
      </c>
      <c r="S3542" t="s">
        <v>8271</v>
      </c>
    </row>
    <row r="3543" spans="1:19" ht="43" x14ac:dyDescent="0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42247.521701388883</v>
      </c>
      <c r="K3543">
        <v>1438882275</v>
      </c>
      <c r="L3543" s="10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105</v>
      </c>
      <c r="R3543">
        <f t="shared" si="223"/>
        <v>39.375</v>
      </c>
      <c r="S3543" t="s">
        <v>8271</v>
      </c>
    </row>
    <row r="3544" spans="1:19" ht="43" x14ac:dyDescent="0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41889.391458333332</v>
      </c>
      <c r="K3544">
        <v>1404915822</v>
      </c>
      <c r="L3544" s="10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102.23636363636363</v>
      </c>
      <c r="R3544">
        <f t="shared" si="223"/>
        <v>66.152941176470591</v>
      </c>
      <c r="S3544" t="s">
        <v>8271</v>
      </c>
    </row>
    <row r="3545" spans="1:19" ht="43" x14ac:dyDescent="0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42180.546979166662</v>
      </c>
      <c r="K3545">
        <v>1432663659</v>
      </c>
      <c r="L3545" s="10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104.66666666666666</v>
      </c>
      <c r="R3545">
        <f t="shared" si="223"/>
        <v>54.137931034482762</v>
      </c>
      <c r="S3545" t="s">
        <v>8271</v>
      </c>
    </row>
    <row r="3546" spans="1:19" ht="28.7" x14ac:dyDescent="0.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42070.623344907406</v>
      </c>
      <c r="K3546">
        <v>1423166257</v>
      </c>
      <c r="L3546" s="10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100</v>
      </c>
      <c r="R3546">
        <f t="shared" si="223"/>
        <v>104.16666666666667</v>
      </c>
      <c r="S3546" t="s">
        <v>8271</v>
      </c>
    </row>
    <row r="3547" spans="1:19" ht="43" x14ac:dyDescent="0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42105.599062499998</v>
      </c>
      <c r="K3547">
        <v>1426188159</v>
      </c>
      <c r="L3547" s="10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100.4</v>
      </c>
      <c r="R3547">
        <f t="shared" si="223"/>
        <v>31.375</v>
      </c>
      <c r="S3547" t="s">
        <v>8271</v>
      </c>
    </row>
    <row r="3548" spans="1:19" ht="43" x14ac:dyDescent="0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42094.957638888889</v>
      </c>
      <c r="K3548">
        <v>1426002684</v>
      </c>
      <c r="L3548" s="10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102.27272727272727</v>
      </c>
      <c r="R3548">
        <f t="shared" si="223"/>
        <v>59.210526315789473</v>
      </c>
      <c r="S3548" t="s">
        <v>8271</v>
      </c>
    </row>
    <row r="3549" spans="1:19" ht="43" x14ac:dyDescent="0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42503.957638888889</v>
      </c>
      <c r="K3549">
        <v>1461117201</v>
      </c>
      <c r="L3549" s="10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114.40928571428573</v>
      </c>
      <c r="R3549">
        <f t="shared" si="223"/>
        <v>119.17633928571429</v>
      </c>
      <c r="S3549" t="s">
        <v>8271</v>
      </c>
    </row>
    <row r="3550" spans="1:19" ht="43" x14ac:dyDescent="0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42433.833333333336</v>
      </c>
      <c r="K3550">
        <v>1455230214</v>
      </c>
      <c r="L3550" s="10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101.9047619047619</v>
      </c>
      <c r="R3550">
        <f t="shared" si="223"/>
        <v>164.61538461538461</v>
      </c>
      <c r="S3550" t="s">
        <v>8271</v>
      </c>
    </row>
    <row r="3551" spans="1:19" ht="43" x14ac:dyDescent="0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42251.186030092591</v>
      </c>
      <c r="K3551">
        <v>1438939673</v>
      </c>
      <c r="L3551" s="10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102</v>
      </c>
      <c r="R3551">
        <f t="shared" si="223"/>
        <v>24.285714285714285</v>
      </c>
      <c r="S3551" t="s">
        <v>8271</v>
      </c>
    </row>
    <row r="3552" spans="1:19" ht="43" x14ac:dyDescent="0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42492.685162037036</v>
      </c>
      <c r="K3552">
        <v>1459632398</v>
      </c>
      <c r="L3552" s="10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104.80000000000001</v>
      </c>
      <c r="R3552">
        <f t="shared" si="223"/>
        <v>40.9375</v>
      </c>
      <c r="S3552" t="s">
        <v>8271</v>
      </c>
    </row>
    <row r="3553" spans="1:19" ht="43" x14ac:dyDescent="0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41781.713194444441</v>
      </c>
      <c r="K3553">
        <v>1398342170</v>
      </c>
      <c r="L3553" s="10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101.83333333333333</v>
      </c>
      <c r="R3553">
        <f t="shared" si="223"/>
        <v>61.1</v>
      </c>
      <c r="S3553" t="s">
        <v>8271</v>
      </c>
    </row>
    <row r="3554" spans="1:19" ht="43" x14ac:dyDescent="0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41818.378749999996</v>
      </c>
      <c r="K3554">
        <v>1401372324</v>
      </c>
      <c r="L3554" s="10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100</v>
      </c>
      <c r="R3554">
        <f t="shared" si="223"/>
        <v>38.65</v>
      </c>
      <c r="S3554" t="s">
        <v>8271</v>
      </c>
    </row>
    <row r="3555" spans="1:19" ht="43" x14ac:dyDescent="0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42227.791666666664</v>
      </c>
      <c r="K3555">
        <v>1436575280</v>
      </c>
      <c r="L3555" s="10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106.27272727272728</v>
      </c>
      <c r="R3555">
        <f t="shared" si="223"/>
        <v>56.20192307692308</v>
      </c>
      <c r="S3555" t="s">
        <v>8271</v>
      </c>
    </row>
    <row r="3556" spans="1:19" ht="43" x14ac:dyDescent="0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42046.499999999993</v>
      </c>
      <c r="K3556">
        <v>1421025159</v>
      </c>
      <c r="L3556" s="10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113.42219999999999</v>
      </c>
      <c r="R3556">
        <f t="shared" si="223"/>
        <v>107.00207547169811</v>
      </c>
      <c r="S3556" t="s">
        <v>8271</v>
      </c>
    </row>
    <row r="3557" spans="1:19" ht="43" x14ac:dyDescent="0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42691.27539351851</v>
      </c>
      <c r="K3557">
        <v>1476786994</v>
      </c>
      <c r="L3557" s="10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100</v>
      </c>
      <c r="R3557">
        <f t="shared" si="223"/>
        <v>171.42857142857142</v>
      </c>
      <c r="S3557" t="s">
        <v>8271</v>
      </c>
    </row>
    <row r="3558" spans="1:19" ht="43" x14ac:dyDescent="0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41868.441249999996</v>
      </c>
      <c r="K3558">
        <v>1403105724</v>
      </c>
      <c r="L3558" s="10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100.45454545454547</v>
      </c>
      <c r="R3558">
        <f t="shared" si="223"/>
        <v>110.5</v>
      </c>
      <c r="S3558" t="s">
        <v>8271</v>
      </c>
    </row>
    <row r="3559" spans="1:19" ht="43" x14ac:dyDescent="0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41764.068414351852</v>
      </c>
      <c r="K3559">
        <v>1396334311</v>
      </c>
      <c r="L3559" s="10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100.03599999999999</v>
      </c>
      <c r="R3559">
        <f t="shared" si="223"/>
        <v>179.27598566308242</v>
      </c>
      <c r="S3559" t="s">
        <v>8271</v>
      </c>
    </row>
    <row r="3560" spans="1:19" ht="43" x14ac:dyDescent="0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42181.666666666664</v>
      </c>
      <c r="K3560">
        <v>1431718575</v>
      </c>
      <c r="L3560" s="10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144</v>
      </c>
      <c r="R3560">
        <f t="shared" si="223"/>
        <v>22.90909090909091</v>
      </c>
      <c r="S3560" t="s">
        <v>8271</v>
      </c>
    </row>
    <row r="3561" spans="1:19" ht="43" x14ac:dyDescent="0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42216.165277777771</v>
      </c>
      <c r="K3561">
        <v>1436408308</v>
      </c>
      <c r="L3561" s="10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103.49999999999999</v>
      </c>
      <c r="R3561">
        <f t="shared" si="223"/>
        <v>43.125</v>
      </c>
      <c r="S3561" t="s">
        <v>8271</v>
      </c>
    </row>
    <row r="3562" spans="1:19" ht="43" x14ac:dyDescent="0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42150.906249999993</v>
      </c>
      <c r="K3562">
        <v>1429651266</v>
      </c>
      <c r="L3562" s="10">
        <f t="shared" si="221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108.43750000000001</v>
      </c>
      <c r="R3562">
        <f t="shared" si="223"/>
        <v>46.891891891891895</v>
      </c>
      <c r="S3562" t="s">
        <v>8271</v>
      </c>
    </row>
    <row r="3563" spans="1:19" ht="100.35" x14ac:dyDescent="0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42221.566666666658</v>
      </c>
      <c r="K3563">
        <v>1437236378</v>
      </c>
      <c r="L3563" s="10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102.4</v>
      </c>
      <c r="R3563">
        <f t="shared" si="223"/>
        <v>47.407407407407405</v>
      </c>
      <c r="S3563" t="s">
        <v>8271</v>
      </c>
    </row>
    <row r="3564" spans="1:19" ht="43" x14ac:dyDescent="0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42442.708333333336</v>
      </c>
      <c r="K3564">
        <v>1457115427</v>
      </c>
      <c r="L3564" s="10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148.88888888888889</v>
      </c>
      <c r="R3564">
        <f t="shared" si="223"/>
        <v>15.129032258064516</v>
      </c>
      <c r="S3564" t="s">
        <v>8271</v>
      </c>
    </row>
    <row r="3565" spans="1:19" ht="43" x14ac:dyDescent="0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42583.583333333336</v>
      </c>
      <c r="K3565">
        <v>1467648456</v>
      </c>
      <c r="L3565" s="10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105.49000000000002</v>
      </c>
      <c r="R3565">
        <f t="shared" si="223"/>
        <v>21.098000000000003</v>
      </c>
      <c r="S3565" t="s">
        <v>8271</v>
      </c>
    </row>
    <row r="3566" spans="1:19" ht="28.7" x14ac:dyDescent="0.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42282.458333333336</v>
      </c>
      <c r="K3566">
        <v>1440082649</v>
      </c>
      <c r="L3566" s="10">
        <f t="shared" si="221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100.49999999999999</v>
      </c>
      <c r="R3566">
        <f t="shared" si="223"/>
        <v>59.117647058823529</v>
      </c>
      <c r="S3566" t="s">
        <v>8271</v>
      </c>
    </row>
    <row r="3567" spans="1:19" ht="43" x14ac:dyDescent="0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42004.534814814811</v>
      </c>
      <c r="K3567">
        <v>1417456208</v>
      </c>
      <c r="L3567" s="10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130.55555555555557</v>
      </c>
      <c r="R3567">
        <f t="shared" si="223"/>
        <v>97.916666666666671</v>
      </c>
      <c r="S3567" t="s">
        <v>8271</v>
      </c>
    </row>
    <row r="3568" spans="1:19" ht="43" x14ac:dyDescent="0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42027.299571759257</v>
      </c>
      <c r="K3568">
        <v>1419423083</v>
      </c>
      <c r="L3568" s="10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104.75000000000001</v>
      </c>
      <c r="R3568">
        <f t="shared" si="223"/>
        <v>55.131578947368418</v>
      </c>
      <c r="S3568" t="s">
        <v>8271</v>
      </c>
    </row>
    <row r="3569" spans="1:19" ht="43" x14ac:dyDescent="0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42165.602361111109</v>
      </c>
      <c r="K3569">
        <v>1431372444</v>
      </c>
      <c r="L3569" s="10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108.80000000000001</v>
      </c>
      <c r="R3569">
        <f t="shared" si="223"/>
        <v>26.536585365853657</v>
      </c>
      <c r="S3569" t="s">
        <v>8271</v>
      </c>
    </row>
    <row r="3570" spans="1:19" ht="43" x14ac:dyDescent="0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41899.532337962963</v>
      </c>
      <c r="K3570">
        <v>1408383994</v>
      </c>
      <c r="L3570" s="10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111.00000000000001</v>
      </c>
      <c r="R3570">
        <f t="shared" si="223"/>
        <v>58.421052631578945</v>
      </c>
      <c r="S3570" t="s">
        <v>8271</v>
      </c>
    </row>
    <row r="3571" spans="1:19" ht="43" x14ac:dyDescent="0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42012.480277777773</v>
      </c>
      <c r="K3571">
        <v>1418142696</v>
      </c>
      <c r="L3571" s="10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100.47999999999999</v>
      </c>
      <c r="R3571">
        <f t="shared" si="223"/>
        <v>122.53658536585365</v>
      </c>
      <c r="S3571" t="s">
        <v>8271</v>
      </c>
    </row>
    <row r="3572" spans="1:19" ht="43" x14ac:dyDescent="0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42004.083333333336</v>
      </c>
      <c r="K3572">
        <v>1417593483</v>
      </c>
      <c r="L3572" s="10">
        <f t="shared" si="221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114.35</v>
      </c>
      <c r="R3572">
        <f t="shared" si="223"/>
        <v>87.961538461538467</v>
      </c>
      <c r="S3572" t="s">
        <v>8271</v>
      </c>
    </row>
    <row r="3573" spans="1:19" ht="43" x14ac:dyDescent="0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41942.650613425925</v>
      </c>
      <c r="K3573">
        <v>1412109413</v>
      </c>
      <c r="L3573" s="10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122.06666666666666</v>
      </c>
      <c r="R3573">
        <f t="shared" si="223"/>
        <v>73.239999999999995</v>
      </c>
      <c r="S3573" t="s">
        <v>8271</v>
      </c>
    </row>
    <row r="3574" spans="1:19" ht="28.7" x14ac:dyDescent="0.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42176.36206018518</v>
      </c>
      <c r="K3574">
        <v>1432302082</v>
      </c>
      <c r="L3574" s="10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100</v>
      </c>
      <c r="R3574">
        <f t="shared" si="223"/>
        <v>55.555555555555557</v>
      </c>
      <c r="S3574" t="s">
        <v>8271</v>
      </c>
    </row>
    <row r="3575" spans="1:19" ht="28.7" x14ac:dyDescent="0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41951.208865740737</v>
      </c>
      <c r="K3575">
        <v>1412845246</v>
      </c>
      <c r="L3575" s="10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102.8</v>
      </c>
      <c r="R3575">
        <f t="shared" si="223"/>
        <v>39.53846153846154</v>
      </c>
      <c r="S3575" t="s">
        <v>8271</v>
      </c>
    </row>
    <row r="3576" spans="1:19" ht="43" x14ac:dyDescent="0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41956.776018518511</v>
      </c>
      <c r="K3576">
        <v>1413326248</v>
      </c>
      <c r="L3576" s="10">
        <f t="shared" si="221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106.12068965517241</v>
      </c>
      <c r="R3576">
        <f t="shared" si="223"/>
        <v>136.77777777777777</v>
      </c>
      <c r="S3576" t="s">
        <v>8271</v>
      </c>
    </row>
    <row r="3577" spans="1:19" ht="43" x14ac:dyDescent="0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42592.957638888889</v>
      </c>
      <c r="K3577">
        <v>1468176527</v>
      </c>
      <c r="L3577" s="10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101.33000000000001</v>
      </c>
      <c r="R3577">
        <f t="shared" si="223"/>
        <v>99.343137254901961</v>
      </c>
      <c r="S3577" t="s">
        <v>8271</v>
      </c>
    </row>
    <row r="3578" spans="1:19" ht="43" x14ac:dyDescent="0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42709.382569444446</v>
      </c>
      <c r="K3578">
        <v>1475759454</v>
      </c>
      <c r="L3578" s="10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100</v>
      </c>
      <c r="R3578">
        <f t="shared" si="223"/>
        <v>20</v>
      </c>
      <c r="S3578" t="s">
        <v>8271</v>
      </c>
    </row>
    <row r="3579" spans="1:19" ht="43" x14ac:dyDescent="0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42120.061111111114</v>
      </c>
      <c r="K3579">
        <v>1427741583</v>
      </c>
      <c r="L3579" s="10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130</v>
      </c>
      <c r="R3579">
        <f t="shared" si="223"/>
        <v>28.888888888888889</v>
      </c>
      <c r="S3579" t="s">
        <v>8271</v>
      </c>
    </row>
    <row r="3580" spans="1:19" ht="43" x14ac:dyDescent="0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42490.525196759256</v>
      </c>
      <c r="K3580">
        <v>1459445777</v>
      </c>
      <c r="L3580" s="10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100.01333333333334</v>
      </c>
      <c r="R3580">
        <f t="shared" si="223"/>
        <v>40.545945945945945</v>
      </c>
      <c r="S3580" t="s">
        <v>8271</v>
      </c>
    </row>
    <row r="3581" spans="1:19" ht="43" x14ac:dyDescent="0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42460.51222222222</v>
      </c>
      <c r="K3581">
        <v>1456856256</v>
      </c>
      <c r="L3581" s="10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100</v>
      </c>
      <c r="R3581">
        <f t="shared" si="223"/>
        <v>35.714285714285715</v>
      </c>
      <c r="S3581" t="s">
        <v>8271</v>
      </c>
    </row>
    <row r="3582" spans="1:19" ht="43" x14ac:dyDescent="0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42063.999305555553</v>
      </c>
      <c r="K3582">
        <v>1421900022</v>
      </c>
      <c r="L3582" s="10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113.88888888888889</v>
      </c>
      <c r="R3582">
        <f t="shared" si="223"/>
        <v>37.962962962962962</v>
      </c>
      <c r="S3582" t="s">
        <v>8271</v>
      </c>
    </row>
    <row r="3583" spans="1:19" ht="43" x14ac:dyDescent="0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41850.26284722222</v>
      </c>
      <c r="K3583">
        <v>1405509510</v>
      </c>
      <c r="L3583" s="10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100</v>
      </c>
      <c r="R3583">
        <f t="shared" si="223"/>
        <v>33.333333333333336</v>
      </c>
      <c r="S3583" t="s">
        <v>8271</v>
      </c>
    </row>
    <row r="3584" spans="1:19" ht="43" x14ac:dyDescent="0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42464.887523148143</v>
      </c>
      <c r="K3584">
        <v>1458613082</v>
      </c>
      <c r="L3584" s="10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287</v>
      </c>
      <c r="R3584">
        <f t="shared" si="223"/>
        <v>58.571428571428569</v>
      </c>
      <c r="S3584" t="s">
        <v>8271</v>
      </c>
    </row>
    <row r="3585" spans="1:19" ht="43" x14ac:dyDescent="0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42478.175983796296</v>
      </c>
      <c r="K3585">
        <v>1455790405</v>
      </c>
      <c r="L3585" s="10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108.5</v>
      </c>
      <c r="R3585">
        <f t="shared" si="223"/>
        <v>135.625</v>
      </c>
      <c r="S3585" t="s">
        <v>8271</v>
      </c>
    </row>
    <row r="3586" spans="1:19" ht="86" x14ac:dyDescent="0.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42198.108148148145</v>
      </c>
      <c r="K3586">
        <v>1434180944</v>
      </c>
      <c r="L3586" s="10">
        <f t="shared" si="22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115.5</v>
      </c>
      <c r="R3586">
        <f t="shared" si="223"/>
        <v>30.9375</v>
      </c>
      <c r="S3586" t="s">
        <v>8271</v>
      </c>
    </row>
    <row r="3587" spans="1:19" ht="43" x14ac:dyDescent="0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(((I3587/60)/60)/24)+DATE(1970,1,1)+(-5/24)</f>
        <v>41994.507986111108</v>
      </c>
      <c r="K3587">
        <v>1416589890</v>
      </c>
      <c r="L3587" s="10">
        <f t="shared" ref="L3587:L3650" si="225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(E3587/D3587)*100</f>
        <v>119.11764705882352</v>
      </c>
      <c r="R3587">
        <f t="shared" ref="R3587:R3650" si="227">E3587/N3587</f>
        <v>176.08695652173913</v>
      </c>
      <c r="S3587" t="s">
        <v>8271</v>
      </c>
    </row>
    <row r="3588" spans="1:19" x14ac:dyDescent="0.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42636.489236111105</v>
      </c>
      <c r="K3588">
        <v>1469465070</v>
      </c>
      <c r="L3588" s="10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109.42666666666668</v>
      </c>
      <c r="R3588">
        <f t="shared" si="227"/>
        <v>151.9814814814815</v>
      </c>
      <c r="S3588" t="s">
        <v>8271</v>
      </c>
    </row>
    <row r="3589" spans="1:19" ht="43" x14ac:dyDescent="0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42548.583333333336</v>
      </c>
      <c r="K3589">
        <v>1463144254</v>
      </c>
      <c r="L3589" s="10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126.6</v>
      </c>
      <c r="R3589">
        <f t="shared" si="227"/>
        <v>22.607142857142858</v>
      </c>
      <c r="S3589" t="s">
        <v>8271</v>
      </c>
    </row>
    <row r="3590" spans="1:19" ht="43" x14ac:dyDescent="0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42123.749999999993</v>
      </c>
      <c r="K3590">
        <v>1428436410</v>
      </c>
      <c r="L3590" s="10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100.49999999999999</v>
      </c>
      <c r="R3590">
        <f t="shared" si="227"/>
        <v>18.272727272727273</v>
      </c>
      <c r="S3590" t="s">
        <v>8271</v>
      </c>
    </row>
    <row r="3591" spans="1:19" ht="43" x14ac:dyDescent="0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42150.439201388886</v>
      </c>
      <c r="K3591">
        <v>1430494347</v>
      </c>
      <c r="L3591" s="10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127.49999999999999</v>
      </c>
      <c r="R3591">
        <f t="shared" si="227"/>
        <v>82.258064516129039</v>
      </c>
      <c r="S3591" t="s">
        <v>8271</v>
      </c>
    </row>
    <row r="3592" spans="1:19" ht="43" x14ac:dyDescent="0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41932.125393518516</v>
      </c>
      <c r="K3592">
        <v>1411200034</v>
      </c>
      <c r="L3592" s="10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100.05999999999999</v>
      </c>
      <c r="R3592">
        <f t="shared" si="227"/>
        <v>68.534246575342465</v>
      </c>
      <c r="S3592" t="s">
        <v>8271</v>
      </c>
    </row>
    <row r="3593" spans="1:19" ht="43" x14ac:dyDescent="0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42027.999305555553</v>
      </c>
      <c r="K3593">
        <v>1419979544</v>
      </c>
      <c r="L3593" s="10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175</v>
      </c>
      <c r="R3593">
        <f t="shared" si="227"/>
        <v>68.055555555555557</v>
      </c>
      <c r="S3593" t="s">
        <v>8271</v>
      </c>
    </row>
    <row r="3594" spans="1:19" ht="43" x14ac:dyDescent="0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42045.999305555553</v>
      </c>
      <c r="K3594">
        <v>1418673307</v>
      </c>
      <c r="L3594" s="10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127.25</v>
      </c>
      <c r="R3594">
        <f t="shared" si="227"/>
        <v>72.714285714285708</v>
      </c>
      <c r="S3594" t="s">
        <v>8271</v>
      </c>
    </row>
    <row r="3595" spans="1:19" ht="43" x14ac:dyDescent="0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42009.643055555549</v>
      </c>
      <c r="K3595">
        <v>1417469639</v>
      </c>
      <c r="L3595" s="10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110.63333333333334</v>
      </c>
      <c r="R3595">
        <f t="shared" si="227"/>
        <v>77.186046511627907</v>
      </c>
      <c r="S3595" t="s">
        <v>8271</v>
      </c>
    </row>
    <row r="3596" spans="1:19" ht="43" x14ac:dyDescent="0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42616.858587962961</v>
      </c>
      <c r="K3596">
        <v>1470792982</v>
      </c>
      <c r="L3596" s="10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125.93749999999999</v>
      </c>
      <c r="R3596">
        <f t="shared" si="227"/>
        <v>55.972222222222221</v>
      </c>
      <c r="S3596" t="s">
        <v>8271</v>
      </c>
    </row>
    <row r="3597" spans="1:19" ht="28.7" x14ac:dyDescent="0.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42076.082638888889</v>
      </c>
      <c r="K3597">
        <v>1423959123</v>
      </c>
      <c r="L3597" s="10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118.5</v>
      </c>
      <c r="R3597">
        <f t="shared" si="227"/>
        <v>49.693548387096776</v>
      </c>
      <c r="S3597" t="s">
        <v>8271</v>
      </c>
    </row>
    <row r="3598" spans="1:19" ht="43" x14ac:dyDescent="0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41877.506736111107</v>
      </c>
      <c r="K3598">
        <v>1407258582</v>
      </c>
      <c r="L3598" s="10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107.72727272727273</v>
      </c>
      <c r="R3598">
        <f t="shared" si="227"/>
        <v>79</v>
      </c>
      <c r="S3598" t="s">
        <v>8271</v>
      </c>
    </row>
    <row r="3599" spans="1:19" ht="28.7" x14ac:dyDescent="0.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42432.040972222218</v>
      </c>
      <c r="K3599">
        <v>1455717790</v>
      </c>
      <c r="L3599" s="10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102.60000000000001</v>
      </c>
      <c r="R3599">
        <f t="shared" si="227"/>
        <v>77.727272727272734</v>
      </c>
      <c r="S3599" t="s">
        <v>8271</v>
      </c>
    </row>
    <row r="3600" spans="1:19" ht="43" x14ac:dyDescent="0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41884.999305555553</v>
      </c>
      <c r="K3600">
        <v>1408129822</v>
      </c>
      <c r="L3600" s="10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110.1</v>
      </c>
      <c r="R3600">
        <f t="shared" si="227"/>
        <v>40.777777777777779</v>
      </c>
      <c r="S3600" t="s">
        <v>8271</v>
      </c>
    </row>
    <row r="3601" spans="1:19" ht="43" x14ac:dyDescent="0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42245.791666666664</v>
      </c>
      <c r="K3601">
        <v>1438715077</v>
      </c>
      <c r="L3601" s="10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202</v>
      </c>
      <c r="R3601">
        <f t="shared" si="227"/>
        <v>59.411764705882355</v>
      </c>
      <c r="S3601" t="s">
        <v>8271</v>
      </c>
    </row>
    <row r="3602" spans="1:19" ht="28.7" x14ac:dyDescent="0.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42656.640787037039</v>
      </c>
      <c r="K3602">
        <v>1473970964</v>
      </c>
      <c r="L3602" s="10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130</v>
      </c>
      <c r="R3602">
        <f t="shared" si="227"/>
        <v>3.25</v>
      </c>
      <c r="S3602" t="s">
        <v>8271</v>
      </c>
    </row>
    <row r="3603" spans="1:19" ht="43" x14ac:dyDescent="0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42020.790300925924</v>
      </c>
      <c r="K3603">
        <v>1418860682</v>
      </c>
      <c r="L3603" s="10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104.35000000000001</v>
      </c>
      <c r="R3603">
        <f t="shared" si="227"/>
        <v>39.377358490566039</v>
      </c>
      <c r="S3603" t="s">
        <v>8271</v>
      </c>
    </row>
    <row r="3604" spans="1:19" ht="57.35" x14ac:dyDescent="0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42507.68609953703</v>
      </c>
      <c r="K3604">
        <v>1458336479</v>
      </c>
      <c r="L3604" s="10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100.05</v>
      </c>
      <c r="R3604">
        <f t="shared" si="227"/>
        <v>81.673469387755105</v>
      </c>
      <c r="S3604" t="s">
        <v>8271</v>
      </c>
    </row>
    <row r="3605" spans="1:19" ht="43" x14ac:dyDescent="0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42313.697685185187</v>
      </c>
      <c r="K3605">
        <v>1444164280</v>
      </c>
      <c r="L3605" s="10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170.66666666666669</v>
      </c>
      <c r="R3605">
        <f t="shared" si="227"/>
        <v>44.912280701754383</v>
      </c>
      <c r="S3605" t="s">
        <v>8271</v>
      </c>
    </row>
    <row r="3606" spans="1:19" ht="43" x14ac:dyDescent="0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42489.082638888889</v>
      </c>
      <c r="K3606">
        <v>1461370956</v>
      </c>
      <c r="L3606" s="10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112.83333333333334</v>
      </c>
      <c r="R3606">
        <f t="shared" si="227"/>
        <v>49.05797101449275</v>
      </c>
      <c r="S3606" t="s">
        <v>8271</v>
      </c>
    </row>
    <row r="3607" spans="1:19" ht="57.35" x14ac:dyDescent="0.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42413.584791666661</v>
      </c>
      <c r="K3607">
        <v>1452798126</v>
      </c>
      <c r="L3607" s="10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184</v>
      </c>
      <c r="R3607">
        <f t="shared" si="227"/>
        <v>30.666666666666668</v>
      </c>
      <c r="S3607" t="s">
        <v>8271</v>
      </c>
    </row>
    <row r="3608" spans="1:19" ht="43" x14ac:dyDescent="0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42596.396493055552</v>
      </c>
      <c r="K3608">
        <v>1468593057</v>
      </c>
      <c r="L3608" s="10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130.26666666666665</v>
      </c>
      <c r="R3608">
        <f t="shared" si="227"/>
        <v>61.0625</v>
      </c>
      <c r="S3608" t="s">
        <v>8271</v>
      </c>
    </row>
    <row r="3609" spans="1:19" ht="28.7" x14ac:dyDescent="0.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42352.791666666664</v>
      </c>
      <c r="K3609">
        <v>1448924882</v>
      </c>
      <c r="L3609" s="10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105.45454545454544</v>
      </c>
      <c r="R3609">
        <f t="shared" si="227"/>
        <v>29</v>
      </c>
      <c r="S3609" t="s">
        <v>8271</v>
      </c>
    </row>
    <row r="3610" spans="1:19" ht="43" x14ac:dyDescent="0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42538.374999999993</v>
      </c>
      <c r="K3610">
        <v>1463418090</v>
      </c>
      <c r="L3610" s="10">
        <f t="shared" si="225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100</v>
      </c>
      <c r="R3610">
        <f t="shared" si="227"/>
        <v>29.62962962962963</v>
      </c>
      <c r="S3610" t="s">
        <v>8271</v>
      </c>
    </row>
    <row r="3611" spans="1:19" ht="43" x14ac:dyDescent="0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42459.741724537038</v>
      </c>
      <c r="K3611">
        <v>1456789685</v>
      </c>
      <c r="L3611" s="10">
        <f t="shared" si="225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153.31632653061226</v>
      </c>
      <c r="R3611">
        <f t="shared" si="227"/>
        <v>143.0952380952381</v>
      </c>
      <c r="S3611" t="s">
        <v>8271</v>
      </c>
    </row>
    <row r="3612" spans="1:19" ht="43" x14ac:dyDescent="0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42233.22379629629</v>
      </c>
      <c r="K3612">
        <v>1437214936</v>
      </c>
      <c r="L3612" s="10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162.30000000000001</v>
      </c>
      <c r="R3612">
        <f t="shared" si="227"/>
        <v>52.354838709677416</v>
      </c>
      <c r="S3612" t="s">
        <v>8271</v>
      </c>
    </row>
    <row r="3613" spans="1:19" ht="43" x14ac:dyDescent="0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42102.162048611113</v>
      </c>
      <c r="K3613">
        <v>1425891201</v>
      </c>
      <c r="L3613" s="10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136</v>
      </c>
      <c r="R3613">
        <f t="shared" si="227"/>
        <v>66.666666666666671</v>
      </c>
      <c r="S3613" t="s">
        <v>8271</v>
      </c>
    </row>
    <row r="3614" spans="1:19" ht="43" x14ac:dyDescent="0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41799.518645833334</v>
      </c>
      <c r="K3614">
        <v>1401470811</v>
      </c>
      <c r="L3614" s="10">
        <f t="shared" si="225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144.4</v>
      </c>
      <c r="R3614">
        <f t="shared" si="227"/>
        <v>126.66666666666667</v>
      </c>
      <c r="S3614" t="s">
        <v>8271</v>
      </c>
    </row>
    <row r="3615" spans="1:19" ht="28.7" x14ac:dyDescent="0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41818.381643518514</v>
      </c>
      <c r="K3615">
        <v>1401372574</v>
      </c>
      <c r="L3615" s="10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100</v>
      </c>
      <c r="R3615">
        <f t="shared" si="227"/>
        <v>62.5</v>
      </c>
      <c r="S3615" t="s">
        <v>8271</v>
      </c>
    </row>
    <row r="3616" spans="1:19" ht="43" x14ac:dyDescent="0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42173.833518518521</v>
      </c>
      <c r="K3616">
        <v>1432083616</v>
      </c>
      <c r="L3616" s="10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100.8</v>
      </c>
      <c r="R3616">
        <f t="shared" si="227"/>
        <v>35.492957746478872</v>
      </c>
      <c r="S3616" t="s">
        <v>8271</v>
      </c>
    </row>
    <row r="3617" spans="1:19" ht="43" x14ac:dyDescent="0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42348.385370370372</v>
      </c>
      <c r="K3617">
        <v>1447164896</v>
      </c>
      <c r="L3617" s="10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106.80000000000001</v>
      </c>
      <c r="R3617">
        <f t="shared" si="227"/>
        <v>37.083333333333336</v>
      </c>
      <c r="S3617" t="s">
        <v>8271</v>
      </c>
    </row>
    <row r="3618" spans="1:19" ht="43" x14ac:dyDescent="0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42082.699814814812</v>
      </c>
      <c r="K3618">
        <v>1424213264</v>
      </c>
      <c r="L3618" s="10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124.8</v>
      </c>
      <c r="R3618">
        <f t="shared" si="227"/>
        <v>69.333333333333329</v>
      </c>
      <c r="S3618" t="s">
        <v>8271</v>
      </c>
    </row>
    <row r="3619" spans="1:19" ht="43" x14ac:dyDescent="0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42793.791666666664</v>
      </c>
      <c r="K3619">
        <v>1486996729</v>
      </c>
      <c r="L3619" s="10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118.91891891891892</v>
      </c>
      <c r="R3619">
        <f t="shared" si="227"/>
        <v>17.254901960784313</v>
      </c>
      <c r="S3619" t="s">
        <v>8271</v>
      </c>
    </row>
    <row r="3620" spans="1:19" ht="43" x14ac:dyDescent="0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42158.419560185182</v>
      </c>
      <c r="K3620">
        <v>1430751850</v>
      </c>
      <c r="L3620" s="10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101</v>
      </c>
      <c r="R3620">
        <f t="shared" si="227"/>
        <v>36.071428571428569</v>
      </c>
      <c r="S3620" t="s">
        <v>8271</v>
      </c>
    </row>
    <row r="3621" spans="1:19" ht="43" x14ac:dyDescent="0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42693.708333333336</v>
      </c>
      <c r="K3621">
        <v>1476760226</v>
      </c>
      <c r="L3621" s="10">
        <f t="shared" si="225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112.99999999999999</v>
      </c>
      <c r="R3621">
        <f t="shared" si="227"/>
        <v>66.470588235294116</v>
      </c>
      <c r="S3621" t="s">
        <v>8271</v>
      </c>
    </row>
    <row r="3622" spans="1:19" ht="43" x14ac:dyDescent="0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42067.958333333336</v>
      </c>
      <c r="K3622">
        <v>1422916261</v>
      </c>
      <c r="L3622" s="10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105.19047619047619</v>
      </c>
      <c r="R3622">
        <f t="shared" si="227"/>
        <v>56.065989847715734</v>
      </c>
      <c r="S3622" t="s">
        <v>8271</v>
      </c>
    </row>
    <row r="3623" spans="1:19" ht="43" x14ac:dyDescent="0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42643.666666666664</v>
      </c>
      <c r="K3623">
        <v>1473200844</v>
      </c>
      <c r="L3623" s="10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109.73333333333332</v>
      </c>
      <c r="R3623">
        <f t="shared" si="227"/>
        <v>47.028571428571432</v>
      </c>
      <c r="S3623" t="s">
        <v>8271</v>
      </c>
    </row>
    <row r="3624" spans="1:19" ht="28.7" x14ac:dyDescent="0.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41909.932638888888</v>
      </c>
      <c r="K3624">
        <v>1409030371</v>
      </c>
      <c r="L3624" s="10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100.099</v>
      </c>
      <c r="R3624">
        <f t="shared" si="227"/>
        <v>47.666190476190479</v>
      </c>
      <c r="S3624" t="s">
        <v>8271</v>
      </c>
    </row>
    <row r="3625" spans="1:19" ht="28.7" x14ac:dyDescent="0.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41846.083333333328</v>
      </c>
      <c r="K3625">
        <v>1404841270</v>
      </c>
      <c r="L3625" s="10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120</v>
      </c>
      <c r="R3625">
        <f t="shared" si="227"/>
        <v>88.235294117647058</v>
      </c>
      <c r="S3625" t="s">
        <v>8271</v>
      </c>
    </row>
    <row r="3626" spans="1:19" ht="71.7" x14ac:dyDescent="0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42605.565856481473</v>
      </c>
      <c r="K3626">
        <v>1466793290</v>
      </c>
      <c r="L3626" s="10">
        <f t="shared" si="225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104.93333333333332</v>
      </c>
      <c r="R3626">
        <f t="shared" si="227"/>
        <v>80.717948717948715</v>
      </c>
      <c r="S3626" t="s">
        <v>8271</v>
      </c>
    </row>
    <row r="3627" spans="1:19" ht="43" x14ac:dyDescent="0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42187.444178240738</v>
      </c>
      <c r="K3627">
        <v>1433259577</v>
      </c>
      <c r="L3627" s="10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102.66666666666666</v>
      </c>
      <c r="R3627">
        <f t="shared" si="227"/>
        <v>39.487179487179489</v>
      </c>
      <c r="S3627" t="s">
        <v>8271</v>
      </c>
    </row>
    <row r="3628" spans="1:19" ht="43" x14ac:dyDescent="0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41867.458993055552</v>
      </c>
      <c r="K3628">
        <v>1406390457</v>
      </c>
      <c r="L3628" s="10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101.82500000000002</v>
      </c>
      <c r="R3628">
        <f t="shared" si="227"/>
        <v>84.854166666666671</v>
      </c>
      <c r="S3628" t="s">
        <v>8271</v>
      </c>
    </row>
    <row r="3629" spans="1:19" ht="43" x14ac:dyDescent="0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42510.957638888889</v>
      </c>
      <c r="K3629">
        <v>1459446487</v>
      </c>
      <c r="L3629" s="10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100</v>
      </c>
      <c r="R3629">
        <f t="shared" si="227"/>
        <v>68.965517241379317</v>
      </c>
      <c r="S3629" t="s">
        <v>8271</v>
      </c>
    </row>
    <row r="3630" spans="1:19" ht="43" hidden="1" x14ac:dyDescent="0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42351.666620370372</v>
      </c>
      <c r="K3630">
        <v>1444852796</v>
      </c>
      <c r="L3630" s="10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t="e">
        <f t="shared" si="227"/>
        <v>#DIV/0!</v>
      </c>
      <c r="S3630" t="s">
        <v>8305</v>
      </c>
    </row>
    <row r="3631" spans="1:19" ht="43" x14ac:dyDescent="0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42495.499999999993</v>
      </c>
      <c r="K3631">
        <v>1457403364</v>
      </c>
      <c r="L3631" s="10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1.9999999999999998E-4</v>
      </c>
      <c r="R3631">
        <f t="shared" si="227"/>
        <v>1</v>
      </c>
      <c r="S3631" t="s">
        <v>8305</v>
      </c>
    </row>
    <row r="3632" spans="1:19" ht="43" x14ac:dyDescent="0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41972.680439814816</v>
      </c>
      <c r="K3632">
        <v>1414700390</v>
      </c>
      <c r="L3632" s="10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3.3333333333333333E-2</v>
      </c>
      <c r="R3632">
        <f t="shared" si="227"/>
        <v>1</v>
      </c>
      <c r="S3632" t="s">
        <v>8305</v>
      </c>
    </row>
    <row r="3633" spans="1:19" ht="43" x14ac:dyDescent="0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41904.957638888889</v>
      </c>
      <c r="K3633">
        <v>1409335497</v>
      </c>
      <c r="L3633" s="10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51.023391812865491</v>
      </c>
      <c r="R3633">
        <f t="shared" si="227"/>
        <v>147.88135593220338</v>
      </c>
      <c r="S3633" t="s">
        <v>8305</v>
      </c>
    </row>
    <row r="3634" spans="1:19" ht="43" x14ac:dyDescent="0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41966.728576388887</v>
      </c>
      <c r="K3634">
        <v>1415053749</v>
      </c>
      <c r="L3634" s="10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20</v>
      </c>
      <c r="R3634">
        <f t="shared" si="227"/>
        <v>100</v>
      </c>
      <c r="S3634" t="s">
        <v>8305</v>
      </c>
    </row>
    <row r="3635" spans="1:19" ht="43" x14ac:dyDescent="0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42692.833333333336</v>
      </c>
      <c r="K3635">
        <v>1475765867</v>
      </c>
      <c r="L3635" s="10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35.24</v>
      </c>
      <c r="R3635">
        <f t="shared" si="227"/>
        <v>56.838709677419352</v>
      </c>
      <c r="S3635" t="s">
        <v>8305</v>
      </c>
    </row>
    <row r="3636" spans="1:19" ht="43" x14ac:dyDescent="0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42748.957638888889</v>
      </c>
      <c r="K3636">
        <v>1480219174</v>
      </c>
      <c r="L3636" s="10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4.246666666666667</v>
      </c>
      <c r="R3636">
        <f t="shared" si="227"/>
        <v>176.94444444444446</v>
      </c>
      <c r="S3636" t="s">
        <v>8305</v>
      </c>
    </row>
    <row r="3637" spans="1:19" ht="28.7" x14ac:dyDescent="0.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42480.674490740734</v>
      </c>
      <c r="K3637">
        <v>1458594676</v>
      </c>
      <c r="L3637" s="10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36.457142857142856</v>
      </c>
      <c r="R3637">
        <f t="shared" si="227"/>
        <v>127.6</v>
      </c>
      <c r="S3637" t="s">
        <v>8305</v>
      </c>
    </row>
    <row r="3638" spans="1:19" ht="43" hidden="1" x14ac:dyDescent="0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42261.486446759263</v>
      </c>
      <c r="K3638">
        <v>1439224829</v>
      </c>
      <c r="L3638" s="10">
        <f t="shared" si="225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t="e">
        <f t="shared" si="227"/>
        <v>#DIV/0!</v>
      </c>
      <c r="S3638" t="s">
        <v>8305</v>
      </c>
    </row>
    <row r="3639" spans="1:19" ht="57.35" x14ac:dyDescent="0.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42005.492303240739</v>
      </c>
      <c r="K3639">
        <v>1417538935</v>
      </c>
      <c r="L3639" s="10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30.866666666666664</v>
      </c>
      <c r="R3639">
        <f t="shared" si="227"/>
        <v>66.142857142857139</v>
      </c>
      <c r="S3639" t="s">
        <v>8305</v>
      </c>
    </row>
    <row r="3640" spans="1:19" ht="28.7" x14ac:dyDescent="0.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42113.42282407407</v>
      </c>
      <c r="K3640">
        <v>1424275732</v>
      </c>
      <c r="L3640" s="10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6.5454545454545459</v>
      </c>
      <c r="R3640">
        <f t="shared" si="227"/>
        <v>108</v>
      </c>
      <c r="S3640" t="s">
        <v>8305</v>
      </c>
    </row>
    <row r="3641" spans="1:19" ht="43" x14ac:dyDescent="0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42650.424305555549</v>
      </c>
      <c r="K3641">
        <v>1470672906</v>
      </c>
      <c r="L3641" s="10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4.0000000000000001E-3</v>
      </c>
      <c r="R3641">
        <f t="shared" si="227"/>
        <v>1</v>
      </c>
      <c r="S3641" t="s">
        <v>8305</v>
      </c>
    </row>
    <row r="3642" spans="1:19" ht="71.7" x14ac:dyDescent="0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42134.573263888888</v>
      </c>
      <c r="K3642">
        <v>1428691530</v>
      </c>
      <c r="L3642" s="10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</v>
      </c>
      <c r="R3642">
        <f t="shared" si="227"/>
        <v>18.333333333333332</v>
      </c>
      <c r="S3642" t="s">
        <v>8305</v>
      </c>
    </row>
    <row r="3643" spans="1:19" ht="43" hidden="1" x14ac:dyDescent="0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</v>
      </c>
      <c r="K3643">
        <v>1410966179</v>
      </c>
      <c r="L3643" s="10">
        <f t="shared" si="225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t="e">
        <f t="shared" si="227"/>
        <v>#DIV/0!</v>
      </c>
      <c r="S3643" t="s">
        <v>8305</v>
      </c>
    </row>
    <row r="3644" spans="1:19" ht="57.35" x14ac:dyDescent="0.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42338.499999999993</v>
      </c>
      <c r="K3644">
        <v>1445369727</v>
      </c>
      <c r="L3644" s="10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2.1428571428571428</v>
      </c>
      <c r="R3644">
        <f t="shared" si="227"/>
        <v>7.5</v>
      </c>
      <c r="S3644" t="s">
        <v>8305</v>
      </c>
    </row>
    <row r="3645" spans="1:19" ht="43" hidden="1" x14ac:dyDescent="0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42324.977303240739</v>
      </c>
      <c r="K3645">
        <v>1444274839</v>
      </c>
      <c r="L3645" s="10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t="e">
        <f t="shared" si="227"/>
        <v>#DIV/0!</v>
      </c>
      <c r="S3645" t="s">
        <v>8305</v>
      </c>
    </row>
    <row r="3646" spans="1:19" ht="43" x14ac:dyDescent="0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42436.999305555553</v>
      </c>
      <c r="K3646">
        <v>1454996887</v>
      </c>
      <c r="L3646" s="10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16.420000000000002</v>
      </c>
      <c r="R3646">
        <f t="shared" si="227"/>
        <v>68.416666666666671</v>
      </c>
      <c r="S3646" t="s">
        <v>8305</v>
      </c>
    </row>
    <row r="3647" spans="1:19" ht="43" x14ac:dyDescent="0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42695.803680555553</v>
      </c>
      <c r="K3647">
        <v>1477178238</v>
      </c>
      <c r="L3647" s="10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0.1</v>
      </c>
      <c r="R3647">
        <f t="shared" si="227"/>
        <v>1</v>
      </c>
      <c r="S3647" t="s">
        <v>8305</v>
      </c>
    </row>
    <row r="3648" spans="1:19" ht="43" x14ac:dyDescent="0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42171.770833333336</v>
      </c>
      <c r="K3648">
        <v>1431770802</v>
      </c>
      <c r="L3648" s="10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4.8099999999999996</v>
      </c>
      <c r="R3648">
        <f t="shared" si="227"/>
        <v>60.125</v>
      </c>
      <c r="S3648" t="s">
        <v>8305</v>
      </c>
    </row>
    <row r="3649" spans="1:19" ht="43" x14ac:dyDescent="0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42643.540821759256</v>
      </c>
      <c r="K3649">
        <v>1471370327</v>
      </c>
      <c r="L3649" s="10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6</v>
      </c>
      <c r="R3649">
        <f t="shared" si="227"/>
        <v>15</v>
      </c>
      <c r="S3649" t="s">
        <v>8305</v>
      </c>
    </row>
    <row r="3650" spans="1:19" ht="28.7" x14ac:dyDescent="0.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41917.083854166667</v>
      </c>
      <c r="K3650">
        <v>1409900445</v>
      </c>
      <c r="L3650" s="10">
        <f t="shared" si="225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100.38249999999999</v>
      </c>
      <c r="R3650">
        <f t="shared" si="227"/>
        <v>550.04109589041093</v>
      </c>
      <c r="S3650" t="s">
        <v>8271</v>
      </c>
    </row>
    <row r="3651" spans="1:19" ht="43" x14ac:dyDescent="0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(((I3651/60)/60)/24)+DATE(1970,1,1)+(-5/24)</f>
        <v>41806.504560185182</v>
      </c>
      <c r="K3651">
        <v>1400691994</v>
      </c>
      <c r="L3651" s="10">
        <f t="shared" ref="L3651:L3714" si="229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(E3651/D3651)*100</f>
        <v>104</v>
      </c>
      <c r="R3651">
        <f t="shared" ref="R3651:R3714" si="231">E3651/N3651</f>
        <v>97.5</v>
      </c>
      <c r="S3651" t="s">
        <v>8271</v>
      </c>
    </row>
    <row r="3652" spans="1:19" ht="43" x14ac:dyDescent="0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42402.270648148151</v>
      </c>
      <c r="K3652">
        <v>1452598184</v>
      </c>
      <c r="L3652" s="10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100</v>
      </c>
      <c r="R3652">
        <f t="shared" si="231"/>
        <v>29.411764705882351</v>
      </c>
      <c r="S3652" t="s">
        <v>8271</v>
      </c>
    </row>
    <row r="3653" spans="1:19" ht="43" x14ac:dyDescent="0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41861.457638888889</v>
      </c>
      <c r="K3653">
        <v>1404833442</v>
      </c>
      <c r="L3653" s="10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104</v>
      </c>
      <c r="R3653">
        <f t="shared" si="231"/>
        <v>57.777777777777779</v>
      </c>
      <c r="S3653" t="s">
        <v>8271</v>
      </c>
    </row>
    <row r="3654" spans="1:19" ht="43" x14ac:dyDescent="0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42606.957638888889</v>
      </c>
      <c r="K3654">
        <v>1471188502</v>
      </c>
      <c r="L3654" s="10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250.66666666666669</v>
      </c>
      <c r="R3654">
        <f t="shared" si="231"/>
        <v>44.235294117647058</v>
      </c>
      <c r="S3654" t="s">
        <v>8271</v>
      </c>
    </row>
    <row r="3655" spans="1:19" ht="43" x14ac:dyDescent="0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42221.155173611107</v>
      </c>
      <c r="K3655">
        <v>1436172207</v>
      </c>
      <c r="L3655" s="10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100.49999999999999</v>
      </c>
      <c r="R3655">
        <f t="shared" si="231"/>
        <v>60.909090909090907</v>
      </c>
      <c r="S3655" t="s">
        <v>8271</v>
      </c>
    </row>
    <row r="3656" spans="1:19" ht="43" x14ac:dyDescent="0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42463.499999999993</v>
      </c>
      <c r="K3656">
        <v>1457690386</v>
      </c>
      <c r="L3656" s="10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174.4</v>
      </c>
      <c r="R3656">
        <f t="shared" si="231"/>
        <v>68.84210526315789</v>
      </c>
      <c r="S3656" t="s">
        <v>8271</v>
      </c>
    </row>
    <row r="3657" spans="1:19" ht="43" x14ac:dyDescent="0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42203.082638888889</v>
      </c>
      <c r="K3657">
        <v>1434654998</v>
      </c>
      <c r="L3657" s="10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116.26</v>
      </c>
      <c r="R3657">
        <f t="shared" si="231"/>
        <v>73.582278481012665</v>
      </c>
      <c r="S3657" t="s">
        <v>8271</v>
      </c>
    </row>
    <row r="3658" spans="1:19" ht="43" x14ac:dyDescent="0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42767.749305555553</v>
      </c>
      <c r="K3658">
        <v>1483393836</v>
      </c>
      <c r="L3658" s="10">
        <f t="shared" si="229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105.82000000000001</v>
      </c>
      <c r="R3658">
        <f t="shared" si="231"/>
        <v>115.02173913043478</v>
      </c>
      <c r="S3658" t="s">
        <v>8271</v>
      </c>
    </row>
    <row r="3659" spans="1:19" ht="43" x14ac:dyDescent="0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42522.695833333331</v>
      </c>
      <c r="K3659">
        <v>1462806419</v>
      </c>
      <c r="L3659" s="10">
        <f t="shared" si="229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110.75</v>
      </c>
      <c r="R3659">
        <f t="shared" si="231"/>
        <v>110.75</v>
      </c>
      <c r="S3659" t="s">
        <v>8271</v>
      </c>
    </row>
    <row r="3660" spans="1:19" ht="28.7" x14ac:dyDescent="0.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41821.957638888889</v>
      </c>
      <c r="K3660">
        <v>1400272580</v>
      </c>
      <c r="L3660" s="10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100.66666666666666</v>
      </c>
      <c r="R3660">
        <f t="shared" si="231"/>
        <v>75.5</v>
      </c>
      <c r="S3660" t="s">
        <v>8271</v>
      </c>
    </row>
    <row r="3661" spans="1:19" ht="43" x14ac:dyDescent="0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42082.402083333327</v>
      </c>
      <c r="K3661">
        <v>1424414350</v>
      </c>
      <c r="L3661" s="10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102.03333333333333</v>
      </c>
      <c r="R3661">
        <f t="shared" si="231"/>
        <v>235.46153846153845</v>
      </c>
      <c r="S3661" t="s">
        <v>8271</v>
      </c>
    </row>
    <row r="3662" spans="1:19" ht="57.35" x14ac:dyDescent="0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41996.672743055555</v>
      </c>
      <c r="K3662">
        <v>1417208925</v>
      </c>
      <c r="L3662" s="10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100</v>
      </c>
      <c r="R3662">
        <f t="shared" si="231"/>
        <v>11.363636363636363</v>
      </c>
      <c r="S3662" t="s">
        <v>8271</v>
      </c>
    </row>
    <row r="3663" spans="1:19" ht="43" x14ac:dyDescent="0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42469.958333333336</v>
      </c>
      <c r="K3663">
        <v>1458336672</v>
      </c>
      <c r="L3663" s="10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111.00000000000001</v>
      </c>
      <c r="R3663">
        <f t="shared" si="231"/>
        <v>92.5</v>
      </c>
      <c r="S3663" t="s">
        <v>8271</v>
      </c>
    </row>
    <row r="3664" spans="1:19" ht="43" x14ac:dyDescent="0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42093.97006944444</v>
      </c>
      <c r="K3664">
        <v>1425187014</v>
      </c>
      <c r="L3664" s="10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101.42500000000001</v>
      </c>
      <c r="R3664">
        <f t="shared" si="231"/>
        <v>202.85</v>
      </c>
      <c r="S3664" t="s">
        <v>8271</v>
      </c>
    </row>
    <row r="3665" spans="1:19" ht="43" x14ac:dyDescent="0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42725.285069444442</v>
      </c>
      <c r="K3665">
        <v>1477133430</v>
      </c>
      <c r="L3665" s="10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104</v>
      </c>
      <c r="R3665">
        <f t="shared" si="231"/>
        <v>26</v>
      </c>
      <c r="S3665" t="s">
        <v>8271</v>
      </c>
    </row>
    <row r="3666" spans="1:19" ht="43" x14ac:dyDescent="0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42537.04038194444</v>
      </c>
      <c r="K3666">
        <v>1464847089</v>
      </c>
      <c r="L3666" s="10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109.375</v>
      </c>
      <c r="R3666">
        <f t="shared" si="231"/>
        <v>46.05263157894737</v>
      </c>
      <c r="S3666" t="s">
        <v>8271</v>
      </c>
    </row>
    <row r="3667" spans="1:19" ht="43" x14ac:dyDescent="0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42305.620833333327</v>
      </c>
      <c r="K3667">
        <v>1445109822</v>
      </c>
      <c r="L3667" s="10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115.16129032258064</v>
      </c>
      <c r="R3667">
        <f t="shared" si="231"/>
        <v>51</v>
      </c>
      <c r="S3667" t="s">
        <v>8271</v>
      </c>
    </row>
    <row r="3668" spans="1:19" x14ac:dyDescent="0.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41844.083333333328</v>
      </c>
      <c r="K3668">
        <v>1404337382</v>
      </c>
      <c r="L3668" s="10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100</v>
      </c>
      <c r="R3668">
        <f t="shared" si="231"/>
        <v>31.578947368421051</v>
      </c>
      <c r="S3668" t="s">
        <v>8271</v>
      </c>
    </row>
    <row r="3669" spans="1:19" ht="43" x14ac:dyDescent="0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42203.761793981481</v>
      </c>
      <c r="K3669">
        <v>1434669419</v>
      </c>
      <c r="L3669" s="10">
        <f t="shared" si="229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103.17033333333335</v>
      </c>
      <c r="R3669">
        <f t="shared" si="231"/>
        <v>53.363965517241382</v>
      </c>
      <c r="S3669" t="s">
        <v>8271</v>
      </c>
    </row>
    <row r="3670" spans="1:19" ht="43" x14ac:dyDescent="0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42208.564583333333</v>
      </c>
      <c r="K3670">
        <v>1435670452</v>
      </c>
      <c r="L3670" s="10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103.49999999999999</v>
      </c>
      <c r="R3670">
        <f t="shared" si="231"/>
        <v>36.964285714285715</v>
      </c>
      <c r="S3670" t="s">
        <v>8271</v>
      </c>
    </row>
    <row r="3671" spans="1:19" ht="43" x14ac:dyDescent="0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42166.466863425921</v>
      </c>
      <c r="K3671">
        <v>1431447137</v>
      </c>
      <c r="L3671" s="10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138.19999999999999</v>
      </c>
      <c r="R3671">
        <f t="shared" si="231"/>
        <v>81.294117647058826</v>
      </c>
      <c r="S3671" t="s">
        <v>8271</v>
      </c>
    </row>
    <row r="3672" spans="1:19" ht="43" x14ac:dyDescent="0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42155.749999999993</v>
      </c>
      <c r="K3672">
        <v>1431951611</v>
      </c>
      <c r="L3672" s="10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109.54545454545455</v>
      </c>
      <c r="R3672">
        <f t="shared" si="231"/>
        <v>20.083333333333332</v>
      </c>
      <c r="S3672" t="s">
        <v>8271</v>
      </c>
    </row>
    <row r="3673" spans="1:19" ht="43" x14ac:dyDescent="0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41840.957638888889</v>
      </c>
      <c r="K3673">
        <v>1404140667</v>
      </c>
      <c r="L3673" s="10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100.85714285714286</v>
      </c>
      <c r="R3673">
        <f t="shared" si="231"/>
        <v>88.25</v>
      </c>
      <c r="S3673" t="s">
        <v>8271</v>
      </c>
    </row>
    <row r="3674" spans="1:19" ht="43" x14ac:dyDescent="0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41908.738240740735</v>
      </c>
      <c r="K3674">
        <v>1409179384</v>
      </c>
      <c r="L3674" s="10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101.53333333333335</v>
      </c>
      <c r="R3674">
        <f t="shared" si="231"/>
        <v>53.438596491228068</v>
      </c>
      <c r="S3674" t="s">
        <v>8271</v>
      </c>
    </row>
    <row r="3675" spans="1:19" ht="43" x14ac:dyDescent="0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41948.327777777777</v>
      </c>
      <c r="K3675">
        <v>1412233497</v>
      </c>
      <c r="L3675" s="10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113.625</v>
      </c>
      <c r="R3675">
        <f t="shared" si="231"/>
        <v>39.868421052631582</v>
      </c>
      <c r="S3675" t="s">
        <v>8271</v>
      </c>
    </row>
    <row r="3676" spans="1:19" ht="43" x14ac:dyDescent="0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42616.664687499993</v>
      </c>
      <c r="K3676">
        <v>1467752229</v>
      </c>
      <c r="L3676" s="10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100</v>
      </c>
      <c r="R3676">
        <f t="shared" si="231"/>
        <v>145.16129032258064</v>
      </c>
      <c r="S3676" t="s">
        <v>8271</v>
      </c>
    </row>
    <row r="3677" spans="1:19" ht="43" x14ac:dyDescent="0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42505.749999999993</v>
      </c>
      <c r="K3677">
        <v>1462285182</v>
      </c>
      <c r="L3677" s="10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140</v>
      </c>
      <c r="R3677">
        <f t="shared" si="231"/>
        <v>23.333333333333332</v>
      </c>
      <c r="S3677" t="s">
        <v>8271</v>
      </c>
    </row>
    <row r="3678" spans="1:19" ht="43" x14ac:dyDescent="0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41894.607453703698</v>
      </c>
      <c r="K3678">
        <v>1408995284</v>
      </c>
      <c r="L3678" s="10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128.75</v>
      </c>
      <c r="R3678">
        <f t="shared" si="231"/>
        <v>64.375</v>
      </c>
      <c r="S3678" t="s">
        <v>8271</v>
      </c>
    </row>
    <row r="3679" spans="1:19" ht="43" x14ac:dyDescent="0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41822.957638888889</v>
      </c>
      <c r="K3679">
        <v>1402580818</v>
      </c>
      <c r="L3679" s="10">
        <f t="shared" si="229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102.90416666666667</v>
      </c>
      <c r="R3679">
        <f t="shared" si="231"/>
        <v>62.052763819095475</v>
      </c>
      <c r="S3679" t="s">
        <v>8271</v>
      </c>
    </row>
    <row r="3680" spans="1:19" ht="28.7" x14ac:dyDescent="0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42155.322893518511</v>
      </c>
      <c r="K3680">
        <v>1430052298</v>
      </c>
      <c r="L3680" s="10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102.49999999999999</v>
      </c>
      <c r="R3680">
        <f t="shared" si="231"/>
        <v>66.129032258064512</v>
      </c>
      <c r="S3680" t="s">
        <v>8271</v>
      </c>
    </row>
    <row r="3681" spans="1:19" ht="43" x14ac:dyDescent="0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41820.999305555553</v>
      </c>
      <c r="K3681">
        <v>1401214581</v>
      </c>
      <c r="L3681" s="10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110.1</v>
      </c>
      <c r="R3681">
        <f t="shared" si="231"/>
        <v>73.400000000000006</v>
      </c>
      <c r="S3681" t="s">
        <v>8271</v>
      </c>
    </row>
    <row r="3682" spans="1:19" ht="43" x14ac:dyDescent="0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42648.245763888881</v>
      </c>
      <c r="K3682">
        <v>1473850434</v>
      </c>
      <c r="L3682" s="10">
        <f t="shared" si="229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112.76666666666667</v>
      </c>
      <c r="R3682">
        <f t="shared" si="231"/>
        <v>99.5</v>
      </c>
      <c r="S3682" t="s">
        <v>8271</v>
      </c>
    </row>
    <row r="3683" spans="1:19" ht="57.35" x14ac:dyDescent="0.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42384.443171296291</v>
      </c>
      <c r="K3683">
        <v>1452008290</v>
      </c>
      <c r="L3683" s="10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111.9</v>
      </c>
      <c r="R3683">
        <f t="shared" si="231"/>
        <v>62.166666666666664</v>
      </c>
      <c r="S3683" t="s">
        <v>8271</v>
      </c>
    </row>
    <row r="3684" spans="1:19" ht="43" x14ac:dyDescent="0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41806.082638888889</v>
      </c>
      <c r="K3684">
        <v>1399998418</v>
      </c>
      <c r="L3684" s="10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139.19999999999999</v>
      </c>
      <c r="R3684">
        <f t="shared" si="231"/>
        <v>62.328358208955223</v>
      </c>
      <c r="S3684" t="s">
        <v>8271</v>
      </c>
    </row>
    <row r="3685" spans="1:19" ht="43" x14ac:dyDescent="0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42662.908518518518</v>
      </c>
      <c r="K3685">
        <v>1474339696</v>
      </c>
      <c r="L3685" s="10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110.85714285714286</v>
      </c>
      <c r="R3685">
        <f t="shared" si="231"/>
        <v>58.787878787878789</v>
      </c>
      <c r="S3685" t="s">
        <v>8271</v>
      </c>
    </row>
    <row r="3686" spans="1:19" ht="43" x14ac:dyDescent="0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42248.97206018518</v>
      </c>
      <c r="K3686">
        <v>1438575586</v>
      </c>
      <c r="L3686" s="10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139.06666666666666</v>
      </c>
      <c r="R3686">
        <f t="shared" si="231"/>
        <v>45.347826086956523</v>
      </c>
      <c r="S3686" t="s">
        <v>8271</v>
      </c>
    </row>
    <row r="3687" spans="1:19" ht="43" x14ac:dyDescent="0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41778.666666666664</v>
      </c>
      <c r="K3687">
        <v>1398348859</v>
      </c>
      <c r="L3687" s="10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105.69999999999999</v>
      </c>
      <c r="R3687">
        <f t="shared" si="231"/>
        <v>41.944444444444443</v>
      </c>
      <c r="S3687" t="s">
        <v>8271</v>
      </c>
    </row>
    <row r="3688" spans="1:19" ht="43" x14ac:dyDescent="0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42244.957638888889</v>
      </c>
      <c r="K3688">
        <v>1439567660</v>
      </c>
      <c r="L3688" s="10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101.42857142857142</v>
      </c>
      <c r="R3688">
        <f t="shared" si="231"/>
        <v>59.166666666666664</v>
      </c>
      <c r="S3688" t="s">
        <v>8271</v>
      </c>
    </row>
    <row r="3689" spans="1:19" ht="43" x14ac:dyDescent="0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41817.009895833333</v>
      </c>
      <c r="K3689">
        <v>1401254055</v>
      </c>
      <c r="L3689" s="10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100.245</v>
      </c>
      <c r="R3689">
        <f t="shared" si="231"/>
        <v>200.49</v>
      </c>
      <c r="S3689" t="s">
        <v>8271</v>
      </c>
    </row>
    <row r="3690" spans="1:19" ht="43" x14ac:dyDescent="0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41859.578749999993</v>
      </c>
      <c r="K3690">
        <v>1404932004</v>
      </c>
      <c r="L3690" s="10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109.16666666666666</v>
      </c>
      <c r="R3690">
        <f t="shared" si="231"/>
        <v>83.974358974358978</v>
      </c>
      <c r="S3690" t="s">
        <v>8271</v>
      </c>
    </row>
    <row r="3691" spans="1:19" ht="43" x14ac:dyDescent="0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42176.725694444445</v>
      </c>
      <c r="K3691">
        <v>1432410639</v>
      </c>
      <c r="L3691" s="10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118.33333333333333</v>
      </c>
      <c r="R3691">
        <f t="shared" si="231"/>
        <v>57.258064516129032</v>
      </c>
      <c r="S3691" t="s">
        <v>8271</v>
      </c>
    </row>
    <row r="3692" spans="1:19" ht="43" x14ac:dyDescent="0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41970.431516203702</v>
      </c>
      <c r="K3692">
        <v>1414506083</v>
      </c>
      <c r="L3692" s="10">
        <f t="shared" si="229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120</v>
      </c>
      <c r="R3692">
        <f t="shared" si="231"/>
        <v>58.064516129032256</v>
      </c>
      <c r="S3692" t="s">
        <v>8271</v>
      </c>
    </row>
    <row r="3693" spans="1:19" ht="28.7" x14ac:dyDescent="0.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42064.999305555553</v>
      </c>
      <c r="K3693">
        <v>1421426929</v>
      </c>
      <c r="L3693" s="10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127.96000000000001</v>
      </c>
      <c r="R3693">
        <f t="shared" si="231"/>
        <v>186.80291970802921</v>
      </c>
      <c r="S3693" t="s">
        <v>8271</v>
      </c>
    </row>
    <row r="3694" spans="1:19" ht="28.7" x14ac:dyDescent="0.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41900.791666666664</v>
      </c>
      <c r="K3694">
        <v>1410304179</v>
      </c>
      <c r="L3694" s="10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126</v>
      </c>
      <c r="R3694">
        <f t="shared" si="231"/>
        <v>74.117647058823536</v>
      </c>
      <c r="S3694" t="s">
        <v>8271</v>
      </c>
    </row>
    <row r="3695" spans="1:19" ht="43" x14ac:dyDescent="0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42338.729166666664</v>
      </c>
      <c r="K3695">
        <v>1446352529</v>
      </c>
      <c r="L3695" s="10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129.12912912912913</v>
      </c>
      <c r="R3695">
        <f t="shared" si="231"/>
        <v>30.714285714285715</v>
      </c>
      <c r="S3695" t="s">
        <v>8271</v>
      </c>
    </row>
    <row r="3696" spans="1:19" ht="43" x14ac:dyDescent="0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42526.874999999993</v>
      </c>
      <c r="K3696">
        <v>1461985967</v>
      </c>
      <c r="L3696" s="10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107.42857142857143</v>
      </c>
      <c r="R3696">
        <f t="shared" si="231"/>
        <v>62.666666666666664</v>
      </c>
      <c r="S3696" t="s">
        <v>8271</v>
      </c>
    </row>
    <row r="3697" spans="1:19" ht="57.35" x14ac:dyDescent="0.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42015.662152777775</v>
      </c>
      <c r="K3697">
        <v>1419281610</v>
      </c>
      <c r="L3697" s="10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100.125</v>
      </c>
      <c r="R3697">
        <f t="shared" si="231"/>
        <v>121.36363636363636</v>
      </c>
      <c r="S3697" t="s">
        <v>8271</v>
      </c>
    </row>
    <row r="3698" spans="1:19" ht="43" x14ac:dyDescent="0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42048.408749999995</v>
      </c>
      <c r="K3698">
        <v>1418654916</v>
      </c>
      <c r="L3698" s="10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155</v>
      </c>
      <c r="R3698">
        <f t="shared" si="231"/>
        <v>39.743589743589745</v>
      </c>
      <c r="S3698" t="s">
        <v>8271</v>
      </c>
    </row>
    <row r="3699" spans="1:19" ht="43" x14ac:dyDescent="0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42500.2575</v>
      </c>
      <c r="K3699">
        <v>1461064248</v>
      </c>
      <c r="L3699" s="10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108</v>
      </c>
      <c r="R3699">
        <f t="shared" si="231"/>
        <v>72</v>
      </c>
      <c r="S3699" t="s">
        <v>8271</v>
      </c>
    </row>
    <row r="3700" spans="1:19" ht="28.7" x14ac:dyDescent="0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42431.598229166666</v>
      </c>
      <c r="K3700">
        <v>1454354487</v>
      </c>
      <c r="L3700" s="10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110.52</v>
      </c>
      <c r="R3700">
        <f t="shared" si="231"/>
        <v>40.632352941176471</v>
      </c>
      <c r="S3700" t="s">
        <v>8271</v>
      </c>
    </row>
    <row r="3701" spans="1:19" ht="43" x14ac:dyDescent="0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41927.393703703703</v>
      </c>
      <c r="K3701">
        <v>1410791216</v>
      </c>
      <c r="L3701" s="10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100.8</v>
      </c>
      <c r="R3701">
        <f t="shared" si="231"/>
        <v>63</v>
      </c>
      <c r="S3701" t="s">
        <v>8271</v>
      </c>
    </row>
    <row r="3702" spans="1:19" ht="28.7" x14ac:dyDescent="0.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41912.458333333328</v>
      </c>
      <c r="K3702">
        <v>1409493800</v>
      </c>
      <c r="L3702" s="10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121.2</v>
      </c>
      <c r="R3702">
        <f t="shared" si="231"/>
        <v>33.666666666666664</v>
      </c>
      <c r="S3702" t="s">
        <v>8271</v>
      </c>
    </row>
    <row r="3703" spans="1:19" ht="43" x14ac:dyDescent="0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42159.333252314813</v>
      </c>
      <c r="K3703">
        <v>1430830793</v>
      </c>
      <c r="L3703" s="10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100.33333333333334</v>
      </c>
      <c r="R3703">
        <f t="shared" si="231"/>
        <v>38.589743589743591</v>
      </c>
      <c r="S3703" t="s">
        <v>8271</v>
      </c>
    </row>
    <row r="3704" spans="1:19" ht="43" x14ac:dyDescent="0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42561.749305555553</v>
      </c>
      <c r="K3704">
        <v>1464958484</v>
      </c>
      <c r="L3704" s="10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109.16666666666666</v>
      </c>
      <c r="R3704">
        <f t="shared" si="231"/>
        <v>155.95238095238096</v>
      </c>
      <c r="S3704" t="s">
        <v>8271</v>
      </c>
    </row>
    <row r="3705" spans="1:19" ht="43" x14ac:dyDescent="0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42595.082638888889</v>
      </c>
      <c r="K3705">
        <v>1467720388</v>
      </c>
      <c r="L3705" s="10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123.42857142857142</v>
      </c>
      <c r="R3705">
        <f t="shared" si="231"/>
        <v>43.2</v>
      </c>
      <c r="S3705" t="s">
        <v>8271</v>
      </c>
    </row>
    <row r="3706" spans="1:19" ht="43" x14ac:dyDescent="0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42521.481412037036</v>
      </c>
      <c r="K3706">
        <v>1459528394</v>
      </c>
      <c r="L3706" s="10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136.33666666666667</v>
      </c>
      <c r="R3706">
        <f t="shared" si="231"/>
        <v>15.148518518518518</v>
      </c>
      <c r="S3706" t="s">
        <v>8271</v>
      </c>
    </row>
    <row r="3707" spans="1:19" ht="43" x14ac:dyDescent="0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41813.541666666664</v>
      </c>
      <c r="K3707">
        <v>1401714114</v>
      </c>
      <c r="L3707" s="10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103.46657233816768</v>
      </c>
      <c r="R3707">
        <f t="shared" si="231"/>
        <v>83.571428571428569</v>
      </c>
      <c r="S3707" t="s">
        <v>8271</v>
      </c>
    </row>
    <row r="3708" spans="1:19" ht="43" x14ac:dyDescent="0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41894.705428240741</v>
      </c>
      <c r="K3708">
        <v>1409262949</v>
      </c>
      <c r="L3708" s="10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121.33333333333334</v>
      </c>
      <c r="R3708">
        <f t="shared" si="231"/>
        <v>140</v>
      </c>
      <c r="S3708" t="s">
        <v>8271</v>
      </c>
    </row>
    <row r="3709" spans="1:19" ht="43" x14ac:dyDescent="0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42573.018055555549</v>
      </c>
      <c r="K3709">
        <v>1467335378</v>
      </c>
      <c r="L3709" s="10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186</v>
      </c>
      <c r="R3709">
        <f t="shared" si="231"/>
        <v>80.869565217391298</v>
      </c>
      <c r="S3709" t="s">
        <v>8271</v>
      </c>
    </row>
    <row r="3710" spans="1:19" ht="43" x14ac:dyDescent="0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41823.933865740735</v>
      </c>
      <c r="K3710">
        <v>1403234686</v>
      </c>
      <c r="L3710" s="10">
        <f t="shared" si="229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300</v>
      </c>
      <c r="R3710">
        <f t="shared" si="231"/>
        <v>53.846153846153847</v>
      </c>
      <c r="S3710" t="s">
        <v>8271</v>
      </c>
    </row>
    <row r="3711" spans="1:19" ht="43" x14ac:dyDescent="0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41815.499374999999</v>
      </c>
      <c r="K3711">
        <v>1401123546</v>
      </c>
      <c r="L3711" s="10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108.25</v>
      </c>
      <c r="R3711">
        <f t="shared" si="231"/>
        <v>30.928571428571427</v>
      </c>
      <c r="S3711" t="s">
        <v>8271</v>
      </c>
    </row>
    <row r="3712" spans="1:19" ht="28.7" x14ac:dyDescent="0.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42097.367916666662</v>
      </c>
      <c r="K3712">
        <v>1425908988</v>
      </c>
      <c r="L3712" s="10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141.15384615384616</v>
      </c>
      <c r="R3712">
        <f t="shared" si="231"/>
        <v>67.962962962962962</v>
      </c>
      <c r="S3712" t="s">
        <v>8271</v>
      </c>
    </row>
    <row r="3713" spans="1:19" ht="28.7" x14ac:dyDescent="0.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41805.458333333328</v>
      </c>
      <c r="K3713">
        <v>1400606573</v>
      </c>
      <c r="L3713" s="10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113.99999999999999</v>
      </c>
      <c r="R3713">
        <f t="shared" si="231"/>
        <v>27.142857142857142</v>
      </c>
      <c r="S3713" t="s">
        <v>8271</v>
      </c>
    </row>
    <row r="3714" spans="1:19" ht="43" x14ac:dyDescent="0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42155.082638888889</v>
      </c>
      <c r="K3714">
        <v>1431230867</v>
      </c>
      <c r="L3714" s="10">
        <f t="shared" si="229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153.73333333333335</v>
      </c>
      <c r="R3714">
        <f t="shared" si="231"/>
        <v>110.86538461538461</v>
      </c>
      <c r="S3714" t="s">
        <v>8271</v>
      </c>
    </row>
    <row r="3715" spans="1:19" ht="43" x14ac:dyDescent="0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(((I3715/60)/60)/24)+DATE(1970,1,1)+(-5/24)</f>
        <v>42525.529699074068</v>
      </c>
      <c r="K3715">
        <v>1463334166</v>
      </c>
      <c r="L3715" s="10">
        <f t="shared" ref="L3715:L3778" si="233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(E3715/D3715)*100</f>
        <v>101.49999999999999</v>
      </c>
      <c r="R3715">
        <f t="shared" ref="R3715:R3778" si="235">E3715/N3715</f>
        <v>106.84210526315789</v>
      </c>
      <c r="S3715" t="s">
        <v>8271</v>
      </c>
    </row>
    <row r="3716" spans="1:19" ht="43" x14ac:dyDescent="0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42149.957638888889</v>
      </c>
      <c r="K3716">
        <v>1429881667</v>
      </c>
      <c r="L3716" s="10">
        <f t="shared" si="233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102.35000000000001</v>
      </c>
      <c r="R3716">
        <f t="shared" si="235"/>
        <v>105.51546391752578</v>
      </c>
      <c r="S3716" t="s">
        <v>8271</v>
      </c>
    </row>
    <row r="3717" spans="1:19" ht="43" x14ac:dyDescent="0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42094.327777777777</v>
      </c>
      <c r="K3717">
        <v>1422834819</v>
      </c>
      <c r="L3717" s="10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102.57142857142858</v>
      </c>
      <c r="R3717">
        <f t="shared" si="235"/>
        <v>132.96296296296296</v>
      </c>
      <c r="S3717" t="s">
        <v>8271</v>
      </c>
    </row>
    <row r="3718" spans="1:19" ht="43" x14ac:dyDescent="0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42390.679502314808</v>
      </c>
      <c r="K3718">
        <v>1450819109</v>
      </c>
      <c r="L3718" s="10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155.75</v>
      </c>
      <c r="R3718">
        <f t="shared" si="235"/>
        <v>51.916666666666664</v>
      </c>
      <c r="S3718" t="s">
        <v>8271</v>
      </c>
    </row>
    <row r="3719" spans="1:19" ht="43" x14ac:dyDescent="0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42133.657974537033</v>
      </c>
      <c r="K3719">
        <v>1428526049</v>
      </c>
      <c r="L3719" s="10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100.75</v>
      </c>
      <c r="R3719">
        <f t="shared" si="235"/>
        <v>310</v>
      </c>
      <c r="S3719" t="s">
        <v>8271</v>
      </c>
    </row>
    <row r="3720" spans="1:19" ht="43" x14ac:dyDescent="0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42062.507812499993</v>
      </c>
      <c r="K3720">
        <v>1422465075</v>
      </c>
      <c r="L3720" s="10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239.4</v>
      </c>
      <c r="R3720">
        <f t="shared" si="235"/>
        <v>26.021739130434781</v>
      </c>
      <c r="S3720" t="s">
        <v>8271</v>
      </c>
    </row>
    <row r="3721" spans="1:19" ht="28.7" x14ac:dyDescent="0.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42177.521597222221</v>
      </c>
      <c r="K3721">
        <v>1432402266</v>
      </c>
      <c r="L3721" s="10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210</v>
      </c>
      <c r="R3721">
        <f t="shared" si="235"/>
        <v>105</v>
      </c>
      <c r="S3721" t="s">
        <v>8271</v>
      </c>
    </row>
    <row r="3722" spans="1:19" ht="28.7" x14ac:dyDescent="0.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42187.784791666665</v>
      </c>
      <c r="K3722">
        <v>1433980206</v>
      </c>
      <c r="L3722" s="10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104.51515151515152</v>
      </c>
      <c r="R3722">
        <f t="shared" si="235"/>
        <v>86.224999999999994</v>
      </c>
      <c r="S3722" t="s">
        <v>8271</v>
      </c>
    </row>
    <row r="3723" spans="1:19" ht="43" x14ac:dyDescent="0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41948.769490740735</v>
      </c>
      <c r="K3723">
        <v>1413412084</v>
      </c>
      <c r="L3723" s="10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100.8</v>
      </c>
      <c r="R3723">
        <f t="shared" si="235"/>
        <v>114.54545454545455</v>
      </c>
      <c r="S3723" t="s">
        <v>8271</v>
      </c>
    </row>
    <row r="3724" spans="1:19" ht="57.35" x14ac:dyDescent="0.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42411.749305555553</v>
      </c>
      <c r="K3724">
        <v>1452614847</v>
      </c>
      <c r="L3724" s="10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111.20000000000002</v>
      </c>
      <c r="R3724">
        <f t="shared" si="235"/>
        <v>47.657142857142858</v>
      </c>
      <c r="S3724" t="s">
        <v>8271</v>
      </c>
    </row>
    <row r="3725" spans="1:19" ht="28.7" x14ac:dyDescent="0.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41973.586365740739</v>
      </c>
      <c r="K3725">
        <v>1414778662</v>
      </c>
      <c r="L3725" s="10">
        <f t="shared" si="233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102.04444444444445</v>
      </c>
      <c r="R3725">
        <f t="shared" si="235"/>
        <v>72.888888888888886</v>
      </c>
      <c r="S3725" t="s">
        <v>8271</v>
      </c>
    </row>
    <row r="3726" spans="1:19" ht="43" x14ac:dyDescent="0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42494.749999999993</v>
      </c>
      <c r="K3726">
        <v>1459856860</v>
      </c>
      <c r="L3726" s="10">
        <f t="shared" si="233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102.54767441860466</v>
      </c>
      <c r="R3726">
        <f t="shared" si="235"/>
        <v>49.545505617977533</v>
      </c>
      <c r="S3726" t="s">
        <v>8271</v>
      </c>
    </row>
    <row r="3727" spans="1:19" ht="43" x14ac:dyDescent="0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42418.687499999993</v>
      </c>
      <c r="K3727">
        <v>1454366467</v>
      </c>
      <c r="L3727" s="10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127</v>
      </c>
      <c r="R3727">
        <f t="shared" si="235"/>
        <v>25.4</v>
      </c>
      <c r="S3727" t="s">
        <v>8271</v>
      </c>
    </row>
    <row r="3728" spans="1:19" ht="43" x14ac:dyDescent="0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42489.666666666664</v>
      </c>
      <c r="K3728">
        <v>1459567371</v>
      </c>
      <c r="L3728" s="10">
        <f t="shared" si="233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338.70588235294122</v>
      </c>
      <c r="R3728">
        <f t="shared" si="235"/>
        <v>62.586956521739133</v>
      </c>
      <c r="S3728" t="s">
        <v>8271</v>
      </c>
    </row>
    <row r="3729" spans="1:19" ht="43" x14ac:dyDescent="0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42662.996527777774</v>
      </c>
      <c r="K3729">
        <v>1474273294</v>
      </c>
      <c r="L3729" s="10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100.75</v>
      </c>
      <c r="R3729">
        <f t="shared" si="235"/>
        <v>61.060606060606062</v>
      </c>
      <c r="S3729" t="s">
        <v>8271</v>
      </c>
    </row>
    <row r="3730" spans="1:19" ht="43" x14ac:dyDescent="0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42234.962685185186</v>
      </c>
      <c r="K3730">
        <v>1437365176</v>
      </c>
      <c r="L3730" s="10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</v>
      </c>
      <c r="R3730">
        <f t="shared" si="235"/>
        <v>60.064516129032256</v>
      </c>
      <c r="S3730" t="s">
        <v>8271</v>
      </c>
    </row>
    <row r="3731" spans="1:19" ht="43" x14ac:dyDescent="0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42085.954999999994</v>
      </c>
      <c r="K3731">
        <v>1423198512</v>
      </c>
      <c r="L3731" s="10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</v>
      </c>
      <c r="R3731">
        <f t="shared" si="235"/>
        <v>72.400000000000006</v>
      </c>
      <c r="S3731" t="s">
        <v>8271</v>
      </c>
    </row>
    <row r="3732" spans="1:19" ht="43" x14ac:dyDescent="0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42233.46943287037</v>
      </c>
      <c r="K3732">
        <v>1437236159</v>
      </c>
      <c r="L3732" s="10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10</v>
      </c>
      <c r="R3732">
        <f t="shared" si="235"/>
        <v>100</v>
      </c>
      <c r="S3732" t="s">
        <v>8271</v>
      </c>
    </row>
    <row r="3733" spans="1:19" ht="43" x14ac:dyDescent="0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42013.932638888888</v>
      </c>
      <c r="K3733">
        <v>1418234646</v>
      </c>
      <c r="L3733" s="10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11.272727272727273</v>
      </c>
      <c r="R3733">
        <f t="shared" si="235"/>
        <v>51.666666666666664</v>
      </c>
      <c r="S3733" t="s">
        <v>8271</v>
      </c>
    </row>
    <row r="3734" spans="1:19" ht="43" x14ac:dyDescent="0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42028.291666666664</v>
      </c>
      <c r="K3734">
        <v>1416932133</v>
      </c>
      <c r="L3734" s="10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15.411764705882353</v>
      </c>
      <c r="R3734">
        <f t="shared" si="235"/>
        <v>32.75</v>
      </c>
      <c r="S3734" t="s">
        <v>8271</v>
      </c>
    </row>
    <row r="3735" spans="1:19" ht="43" hidden="1" x14ac:dyDescent="0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42112.729166666664</v>
      </c>
      <c r="K3735">
        <v>1428539708</v>
      </c>
      <c r="L3735" s="10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t="e">
        <f t="shared" si="235"/>
        <v>#DIV/0!</v>
      </c>
      <c r="S3735" t="s">
        <v>8271</v>
      </c>
    </row>
    <row r="3736" spans="1:19" ht="43" x14ac:dyDescent="0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42149.693240740737</v>
      </c>
      <c r="K3736">
        <v>1427405896</v>
      </c>
      <c r="L3736" s="10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28.466666666666669</v>
      </c>
      <c r="R3736">
        <f t="shared" si="235"/>
        <v>61</v>
      </c>
      <c r="S3736" t="s">
        <v>8271</v>
      </c>
    </row>
    <row r="3737" spans="1:19" ht="28.7" x14ac:dyDescent="0.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42152.484826388885</v>
      </c>
      <c r="K3737">
        <v>1430239089</v>
      </c>
      <c r="L3737" s="10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13.333333333333334</v>
      </c>
      <c r="R3737">
        <f t="shared" si="235"/>
        <v>10</v>
      </c>
      <c r="S3737" t="s">
        <v>8271</v>
      </c>
    </row>
    <row r="3738" spans="1:19" ht="43" x14ac:dyDescent="0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42086.541666666664</v>
      </c>
      <c r="K3738">
        <v>1423847093</v>
      </c>
      <c r="L3738" s="10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0.66666666666666674</v>
      </c>
      <c r="R3738">
        <f t="shared" si="235"/>
        <v>10</v>
      </c>
      <c r="S3738" t="s">
        <v>8271</v>
      </c>
    </row>
    <row r="3739" spans="1:19" ht="28.7" x14ac:dyDescent="0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42320.082638888889</v>
      </c>
      <c r="K3739">
        <v>1445358903</v>
      </c>
      <c r="L3739" s="10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21.428571428571427</v>
      </c>
      <c r="R3739">
        <f t="shared" si="235"/>
        <v>37.5</v>
      </c>
      <c r="S3739" t="s">
        <v>8271</v>
      </c>
    </row>
    <row r="3740" spans="1:19" ht="28.7" x14ac:dyDescent="0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41835.708333333328</v>
      </c>
      <c r="K3740">
        <v>1403562705</v>
      </c>
      <c r="L3740" s="10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18</v>
      </c>
      <c r="R3740">
        <f t="shared" si="235"/>
        <v>45</v>
      </c>
      <c r="S3740" t="s">
        <v>8271</v>
      </c>
    </row>
    <row r="3741" spans="1:19" ht="43" x14ac:dyDescent="0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42568.241527777776</v>
      </c>
      <c r="K3741">
        <v>1467024468</v>
      </c>
      <c r="L3741" s="10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20.125</v>
      </c>
      <c r="R3741">
        <f t="shared" si="235"/>
        <v>100.625</v>
      </c>
      <c r="S3741" t="s">
        <v>8271</v>
      </c>
    </row>
    <row r="3742" spans="1:19" ht="43" x14ac:dyDescent="0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41862.870810185181</v>
      </c>
      <c r="K3742">
        <v>1405217355</v>
      </c>
      <c r="L3742" s="10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17.899999999999999</v>
      </c>
      <c r="R3742">
        <f t="shared" si="235"/>
        <v>25.571428571428573</v>
      </c>
      <c r="S3742" t="s">
        <v>8271</v>
      </c>
    </row>
    <row r="3743" spans="1:19" ht="43" hidden="1" x14ac:dyDescent="0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42355.712384259255</v>
      </c>
      <c r="K3743">
        <v>1447797950</v>
      </c>
      <c r="L3743" s="10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t="e">
        <f t="shared" si="235"/>
        <v>#DIV/0!</v>
      </c>
      <c r="S3743" t="s">
        <v>8271</v>
      </c>
    </row>
    <row r="3744" spans="1:19" ht="43" x14ac:dyDescent="0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41888.006296296291</v>
      </c>
      <c r="K3744">
        <v>1407388144</v>
      </c>
      <c r="L3744" s="10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2</v>
      </c>
      <c r="R3744">
        <f t="shared" si="235"/>
        <v>25</v>
      </c>
      <c r="S3744" t="s">
        <v>8271</v>
      </c>
    </row>
    <row r="3745" spans="1:19" ht="28.7" hidden="1" x14ac:dyDescent="0.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41823.501898148148</v>
      </c>
      <c r="K3745">
        <v>1401814964</v>
      </c>
      <c r="L3745" s="10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t="e">
        <f t="shared" si="235"/>
        <v>#DIV/0!</v>
      </c>
      <c r="S3745" t="s">
        <v>8271</v>
      </c>
    </row>
    <row r="3746" spans="1:19" ht="43" hidden="1" x14ac:dyDescent="0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41824.957638888889</v>
      </c>
      <c r="K3746">
        <v>1401823952</v>
      </c>
      <c r="L3746" s="10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t="e">
        <f t="shared" si="235"/>
        <v>#DIV/0!</v>
      </c>
      <c r="S3746" t="s">
        <v>8271</v>
      </c>
    </row>
    <row r="3747" spans="1:19" ht="43" x14ac:dyDescent="0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41861.489606481482</v>
      </c>
      <c r="K3747">
        <v>1405097102</v>
      </c>
      <c r="L3747" s="10">
        <f t="shared" si="233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10</v>
      </c>
      <c r="R3747">
        <f t="shared" si="235"/>
        <v>10</v>
      </c>
      <c r="S3747" t="s">
        <v>8271</v>
      </c>
    </row>
    <row r="3748" spans="1:19" x14ac:dyDescent="0.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42651.18100694444</v>
      </c>
      <c r="K3748">
        <v>1473326439</v>
      </c>
      <c r="L3748" s="10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</v>
      </c>
      <c r="R3748">
        <f t="shared" si="235"/>
        <v>202</v>
      </c>
      <c r="S3748" t="s">
        <v>8271</v>
      </c>
    </row>
    <row r="3749" spans="1:19" ht="28.7" x14ac:dyDescent="0.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42190.749305555553</v>
      </c>
      <c r="K3749">
        <v>1433833896</v>
      </c>
      <c r="L3749" s="10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1</v>
      </c>
      <c r="R3749">
        <f t="shared" si="235"/>
        <v>25</v>
      </c>
      <c r="S3749" t="s">
        <v>8271</v>
      </c>
    </row>
    <row r="3750" spans="1:19" ht="43" x14ac:dyDescent="0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42416.040972222218</v>
      </c>
      <c r="K3750">
        <v>1453827436</v>
      </c>
      <c r="L3750" s="10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103.52</v>
      </c>
      <c r="R3750">
        <f t="shared" si="235"/>
        <v>99.538461538461533</v>
      </c>
      <c r="S3750" t="s">
        <v>8305</v>
      </c>
    </row>
    <row r="3751" spans="1:19" ht="43" x14ac:dyDescent="0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42488.957638888889</v>
      </c>
      <c r="K3751">
        <v>1459220588</v>
      </c>
      <c r="L3751" s="10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105</v>
      </c>
      <c r="R3751">
        <f t="shared" si="235"/>
        <v>75</v>
      </c>
      <c r="S3751" t="s">
        <v>8305</v>
      </c>
    </row>
    <row r="3752" spans="1:19" ht="86" x14ac:dyDescent="0.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42045.124305555553</v>
      </c>
      <c r="K3752">
        <v>1421105608</v>
      </c>
      <c r="L3752" s="10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100.44999999999999</v>
      </c>
      <c r="R3752">
        <f t="shared" si="235"/>
        <v>215.25</v>
      </c>
      <c r="S3752" t="s">
        <v>8305</v>
      </c>
    </row>
    <row r="3753" spans="1:19" ht="43" x14ac:dyDescent="0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42462.78556712962</v>
      </c>
      <c r="K3753">
        <v>1454460673</v>
      </c>
      <c r="L3753" s="10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132.6</v>
      </c>
      <c r="R3753">
        <f t="shared" si="235"/>
        <v>120.54545454545455</v>
      </c>
      <c r="S3753" t="s">
        <v>8305</v>
      </c>
    </row>
    <row r="3754" spans="1:19" ht="57.35" x14ac:dyDescent="0.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42659.666666666664</v>
      </c>
      <c r="K3754">
        <v>1473189335</v>
      </c>
      <c r="L3754" s="10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112.99999999999999</v>
      </c>
      <c r="R3754">
        <f t="shared" si="235"/>
        <v>37.666666666666664</v>
      </c>
      <c r="S3754" t="s">
        <v>8305</v>
      </c>
    </row>
    <row r="3755" spans="1:19" ht="43" x14ac:dyDescent="0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42157.791666666664</v>
      </c>
      <c r="K3755">
        <v>1430768800</v>
      </c>
      <c r="L3755" s="10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103.34</v>
      </c>
      <c r="R3755">
        <f t="shared" si="235"/>
        <v>172.23333333333332</v>
      </c>
      <c r="S3755" t="s">
        <v>8305</v>
      </c>
    </row>
    <row r="3756" spans="1:19" ht="43" x14ac:dyDescent="0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41845.999305555553</v>
      </c>
      <c r="K3756">
        <v>1403125737</v>
      </c>
      <c r="L3756" s="10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120</v>
      </c>
      <c r="R3756">
        <f t="shared" si="235"/>
        <v>111.11111111111111</v>
      </c>
      <c r="S3756" t="s">
        <v>8305</v>
      </c>
    </row>
    <row r="3757" spans="1:19" ht="43" x14ac:dyDescent="0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42475.658645833326</v>
      </c>
      <c r="K3757">
        <v>1458161307</v>
      </c>
      <c r="L3757" s="10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129.63636363636363</v>
      </c>
      <c r="R3757">
        <f t="shared" si="235"/>
        <v>25.464285714285715</v>
      </c>
      <c r="S3757" t="s">
        <v>8305</v>
      </c>
    </row>
    <row r="3758" spans="1:19" ht="43" x14ac:dyDescent="0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41801.606458333328</v>
      </c>
      <c r="K3758">
        <v>1399923198</v>
      </c>
      <c r="L3758" s="10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101.11111111111111</v>
      </c>
      <c r="R3758">
        <f t="shared" si="235"/>
        <v>267.64705882352939</v>
      </c>
      <c r="S3758" t="s">
        <v>8305</v>
      </c>
    </row>
    <row r="3759" spans="1:19" ht="43" x14ac:dyDescent="0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41974.642534722218</v>
      </c>
      <c r="K3759">
        <v>1415737515</v>
      </c>
      <c r="L3759" s="10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108.51428571428572</v>
      </c>
      <c r="R3759">
        <f t="shared" si="235"/>
        <v>75.959999999999994</v>
      </c>
      <c r="S3759" t="s">
        <v>8305</v>
      </c>
    </row>
    <row r="3760" spans="1:19" ht="28.7" x14ac:dyDescent="0.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</v>
      </c>
      <c r="K3760">
        <v>1397819938</v>
      </c>
      <c r="L3760" s="10">
        <f t="shared" si="233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102.33333333333334</v>
      </c>
      <c r="R3760">
        <f t="shared" si="235"/>
        <v>59.03846153846154</v>
      </c>
      <c r="S3760" t="s">
        <v>8305</v>
      </c>
    </row>
    <row r="3761" spans="1:19" ht="28.7" x14ac:dyDescent="0.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42241.899918981479</v>
      </c>
      <c r="K3761">
        <v>1435372553</v>
      </c>
      <c r="L3761" s="10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110.24425000000002</v>
      </c>
      <c r="R3761">
        <f t="shared" si="235"/>
        <v>50.111022727272733</v>
      </c>
      <c r="S3761" t="s">
        <v>8305</v>
      </c>
    </row>
    <row r="3762" spans="1:19" ht="43" x14ac:dyDescent="0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41764.316967592589</v>
      </c>
      <c r="K3762">
        <v>1397133386</v>
      </c>
      <c r="L3762" s="10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101.0154</v>
      </c>
      <c r="R3762">
        <f t="shared" si="235"/>
        <v>55.502967032967035</v>
      </c>
      <c r="S3762" t="s">
        <v>8305</v>
      </c>
    </row>
    <row r="3763" spans="1:19" ht="43" x14ac:dyDescent="0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42226.749999999993</v>
      </c>
      <c r="K3763">
        <v>1434625937</v>
      </c>
      <c r="L3763" s="10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100</v>
      </c>
      <c r="R3763">
        <f t="shared" si="235"/>
        <v>166.66666666666666</v>
      </c>
      <c r="S3763" t="s">
        <v>8305</v>
      </c>
    </row>
    <row r="3764" spans="1:19" ht="43" x14ac:dyDescent="0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42218.605196759258</v>
      </c>
      <c r="K3764">
        <v>1436383889</v>
      </c>
      <c r="L3764" s="10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106.24</v>
      </c>
      <c r="R3764">
        <f t="shared" si="235"/>
        <v>47.428571428571431</v>
      </c>
      <c r="S3764" t="s">
        <v>8305</v>
      </c>
    </row>
    <row r="3765" spans="1:19" ht="28.7" x14ac:dyDescent="0.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42095.500300925924</v>
      </c>
      <c r="K3765">
        <v>1425319226</v>
      </c>
      <c r="L3765" s="10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100</v>
      </c>
      <c r="R3765">
        <f t="shared" si="235"/>
        <v>64.935064935064929</v>
      </c>
      <c r="S3765" t="s">
        <v>8305</v>
      </c>
    </row>
    <row r="3766" spans="1:19" ht="43" x14ac:dyDescent="0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42518.816666666658</v>
      </c>
      <c r="K3766">
        <v>1462824832</v>
      </c>
      <c r="L3766" s="10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100</v>
      </c>
      <c r="R3766">
        <f t="shared" si="235"/>
        <v>55.555555555555557</v>
      </c>
      <c r="S3766" t="s">
        <v>8305</v>
      </c>
    </row>
    <row r="3767" spans="1:19" ht="43" x14ac:dyDescent="0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41850.568078703705</v>
      </c>
      <c r="K3767">
        <v>1404153482</v>
      </c>
      <c r="L3767" s="10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113.45714285714286</v>
      </c>
      <c r="R3767">
        <f t="shared" si="235"/>
        <v>74.224299065420567</v>
      </c>
      <c r="S3767" t="s">
        <v>8305</v>
      </c>
    </row>
    <row r="3768" spans="1:19" ht="28.7" x14ac:dyDescent="0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41822.958854166667</v>
      </c>
      <c r="K3768">
        <v>1401336045</v>
      </c>
      <c r="L3768" s="10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102.65010000000001</v>
      </c>
      <c r="R3768">
        <f t="shared" si="235"/>
        <v>106.9271875</v>
      </c>
      <c r="S3768" t="s">
        <v>8305</v>
      </c>
    </row>
    <row r="3769" spans="1:19" ht="43" x14ac:dyDescent="0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42063.999305555553</v>
      </c>
      <c r="K3769">
        <v>1423960097</v>
      </c>
      <c r="L3769" s="10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116.75</v>
      </c>
      <c r="R3769">
        <f t="shared" si="235"/>
        <v>41.696428571428569</v>
      </c>
      <c r="S3769" t="s">
        <v>8305</v>
      </c>
    </row>
    <row r="3770" spans="1:19" ht="43" x14ac:dyDescent="0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41802.519560185181</v>
      </c>
      <c r="K3770">
        <v>1400002090</v>
      </c>
      <c r="L3770" s="10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107.65274999999998</v>
      </c>
      <c r="R3770">
        <f t="shared" si="235"/>
        <v>74.243275862068955</v>
      </c>
      <c r="S3770" t="s">
        <v>8305</v>
      </c>
    </row>
    <row r="3771" spans="1:19" ht="43" x14ac:dyDescent="0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42475.389803240738</v>
      </c>
      <c r="K3771">
        <v>1458138079</v>
      </c>
      <c r="L3771" s="10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100</v>
      </c>
      <c r="R3771">
        <f t="shared" si="235"/>
        <v>73.333333333333329</v>
      </c>
      <c r="S3771" t="s">
        <v>8305</v>
      </c>
    </row>
    <row r="3772" spans="1:19" ht="43" x14ac:dyDescent="0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42168.722337962965</v>
      </c>
      <c r="K3772">
        <v>1431642010</v>
      </c>
      <c r="L3772" s="10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100</v>
      </c>
      <c r="R3772">
        <f t="shared" si="235"/>
        <v>100</v>
      </c>
      <c r="S3772" t="s">
        <v>8305</v>
      </c>
    </row>
    <row r="3773" spans="1:19" ht="28.7" x14ac:dyDescent="0.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42507.791666666664</v>
      </c>
      <c r="K3773">
        <v>1462307652</v>
      </c>
      <c r="L3773" s="10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146</v>
      </c>
      <c r="R3773">
        <f t="shared" si="235"/>
        <v>38.421052631578945</v>
      </c>
      <c r="S3773" t="s">
        <v>8305</v>
      </c>
    </row>
    <row r="3774" spans="1:19" ht="43" x14ac:dyDescent="0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42703.041666666664</v>
      </c>
      <c r="K3774">
        <v>1478616506</v>
      </c>
      <c r="L3774" s="10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110.2</v>
      </c>
      <c r="R3774">
        <f t="shared" si="235"/>
        <v>166.96969696969697</v>
      </c>
      <c r="S3774" t="s">
        <v>8305</v>
      </c>
    </row>
    <row r="3775" spans="1:19" ht="28.7" x14ac:dyDescent="0.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42688.880555555552</v>
      </c>
      <c r="K3775">
        <v>1476317247</v>
      </c>
      <c r="L3775" s="10">
        <f t="shared" si="233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108.2</v>
      </c>
      <c r="R3775">
        <f t="shared" si="235"/>
        <v>94.912280701754383</v>
      </c>
      <c r="S3775" t="s">
        <v>8305</v>
      </c>
    </row>
    <row r="3776" spans="1:19" ht="43" x14ac:dyDescent="0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42103.583969907406</v>
      </c>
      <c r="K3776">
        <v>1427223655</v>
      </c>
      <c r="L3776" s="10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100</v>
      </c>
      <c r="R3776">
        <f t="shared" si="235"/>
        <v>100</v>
      </c>
      <c r="S3776" t="s">
        <v>8305</v>
      </c>
    </row>
    <row r="3777" spans="1:19" ht="43" x14ac:dyDescent="0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42102.958333333336</v>
      </c>
      <c r="K3777">
        <v>1426199843</v>
      </c>
      <c r="L3777" s="10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100.25</v>
      </c>
      <c r="R3777">
        <f t="shared" si="235"/>
        <v>143.21428571428572</v>
      </c>
      <c r="S3777" t="s">
        <v>8305</v>
      </c>
    </row>
    <row r="3778" spans="1:19" ht="57.35" x14ac:dyDescent="0.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41851.833333333328</v>
      </c>
      <c r="K3778">
        <v>1403599778</v>
      </c>
      <c r="L3778" s="10">
        <f t="shared" si="233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106.71250000000001</v>
      </c>
      <c r="R3778">
        <f t="shared" si="235"/>
        <v>90.819148936170208</v>
      </c>
      <c r="S3778" t="s">
        <v>8305</v>
      </c>
    </row>
    <row r="3779" spans="1:19" ht="43" x14ac:dyDescent="0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(((I3779/60)/60)/24)+DATE(1970,1,1)+(-5/24)</f>
        <v>41908.958333333328</v>
      </c>
      <c r="K3779">
        <v>1409884821</v>
      </c>
      <c r="L3779" s="10">
        <f t="shared" ref="L3779:L3842" si="237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(E3779/D3779)*100</f>
        <v>143.19999999999999</v>
      </c>
      <c r="R3779">
        <f t="shared" ref="R3779:R3842" si="239">E3779/N3779</f>
        <v>48.542372881355931</v>
      </c>
      <c r="S3779" t="s">
        <v>8305</v>
      </c>
    </row>
    <row r="3780" spans="1:19" ht="28.7" x14ac:dyDescent="0.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42049.610879629625</v>
      </c>
      <c r="K3780">
        <v>1418758780</v>
      </c>
      <c r="L3780" s="10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105.04166666666667</v>
      </c>
      <c r="R3780">
        <f t="shared" si="239"/>
        <v>70.027777777777771</v>
      </c>
      <c r="S3780" t="s">
        <v>8305</v>
      </c>
    </row>
    <row r="3781" spans="1:19" ht="28.7" x14ac:dyDescent="0.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42455.48541666667</v>
      </c>
      <c r="K3781">
        <v>1456421940</v>
      </c>
      <c r="L3781" s="10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103.98</v>
      </c>
      <c r="R3781">
        <f t="shared" si="239"/>
        <v>135.62608695652173</v>
      </c>
      <c r="S3781" t="s">
        <v>8305</v>
      </c>
    </row>
    <row r="3782" spans="1:19" ht="43" x14ac:dyDescent="0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42198.629166666658</v>
      </c>
      <c r="K3782">
        <v>1433999785</v>
      </c>
      <c r="L3782" s="10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120</v>
      </c>
      <c r="R3782">
        <f t="shared" si="239"/>
        <v>100</v>
      </c>
      <c r="S3782" t="s">
        <v>8305</v>
      </c>
    </row>
    <row r="3783" spans="1:19" ht="43" x14ac:dyDescent="0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41890.674594907403</v>
      </c>
      <c r="K3783">
        <v>1408050685</v>
      </c>
      <c r="L3783" s="10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109.66666666666667</v>
      </c>
      <c r="R3783">
        <f t="shared" si="239"/>
        <v>94.90384615384616</v>
      </c>
      <c r="S3783" t="s">
        <v>8305</v>
      </c>
    </row>
    <row r="3784" spans="1:19" ht="43" x14ac:dyDescent="0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42575.749999999993</v>
      </c>
      <c r="K3784">
        <v>1466887297</v>
      </c>
      <c r="L3784" s="10">
        <f t="shared" si="237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101.75</v>
      </c>
      <c r="R3784">
        <f t="shared" si="239"/>
        <v>75.370370370370367</v>
      </c>
      <c r="S3784" t="s">
        <v>8305</v>
      </c>
    </row>
    <row r="3785" spans="1:19" ht="43" x14ac:dyDescent="0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42444.458333333336</v>
      </c>
      <c r="K3785">
        <v>1455938520</v>
      </c>
      <c r="L3785" s="10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128.91666666666666</v>
      </c>
      <c r="R3785">
        <f t="shared" si="239"/>
        <v>64.458333333333329</v>
      </c>
      <c r="S3785" t="s">
        <v>8305</v>
      </c>
    </row>
    <row r="3786" spans="1:19" ht="43" x14ac:dyDescent="0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42561.772361111107</v>
      </c>
      <c r="K3786">
        <v>1465601532</v>
      </c>
      <c r="L3786" s="10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114.99999999999999</v>
      </c>
      <c r="R3786">
        <f t="shared" si="239"/>
        <v>115</v>
      </c>
      <c r="S3786" t="s">
        <v>8305</v>
      </c>
    </row>
    <row r="3787" spans="1:19" ht="43" x14ac:dyDescent="0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42584.210416666661</v>
      </c>
      <c r="K3787">
        <v>1467040769</v>
      </c>
      <c r="L3787" s="10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150.75</v>
      </c>
      <c r="R3787">
        <f t="shared" si="239"/>
        <v>100.5</v>
      </c>
      <c r="S3787" t="s">
        <v>8305</v>
      </c>
    </row>
    <row r="3788" spans="1:19" ht="43" x14ac:dyDescent="0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42516.829571759255</v>
      </c>
      <c r="K3788">
        <v>1461718475</v>
      </c>
      <c r="L3788" s="10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110.96666666666665</v>
      </c>
      <c r="R3788">
        <f t="shared" si="239"/>
        <v>93.774647887323937</v>
      </c>
      <c r="S3788" t="s">
        <v>8305</v>
      </c>
    </row>
    <row r="3789" spans="1:19" ht="43" x14ac:dyDescent="0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42195.957638888889</v>
      </c>
      <c r="K3789">
        <v>1434113406</v>
      </c>
      <c r="L3789" s="10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100.28571428571429</v>
      </c>
      <c r="R3789">
        <f t="shared" si="239"/>
        <v>35.1</v>
      </c>
      <c r="S3789" t="s">
        <v>8305</v>
      </c>
    </row>
    <row r="3790" spans="1:19" ht="71.7" x14ac:dyDescent="0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42361.470833333333</v>
      </c>
      <c r="K3790">
        <v>1448469719</v>
      </c>
      <c r="L3790" s="10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0.66666666666666674</v>
      </c>
      <c r="R3790">
        <f t="shared" si="239"/>
        <v>500</v>
      </c>
      <c r="S3790" t="s">
        <v>8305</v>
      </c>
    </row>
    <row r="3791" spans="1:19" ht="43" x14ac:dyDescent="0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42170.590486111112</v>
      </c>
      <c r="K3791">
        <v>1431630618</v>
      </c>
      <c r="L3791" s="10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</v>
      </c>
      <c r="R3791">
        <f t="shared" si="239"/>
        <v>29</v>
      </c>
      <c r="S3791" t="s">
        <v>8305</v>
      </c>
    </row>
    <row r="3792" spans="1:19" ht="43" hidden="1" x14ac:dyDescent="0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42696.5002662037</v>
      </c>
      <c r="K3792">
        <v>1477238423</v>
      </c>
      <c r="L3792" s="10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t="e">
        <f t="shared" si="239"/>
        <v>#DIV/0!</v>
      </c>
      <c r="S3792" t="s">
        <v>8305</v>
      </c>
    </row>
    <row r="3793" spans="1:19" ht="28.7" hidden="1" x14ac:dyDescent="0.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41826.4837037037</v>
      </c>
      <c r="K3793">
        <v>1399480592</v>
      </c>
      <c r="L3793" s="10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t="e">
        <f t="shared" si="239"/>
        <v>#DIV/0!</v>
      </c>
      <c r="S3793" t="s">
        <v>8305</v>
      </c>
    </row>
    <row r="3794" spans="1:19" ht="28.7" x14ac:dyDescent="0.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42200.238680555551</v>
      </c>
      <c r="K3794">
        <v>1434365022</v>
      </c>
      <c r="L3794" s="10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0.27999999999999997</v>
      </c>
      <c r="R3794">
        <f t="shared" si="239"/>
        <v>17.5</v>
      </c>
      <c r="S3794" t="s">
        <v>8305</v>
      </c>
    </row>
    <row r="3795" spans="1:19" ht="43" x14ac:dyDescent="0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41989.73065972222</v>
      </c>
      <c r="K3795">
        <v>1416954729</v>
      </c>
      <c r="L3795" s="10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59.657142857142851</v>
      </c>
      <c r="R3795">
        <f t="shared" si="239"/>
        <v>174</v>
      </c>
      <c r="S3795" t="s">
        <v>8305</v>
      </c>
    </row>
    <row r="3796" spans="1:19" ht="43" x14ac:dyDescent="0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42162.372152777774</v>
      </c>
      <c r="K3796">
        <v>1431093354</v>
      </c>
      <c r="L3796" s="10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1</v>
      </c>
      <c r="R3796">
        <f t="shared" si="239"/>
        <v>50</v>
      </c>
      <c r="S3796" t="s">
        <v>8305</v>
      </c>
    </row>
    <row r="3797" spans="1:19" ht="43" x14ac:dyDescent="0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42244.729166666664</v>
      </c>
      <c r="K3797">
        <v>1437042490</v>
      </c>
      <c r="L3797" s="10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1.6666666666666667</v>
      </c>
      <c r="R3797">
        <f t="shared" si="239"/>
        <v>5</v>
      </c>
      <c r="S3797" t="s">
        <v>8305</v>
      </c>
    </row>
    <row r="3798" spans="1:19" ht="43" x14ac:dyDescent="0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42748.821250000001</v>
      </c>
      <c r="K3798">
        <v>1479170556</v>
      </c>
      <c r="L3798" s="10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4.4444444444444444E-3</v>
      </c>
      <c r="R3798">
        <f t="shared" si="239"/>
        <v>1</v>
      </c>
      <c r="S3798" t="s">
        <v>8305</v>
      </c>
    </row>
    <row r="3799" spans="1:19" ht="43" x14ac:dyDescent="0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42114.673206018517</v>
      </c>
      <c r="K3799">
        <v>1426972165</v>
      </c>
      <c r="L3799" s="10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89.666666666666657</v>
      </c>
      <c r="R3799">
        <f t="shared" si="239"/>
        <v>145.40540540540542</v>
      </c>
      <c r="S3799" t="s">
        <v>8305</v>
      </c>
    </row>
    <row r="3800" spans="1:19" ht="43" x14ac:dyDescent="0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41861.514444444445</v>
      </c>
      <c r="K3800">
        <v>1405099248</v>
      </c>
      <c r="L3800" s="10">
        <f t="shared" si="237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1.4642857142857144</v>
      </c>
      <c r="R3800">
        <f t="shared" si="239"/>
        <v>205</v>
      </c>
      <c r="S3800" t="s">
        <v>8305</v>
      </c>
    </row>
    <row r="3801" spans="1:19" ht="28.7" x14ac:dyDescent="0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42440.722719907404</v>
      </c>
      <c r="K3801">
        <v>1455142843</v>
      </c>
      <c r="L3801" s="10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4.0199999999999996</v>
      </c>
      <c r="R3801">
        <f t="shared" si="239"/>
        <v>100.5</v>
      </c>
      <c r="S3801" t="s">
        <v>8305</v>
      </c>
    </row>
    <row r="3802" spans="1:19" ht="43" x14ac:dyDescent="0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42014.999305555553</v>
      </c>
      <c r="K3802">
        <v>1418146883</v>
      </c>
      <c r="L3802" s="10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</v>
      </c>
      <c r="R3802">
        <f t="shared" si="239"/>
        <v>55.0625</v>
      </c>
      <c r="S3802" t="s">
        <v>8305</v>
      </c>
    </row>
    <row r="3803" spans="1:19" ht="43" x14ac:dyDescent="0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42006.467777777776</v>
      </c>
      <c r="K3803">
        <v>1417536816</v>
      </c>
      <c r="L3803" s="10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8.52</v>
      </c>
      <c r="R3803">
        <f t="shared" si="239"/>
        <v>47.333333333333336</v>
      </c>
      <c r="S3803" t="s">
        <v>8305</v>
      </c>
    </row>
    <row r="3804" spans="1:19" ht="43" hidden="1" x14ac:dyDescent="0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42298.917893518512</v>
      </c>
      <c r="K3804">
        <v>1442890906</v>
      </c>
      <c r="L3804" s="10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t="e">
        <f t="shared" si="239"/>
        <v>#DIV/0!</v>
      </c>
      <c r="S3804" t="s">
        <v>8305</v>
      </c>
    </row>
    <row r="3805" spans="1:19" ht="28.7" x14ac:dyDescent="0.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42433.763518518514</v>
      </c>
      <c r="K3805">
        <v>1454541568</v>
      </c>
      <c r="L3805" s="10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19.650000000000002</v>
      </c>
      <c r="R3805">
        <f t="shared" si="239"/>
        <v>58.95</v>
      </c>
      <c r="S3805" t="s">
        <v>8305</v>
      </c>
    </row>
    <row r="3806" spans="1:19" ht="43" hidden="1" x14ac:dyDescent="0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42582.083333333336</v>
      </c>
      <c r="K3806">
        <v>1465172024</v>
      </c>
      <c r="L3806" s="10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t="e">
        <f t="shared" si="239"/>
        <v>#DIV/0!</v>
      </c>
      <c r="S3806" t="s">
        <v>8305</v>
      </c>
    </row>
    <row r="3807" spans="1:19" ht="43" x14ac:dyDescent="0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41909.678703703699</v>
      </c>
      <c r="K3807">
        <v>1406668640</v>
      </c>
      <c r="L3807" s="10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2E-3</v>
      </c>
      <c r="R3807">
        <f t="shared" si="239"/>
        <v>1.5</v>
      </c>
      <c r="S3807" t="s">
        <v>8305</v>
      </c>
    </row>
    <row r="3808" spans="1:19" ht="43" x14ac:dyDescent="0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41819.050706018512</v>
      </c>
      <c r="K3808">
        <v>1402294381</v>
      </c>
      <c r="L3808" s="10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6.6666666666666666E-2</v>
      </c>
      <c r="R3808">
        <f t="shared" si="239"/>
        <v>5</v>
      </c>
      <c r="S3808" t="s">
        <v>8305</v>
      </c>
    </row>
    <row r="3809" spans="1:19" ht="43" x14ac:dyDescent="0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42097.700682870367</v>
      </c>
      <c r="K3809">
        <v>1427492939</v>
      </c>
      <c r="L3809" s="10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30.333333333333336</v>
      </c>
      <c r="R3809">
        <f t="shared" si="239"/>
        <v>50.555555555555557</v>
      </c>
      <c r="S3809" t="s">
        <v>8305</v>
      </c>
    </row>
    <row r="3810" spans="1:19" ht="43" x14ac:dyDescent="0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42119.203923611109</v>
      </c>
      <c r="K3810">
        <v>1424775219</v>
      </c>
      <c r="L3810" s="10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100</v>
      </c>
      <c r="R3810">
        <f t="shared" si="239"/>
        <v>41.666666666666664</v>
      </c>
      <c r="S3810" t="s">
        <v>8271</v>
      </c>
    </row>
    <row r="3811" spans="1:19" ht="43" x14ac:dyDescent="0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41850.75</v>
      </c>
      <c r="K3811">
        <v>1402403907</v>
      </c>
      <c r="L3811" s="10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101.25</v>
      </c>
      <c r="R3811">
        <f t="shared" si="239"/>
        <v>53.289473684210527</v>
      </c>
      <c r="S3811" t="s">
        <v>8271</v>
      </c>
    </row>
    <row r="3812" spans="1:19" ht="43" x14ac:dyDescent="0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42084.599050925921</v>
      </c>
      <c r="K3812">
        <v>1424377358</v>
      </c>
      <c r="L3812" s="10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121.73333333333333</v>
      </c>
      <c r="R3812">
        <f t="shared" si="239"/>
        <v>70.230769230769226</v>
      </c>
      <c r="S3812" t="s">
        <v>8271</v>
      </c>
    </row>
    <row r="3813" spans="1:19" ht="43" x14ac:dyDescent="0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42521.249999999993</v>
      </c>
      <c r="K3813">
        <v>1461769373</v>
      </c>
      <c r="L3813" s="10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330</v>
      </c>
      <c r="R3813">
        <f t="shared" si="239"/>
        <v>43.421052631578945</v>
      </c>
      <c r="S3813" t="s">
        <v>8271</v>
      </c>
    </row>
    <row r="3814" spans="1:19" ht="43" x14ac:dyDescent="0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42155.957638888889</v>
      </c>
      <c r="K3814">
        <v>1429120908</v>
      </c>
      <c r="L3814" s="10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109.55</v>
      </c>
      <c r="R3814">
        <f t="shared" si="239"/>
        <v>199.18181818181819</v>
      </c>
      <c r="S3814" t="s">
        <v>8271</v>
      </c>
    </row>
    <row r="3815" spans="1:19" ht="43" x14ac:dyDescent="0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42535.696527777771</v>
      </c>
      <c r="K3815">
        <v>1462603021</v>
      </c>
      <c r="L3815" s="10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100.95190476190474</v>
      </c>
      <c r="R3815">
        <f t="shared" si="239"/>
        <v>78.518148148148143</v>
      </c>
      <c r="S3815" t="s">
        <v>8271</v>
      </c>
    </row>
    <row r="3816" spans="1:19" ht="43" x14ac:dyDescent="0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42094.957638888889</v>
      </c>
      <c r="K3816">
        <v>1424727712</v>
      </c>
      <c r="L3816" s="10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140.13333333333333</v>
      </c>
      <c r="R3816">
        <f t="shared" si="239"/>
        <v>61.823529411764703</v>
      </c>
      <c r="S3816" t="s">
        <v>8271</v>
      </c>
    </row>
    <row r="3817" spans="1:19" ht="28.7" x14ac:dyDescent="0.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42236.749999999993</v>
      </c>
      <c r="K3817">
        <v>1437545657</v>
      </c>
      <c r="L3817" s="10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100.001</v>
      </c>
      <c r="R3817">
        <f t="shared" si="239"/>
        <v>50.000500000000002</v>
      </c>
      <c r="S3817" t="s">
        <v>8271</v>
      </c>
    </row>
    <row r="3818" spans="1:19" ht="57.35" x14ac:dyDescent="0.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41837.481747685182</v>
      </c>
      <c r="K3818">
        <v>1403022823</v>
      </c>
      <c r="L3818" s="10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119.238</v>
      </c>
      <c r="R3818">
        <f t="shared" si="239"/>
        <v>48.339729729729726</v>
      </c>
      <c r="S3818" t="s">
        <v>8271</v>
      </c>
    </row>
    <row r="3819" spans="1:19" ht="43" x14ac:dyDescent="0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42300.957638888889</v>
      </c>
      <c r="K3819">
        <v>1444236216</v>
      </c>
      <c r="L3819" s="10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107.25</v>
      </c>
      <c r="R3819">
        <f t="shared" si="239"/>
        <v>107.25</v>
      </c>
      <c r="S3819" t="s">
        <v>8271</v>
      </c>
    </row>
    <row r="3820" spans="1:19" ht="43" x14ac:dyDescent="0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42075.592384259253</v>
      </c>
      <c r="K3820">
        <v>1423599182</v>
      </c>
      <c r="L3820" s="10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227.99999999999997</v>
      </c>
      <c r="R3820">
        <f t="shared" si="239"/>
        <v>57</v>
      </c>
      <c r="S3820" t="s">
        <v>8271</v>
      </c>
    </row>
    <row r="3821" spans="1:19" ht="43" x14ac:dyDescent="0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42202.668055555558</v>
      </c>
      <c r="K3821">
        <v>1435554104</v>
      </c>
      <c r="L3821" s="10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106.4</v>
      </c>
      <c r="R3821">
        <f t="shared" si="239"/>
        <v>40.92307692307692</v>
      </c>
      <c r="S3821" t="s">
        <v>8271</v>
      </c>
    </row>
    <row r="3822" spans="1:19" ht="43" x14ac:dyDescent="0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42190.443483796298</v>
      </c>
      <c r="K3822">
        <v>1433518717</v>
      </c>
      <c r="L3822" s="10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143.33333333333334</v>
      </c>
      <c r="R3822">
        <f t="shared" si="239"/>
        <v>21.5</v>
      </c>
      <c r="S3822" t="s">
        <v>8271</v>
      </c>
    </row>
    <row r="3823" spans="1:19" ht="43" x14ac:dyDescent="0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42372.972303240742</v>
      </c>
      <c r="K3823">
        <v>1449116407</v>
      </c>
      <c r="L3823" s="10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104.54285714285714</v>
      </c>
      <c r="R3823">
        <f t="shared" si="239"/>
        <v>79.543478260869563</v>
      </c>
      <c r="S3823" t="s">
        <v>8271</v>
      </c>
    </row>
    <row r="3824" spans="1:19" ht="57.35" x14ac:dyDescent="0.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42388.749305555553</v>
      </c>
      <c r="K3824">
        <v>1448136417</v>
      </c>
      <c r="L3824" s="10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110.02000000000001</v>
      </c>
      <c r="R3824">
        <f t="shared" si="239"/>
        <v>72.381578947368425</v>
      </c>
      <c r="S3824" t="s">
        <v>8271</v>
      </c>
    </row>
    <row r="3825" spans="1:19" ht="43" x14ac:dyDescent="0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42204.957638888889</v>
      </c>
      <c r="K3825">
        <v>1434405044</v>
      </c>
      <c r="L3825" s="10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106</v>
      </c>
      <c r="R3825">
        <f t="shared" si="239"/>
        <v>64.634146341463421</v>
      </c>
      <c r="S3825" t="s">
        <v>8271</v>
      </c>
    </row>
    <row r="3826" spans="1:19" ht="43" x14ac:dyDescent="0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42583.361805555549</v>
      </c>
      <c r="K3826">
        <v>1469026903</v>
      </c>
      <c r="L3826" s="10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108</v>
      </c>
      <c r="R3826">
        <f t="shared" si="239"/>
        <v>38.571428571428569</v>
      </c>
      <c r="S3826" t="s">
        <v>8271</v>
      </c>
    </row>
    <row r="3827" spans="1:19" ht="43" x14ac:dyDescent="0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42171.861273148148</v>
      </c>
      <c r="K3827">
        <v>1432690814</v>
      </c>
      <c r="L3827" s="10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105.42</v>
      </c>
      <c r="R3827">
        <f t="shared" si="239"/>
        <v>107.57142857142857</v>
      </c>
      <c r="S3827" t="s">
        <v>8271</v>
      </c>
    </row>
    <row r="3828" spans="1:19" ht="28.7" x14ac:dyDescent="0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42131.215208333328</v>
      </c>
      <c r="K3828">
        <v>1428401394</v>
      </c>
      <c r="L3828" s="10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119.16666666666667</v>
      </c>
      <c r="R3828">
        <f t="shared" si="239"/>
        <v>27.5</v>
      </c>
      <c r="S3828" t="s">
        <v>8271</v>
      </c>
    </row>
    <row r="3829" spans="1:19" ht="57.35" x14ac:dyDescent="0.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42089.791666666664</v>
      </c>
      <c r="K3829">
        <v>1422656201</v>
      </c>
      <c r="L3829" s="10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152.66666666666666</v>
      </c>
      <c r="R3829">
        <f t="shared" si="239"/>
        <v>70.461538461538467</v>
      </c>
      <c r="S3829" t="s">
        <v>8271</v>
      </c>
    </row>
    <row r="3830" spans="1:19" ht="43" x14ac:dyDescent="0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42004.360960648148</v>
      </c>
      <c r="K3830">
        <v>1414845587</v>
      </c>
      <c r="L3830" s="10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100</v>
      </c>
      <c r="R3830">
        <f t="shared" si="239"/>
        <v>178.57142857142858</v>
      </c>
      <c r="S3830" t="s">
        <v>8271</v>
      </c>
    </row>
    <row r="3831" spans="1:19" ht="43" x14ac:dyDescent="0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42613.657071759262</v>
      </c>
      <c r="K3831">
        <v>1470948371</v>
      </c>
      <c r="L3831" s="10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100.2</v>
      </c>
      <c r="R3831">
        <f t="shared" si="239"/>
        <v>62.625</v>
      </c>
      <c r="S3831" t="s">
        <v>8271</v>
      </c>
    </row>
    <row r="3832" spans="1:19" ht="43" x14ac:dyDescent="0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42517.532534722217</v>
      </c>
      <c r="K3832">
        <v>1463161611</v>
      </c>
      <c r="L3832" s="10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225</v>
      </c>
      <c r="R3832">
        <f t="shared" si="239"/>
        <v>75</v>
      </c>
      <c r="S3832" t="s">
        <v>8271</v>
      </c>
    </row>
    <row r="3833" spans="1:19" ht="43" x14ac:dyDescent="0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41948.682233796295</v>
      </c>
      <c r="K3833">
        <v>1413404545</v>
      </c>
      <c r="L3833" s="10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106.02199999999999</v>
      </c>
      <c r="R3833">
        <f t="shared" si="239"/>
        <v>58.901111111111113</v>
      </c>
      <c r="S3833" t="s">
        <v>8271</v>
      </c>
    </row>
    <row r="3834" spans="1:19" ht="43" x14ac:dyDescent="0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42419.906655092585</v>
      </c>
      <c r="K3834">
        <v>1452048335</v>
      </c>
      <c r="L3834" s="10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104.66666666666666</v>
      </c>
      <c r="R3834">
        <f t="shared" si="239"/>
        <v>139.55555555555554</v>
      </c>
      <c r="S3834" t="s">
        <v>8271</v>
      </c>
    </row>
    <row r="3835" spans="1:19" ht="43" x14ac:dyDescent="0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41974.589583333327</v>
      </c>
      <c r="K3835">
        <v>1416516972</v>
      </c>
      <c r="L3835" s="10">
        <f t="shared" si="237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116.66666666666667</v>
      </c>
      <c r="R3835">
        <f t="shared" si="239"/>
        <v>70</v>
      </c>
      <c r="S3835" t="s">
        <v>8271</v>
      </c>
    </row>
    <row r="3836" spans="1:19" ht="43" x14ac:dyDescent="0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42173.236886574072</v>
      </c>
      <c r="K3836">
        <v>1432032067</v>
      </c>
      <c r="L3836" s="10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109.03333333333333</v>
      </c>
      <c r="R3836">
        <f t="shared" si="239"/>
        <v>57.385964912280699</v>
      </c>
      <c r="S3836" t="s">
        <v>8271</v>
      </c>
    </row>
    <row r="3837" spans="1:19" ht="43" x14ac:dyDescent="0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42481.733888888884</v>
      </c>
      <c r="K3837">
        <v>1459463808</v>
      </c>
      <c r="L3837" s="10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160</v>
      </c>
      <c r="R3837">
        <f t="shared" si="239"/>
        <v>40</v>
      </c>
      <c r="S3837" t="s">
        <v>8271</v>
      </c>
    </row>
    <row r="3838" spans="1:19" ht="43" x14ac:dyDescent="0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42584.964583333327</v>
      </c>
      <c r="K3838">
        <v>1467497652</v>
      </c>
      <c r="L3838" s="10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112.5</v>
      </c>
      <c r="R3838">
        <f t="shared" si="239"/>
        <v>64.285714285714292</v>
      </c>
      <c r="S3838" t="s">
        <v>8271</v>
      </c>
    </row>
    <row r="3839" spans="1:19" ht="28.7" x14ac:dyDescent="0.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42188.557384259257</v>
      </c>
      <c r="K3839">
        <v>1432837358</v>
      </c>
      <c r="L3839" s="10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102.1</v>
      </c>
      <c r="R3839">
        <f t="shared" si="239"/>
        <v>120.11764705882354</v>
      </c>
      <c r="S3839" t="s">
        <v>8271</v>
      </c>
    </row>
    <row r="3840" spans="1:19" ht="57.35" x14ac:dyDescent="0.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42146.502418981479</v>
      </c>
      <c r="K3840">
        <v>1429722209</v>
      </c>
      <c r="L3840" s="10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100.824</v>
      </c>
      <c r="R3840">
        <f t="shared" si="239"/>
        <v>1008.24</v>
      </c>
      <c r="S3840" t="s">
        <v>8271</v>
      </c>
    </row>
    <row r="3841" spans="1:19" ht="43" x14ac:dyDescent="0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42214.934305555551</v>
      </c>
      <c r="K3841">
        <v>1433042724</v>
      </c>
      <c r="L3841" s="10">
        <f t="shared" si="237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101.25</v>
      </c>
      <c r="R3841">
        <f t="shared" si="239"/>
        <v>63.28125</v>
      </c>
      <c r="S3841" t="s">
        <v>8271</v>
      </c>
    </row>
    <row r="3842" spans="1:19" ht="43" x14ac:dyDescent="0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42457.45172453703</v>
      </c>
      <c r="K3842">
        <v>1457023829</v>
      </c>
      <c r="L3842" s="10">
        <f t="shared" si="23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6500</v>
      </c>
      <c r="R3842">
        <f t="shared" si="239"/>
        <v>21.666666666666668</v>
      </c>
      <c r="S3842" t="s">
        <v>8271</v>
      </c>
    </row>
    <row r="3843" spans="1:19" ht="43" x14ac:dyDescent="0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(((I3843/60)/60)/24)+DATE(1970,1,1)+(-5/24)</f>
        <v>41840.57739583333</v>
      </c>
      <c r="K3843">
        <v>1400698287</v>
      </c>
      <c r="L3843" s="10">
        <f t="shared" ref="L3843:L3906" si="241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(E3843/D3843)*100</f>
        <v>8.7200000000000006</v>
      </c>
      <c r="R3843">
        <f t="shared" ref="R3843:R3906" si="243">E3843/N3843</f>
        <v>25.647058823529413</v>
      </c>
      <c r="S3843" t="s">
        <v>8271</v>
      </c>
    </row>
    <row r="3844" spans="1:19" ht="43" x14ac:dyDescent="0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41770.285324074073</v>
      </c>
      <c r="K3844">
        <v>1397217052</v>
      </c>
      <c r="L3844" s="10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21.94</v>
      </c>
      <c r="R3844">
        <f t="shared" si="243"/>
        <v>47.695652173913047</v>
      </c>
      <c r="S3844" t="s">
        <v>8271</v>
      </c>
    </row>
    <row r="3845" spans="1:19" ht="43" x14ac:dyDescent="0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41790.864166666666</v>
      </c>
      <c r="K3845">
        <v>1399427064</v>
      </c>
      <c r="L3845" s="10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21.3</v>
      </c>
      <c r="R3845">
        <f t="shared" si="243"/>
        <v>56.05263157894737</v>
      </c>
      <c r="S3845" t="s">
        <v>8271</v>
      </c>
    </row>
    <row r="3846" spans="1:19" ht="43" x14ac:dyDescent="0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41793.082638888889</v>
      </c>
      <c r="K3846">
        <v>1399474134</v>
      </c>
      <c r="L3846" s="10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41.489795918367342</v>
      </c>
      <c r="R3846">
        <f t="shared" si="243"/>
        <v>81.319999999999993</v>
      </c>
      <c r="S3846" t="s">
        <v>8271</v>
      </c>
    </row>
    <row r="3847" spans="1:19" ht="57.35" x14ac:dyDescent="0.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42278.418680555551</v>
      </c>
      <c r="K3847">
        <v>1441119774</v>
      </c>
      <c r="L3847" s="10">
        <f t="shared" si="241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2.105</v>
      </c>
      <c r="R3847">
        <f t="shared" si="243"/>
        <v>70.166666666666671</v>
      </c>
      <c r="S3847" t="s">
        <v>8271</v>
      </c>
    </row>
    <row r="3848" spans="1:19" ht="43" x14ac:dyDescent="0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41916.082638888889</v>
      </c>
      <c r="K3848">
        <v>1409721542</v>
      </c>
      <c r="L3848" s="10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</v>
      </c>
      <c r="R3848">
        <f t="shared" si="243"/>
        <v>23.625</v>
      </c>
      <c r="S3848" t="s">
        <v>8271</v>
      </c>
    </row>
    <row r="3849" spans="1:19" ht="43" x14ac:dyDescent="0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42204.016099537032</v>
      </c>
      <c r="K3849">
        <v>1433395391</v>
      </c>
      <c r="L3849" s="10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16.161904761904761</v>
      </c>
      <c r="R3849">
        <f t="shared" si="243"/>
        <v>188.55555555555554</v>
      </c>
      <c r="S3849" t="s">
        <v>8271</v>
      </c>
    </row>
    <row r="3850" spans="1:19" ht="43" x14ac:dyDescent="0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42295.608668981477</v>
      </c>
      <c r="K3850">
        <v>1442604989</v>
      </c>
      <c r="L3850" s="10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16.376923076923077</v>
      </c>
      <c r="R3850">
        <f t="shared" si="243"/>
        <v>49.511627906976742</v>
      </c>
      <c r="S3850" t="s">
        <v>8271</v>
      </c>
    </row>
    <row r="3851" spans="1:19" ht="43" x14ac:dyDescent="0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42166.558842592589</v>
      </c>
      <c r="K3851">
        <v>1431455084</v>
      </c>
      <c r="L3851" s="10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</v>
      </c>
      <c r="R3851">
        <f t="shared" si="243"/>
        <v>75.464285714285708</v>
      </c>
      <c r="S3851" t="s">
        <v>8271</v>
      </c>
    </row>
    <row r="3852" spans="1:19" ht="28.7" x14ac:dyDescent="0.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42004.916006944441</v>
      </c>
      <c r="K3852">
        <v>1417489143</v>
      </c>
      <c r="L3852" s="10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3.8</v>
      </c>
      <c r="R3852">
        <f t="shared" si="243"/>
        <v>9.5</v>
      </c>
      <c r="S3852" t="s">
        <v>8271</v>
      </c>
    </row>
    <row r="3853" spans="1:19" ht="43" x14ac:dyDescent="0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42202.23123842592</v>
      </c>
      <c r="K3853">
        <v>1434537179</v>
      </c>
      <c r="L3853" s="10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34.08</v>
      </c>
      <c r="R3853">
        <f t="shared" si="243"/>
        <v>35.5</v>
      </c>
      <c r="S3853" t="s">
        <v>8271</v>
      </c>
    </row>
    <row r="3854" spans="1:19" ht="43" x14ac:dyDescent="0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42089.940694444442</v>
      </c>
      <c r="K3854">
        <v>1425270876</v>
      </c>
      <c r="L3854" s="10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0.2</v>
      </c>
      <c r="R3854">
        <f t="shared" si="243"/>
        <v>10</v>
      </c>
      <c r="S3854" t="s">
        <v>8271</v>
      </c>
    </row>
    <row r="3855" spans="1:19" ht="28.7" x14ac:dyDescent="0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41883.631689814814</v>
      </c>
      <c r="K3855">
        <v>1406578178</v>
      </c>
      <c r="L3855" s="10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2.5999999999999999E-2</v>
      </c>
      <c r="R3855">
        <f t="shared" si="243"/>
        <v>13</v>
      </c>
      <c r="S3855" t="s">
        <v>8271</v>
      </c>
    </row>
    <row r="3856" spans="1:19" ht="28.7" x14ac:dyDescent="0.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42133.67659722222</v>
      </c>
      <c r="K3856">
        <v>1428614058</v>
      </c>
      <c r="L3856" s="10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16.254545454545454</v>
      </c>
      <c r="R3856">
        <f t="shared" si="243"/>
        <v>89.4</v>
      </c>
      <c r="S3856" t="s">
        <v>8271</v>
      </c>
    </row>
    <row r="3857" spans="1:19" ht="43" x14ac:dyDescent="0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42089.720729166664</v>
      </c>
      <c r="K3857">
        <v>1424819871</v>
      </c>
      <c r="L3857" s="10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</v>
      </c>
      <c r="R3857">
        <f t="shared" si="243"/>
        <v>25</v>
      </c>
      <c r="S3857" t="s">
        <v>8271</v>
      </c>
    </row>
    <row r="3858" spans="1:19" ht="43" x14ac:dyDescent="0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42071.493090277778</v>
      </c>
      <c r="K3858">
        <v>1423245003</v>
      </c>
      <c r="L3858" s="10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0.02</v>
      </c>
      <c r="R3858">
        <f t="shared" si="243"/>
        <v>1</v>
      </c>
      <c r="S3858" t="s">
        <v>8271</v>
      </c>
    </row>
    <row r="3859" spans="1:19" ht="43" x14ac:dyDescent="0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41852.508333333331</v>
      </c>
      <c r="K3859">
        <v>1404927690</v>
      </c>
      <c r="L3859" s="10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5.2</v>
      </c>
      <c r="R3859">
        <f t="shared" si="243"/>
        <v>65</v>
      </c>
      <c r="S3859" t="s">
        <v>8271</v>
      </c>
    </row>
    <row r="3860" spans="1:19" ht="57.35" x14ac:dyDescent="0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42146.666666666664</v>
      </c>
      <c r="K3860">
        <v>1430734844</v>
      </c>
      <c r="L3860" s="10">
        <f t="shared" si="241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2</v>
      </c>
      <c r="R3860">
        <f t="shared" si="243"/>
        <v>10</v>
      </c>
      <c r="S3860" t="s">
        <v>8271</v>
      </c>
    </row>
    <row r="3861" spans="1:19" ht="43" x14ac:dyDescent="0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41815.666666666664</v>
      </c>
      <c r="K3861">
        <v>1401485207</v>
      </c>
      <c r="L3861" s="10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0.04</v>
      </c>
      <c r="R3861">
        <f t="shared" si="243"/>
        <v>1</v>
      </c>
      <c r="S3861" t="s">
        <v>8271</v>
      </c>
    </row>
    <row r="3862" spans="1:19" ht="43" x14ac:dyDescent="0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41863.452662037031</v>
      </c>
      <c r="K3862">
        <v>1405266710</v>
      </c>
      <c r="L3862" s="10">
        <f t="shared" si="241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17.666666666666668</v>
      </c>
      <c r="R3862">
        <f t="shared" si="243"/>
        <v>81.538461538461533</v>
      </c>
      <c r="S3862" t="s">
        <v>8271</v>
      </c>
    </row>
    <row r="3863" spans="1:19" x14ac:dyDescent="0.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41955.699305555558</v>
      </c>
      <c r="K3863">
        <v>1412258977</v>
      </c>
      <c r="L3863" s="10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5</v>
      </c>
      <c r="R3863">
        <f t="shared" si="243"/>
        <v>100</v>
      </c>
      <c r="S3863" t="s">
        <v>8271</v>
      </c>
    </row>
    <row r="3864" spans="1:19" ht="28.7" x14ac:dyDescent="0.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42625.499305555553</v>
      </c>
      <c r="K3864">
        <v>1472451356</v>
      </c>
      <c r="L3864" s="10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1.3333333333333334E-2</v>
      </c>
      <c r="R3864">
        <f t="shared" si="243"/>
        <v>1</v>
      </c>
      <c r="S3864" t="s">
        <v>8271</v>
      </c>
    </row>
    <row r="3865" spans="1:19" ht="43" hidden="1" x14ac:dyDescent="0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42313.466493055552</v>
      </c>
      <c r="K3865">
        <v>1441552305</v>
      </c>
      <c r="L3865" s="10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t="e">
        <f t="shared" si="243"/>
        <v>#DIV/0!</v>
      </c>
      <c r="S3865" t="s">
        <v>8271</v>
      </c>
    </row>
    <row r="3866" spans="1:19" ht="43" x14ac:dyDescent="0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42325.72516203703</v>
      </c>
      <c r="K3866">
        <v>1445203454</v>
      </c>
      <c r="L3866" s="10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</v>
      </c>
      <c r="R3866">
        <f t="shared" si="243"/>
        <v>20</v>
      </c>
      <c r="S3866" t="s">
        <v>8271</v>
      </c>
    </row>
    <row r="3867" spans="1:19" ht="43" x14ac:dyDescent="0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41881.020833333328</v>
      </c>
      <c r="K3867">
        <v>1405957098</v>
      </c>
      <c r="L3867" s="10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26.937422295897225</v>
      </c>
      <c r="R3867">
        <f t="shared" si="243"/>
        <v>46.428571428571431</v>
      </c>
      <c r="S3867" t="s">
        <v>8271</v>
      </c>
    </row>
    <row r="3868" spans="1:19" ht="28.7" x14ac:dyDescent="0.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42451.936805555553</v>
      </c>
      <c r="K3868">
        <v>1454453021</v>
      </c>
      <c r="L3868" s="10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0.54999999999999993</v>
      </c>
      <c r="R3868">
        <f t="shared" si="243"/>
        <v>5.5</v>
      </c>
      <c r="S3868" t="s">
        <v>8271</v>
      </c>
    </row>
    <row r="3869" spans="1:19" ht="43" x14ac:dyDescent="0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42539.605775462966</v>
      </c>
      <c r="K3869">
        <v>1463686339</v>
      </c>
      <c r="L3869" s="10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12.55</v>
      </c>
      <c r="R3869">
        <f t="shared" si="243"/>
        <v>50.2</v>
      </c>
      <c r="S3869" t="s">
        <v>8271</v>
      </c>
    </row>
    <row r="3870" spans="1:19" x14ac:dyDescent="0.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41890.451446759253</v>
      </c>
      <c r="K3870">
        <v>1408031405</v>
      </c>
      <c r="L3870" s="10">
        <f t="shared" si="241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0.2</v>
      </c>
      <c r="R3870">
        <f t="shared" si="243"/>
        <v>10</v>
      </c>
      <c r="S3870" t="s">
        <v>8305</v>
      </c>
    </row>
    <row r="3871" spans="1:19" ht="28.7" x14ac:dyDescent="0.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42076.924305555549</v>
      </c>
      <c r="K3871">
        <v>1423761792</v>
      </c>
      <c r="L3871" s="10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3.4474868431088401</v>
      </c>
      <c r="R3871">
        <f t="shared" si="243"/>
        <v>30.133333333333333</v>
      </c>
      <c r="S3871" t="s">
        <v>8305</v>
      </c>
    </row>
    <row r="3872" spans="1:19" ht="43" x14ac:dyDescent="0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41822.963865740734</v>
      </c>
      <c r="K3872">
        <v>1401768478</v>
      </c>
      <c r="L3872" s="10">
        <f t="shared" si="241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15</v>
      </c>
      <c r="R3872">
        <f t="shared" si="243"/>
        <v>150</v>
      </c>
      <c r="S3872" t="s">
        <v>8305</v>
      </c>
    </row>
    <row r="3873" spans="1:19" ht="28.7" x14ac:dyDescent="0.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42823.530671296299</v>
      </c>
      <c r="K3873">
        <v>1485629050</v>
      </c>
      <c r="L3873" s="10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2.666666666666667</v>
      </c>
      <c r="R3873">
        <f t="shared" si="243"/>
        <v>13.333333333333334</v>
      </c>
      <c r="S3873" t="s">
        <v>8305</v>
      </c>
    </row>
    <row r="3874" spans="1:19" ht="43" hidden="1" x14ac:dyDescent="0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42229.9374537037</v>
      </c>
      <c r="K3874">
        <v>1435202996</v>
      </c>
      <c r="L3874" s="10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t="e">
        <f t="shared" si="243"/>
        <v>#DIV/0!</v>
      </c>
      <c r="S3874" t="s">
        <v>8305</v>
      </c>
    </row>
    <row r="3875" spans="1:19" ht="43" hidden="1" x14ac:dyDescent="0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42285.487673611111</v>
      </c>
      <c r="K3875">
        <v>1441730535</v>
      </c>
      <c r="L3875" s="10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t="e">
        <f t="shared" si="243"/>
        <v>#DIV/0!</v>
      </c>
      <c r="S3875" t="s">
        <v>8305</v>
      </c>
    </row>
    <row r="3876" spans="1:19" ht="43" hidden="1" x14ac:dyDescent="0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42027.833333333336</v>
      </c>
      <c r="K3876">
        <v>1420244622</v>
      </c>
      <c r="L3876" s="10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t="e">
        <f t="shared" si="243"/>
        <v>#DIV/0!</v>
      </c>
      <c r="S3876" t="s">
        <v>8305</v>
      </c>
    </row>
    <row r="3877" spans="1:19" ht="43" hidden="1" x14ac:dyDescent="0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42616.208333333336</v>
      </c>
      <c r="K3877">
        <v>1472804365</v>
      </c>
      <c r="L3877" s="10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t="e">
        <f t="shared" si="243"/>
        <v>#DIV/0!</v>
      </c>
      <c r="S3877" t="s">
        <v>8305</v>
      </c>
    </row>
    <row r="3878" spans="1:19" ht="43" x14ac:dyDescent="0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42402.415833333333</v>
      </c>
      <c r="K3878">
        <v>1451833128</v>
      </c>
      <c r="L3878" s="10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52.794871794871788</v>
      </c>
      <c r="R3878">
        <f t="shared" si="243"/>
        <v>44.760869565217391</v>
      </c>
      <c r="S3878" t="s">
        <v>8305</v>
      </c>
    </row>
    <row r="3879" spans="1:19" ht="43" x14ac:dyDescent="0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42712.469351851854</v>
      </c>
      <c r="K3879">
        <v>1478621752</v>
      </c>
      <c r="L3879" s="10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4.9639999999999995</v>
      </c>
      <c r="R3879">
        <f t="shared" si="243"/>
        <v>88.642857142857139</v>
      </c>
      <c r="S3879" t="s">
        <v>8305</v>
      </c>
    </row>
    <row r="3880" spans="1:19" ht="43" x14ac:dyDescent="0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42184.957638888889</v>
      </c>
      <c r="K3880">
        <v>1433014746</v>
      </c>
      <c r="L3880" s="10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5.5555555555555552E-2</v>
      </c>
      <c r="R3880">
        <f t="shared" si="243"/>
        <v>10</v>
      </c>
      <c r="S3880" t="s">
        <v>8305</v>
      </c>
    </row>
    <row r="3881" spans="1:19" ht="43" hidden="1" x14ac:dyDescent="0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42029.652731481481</v>
      </c>
      <c r="K3881">
        <v>1419626396</v>
      </c>
      <c r="L3881" s="10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t="e">
        <f t="shared" si="243"/>
        <v>#DIV/0!</v>
      </c>
      <c r="S3881" t="s">
        <v>8305</v>
      </c>
    </row>
    <row r="3882" spans="1:19" ht="43" x14ac:dyDescent="0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41850.75</v>
      </c>
      <c r="K3882">
        <v>1403724820</v>
      </c>
      <c r="L3882" s="10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13.066666666666665</v>
      </c>
      <c r="R3882">
        <f t="shared" si="243"/>
        <v>57.647058823529413</v>
      </c>
      <c r="S3882" t="s">
        <v>8305</v>
      </c>
    </row>
    <row r="3883" spans="1:19" ht="28.7" x14ac:dyDescent="0.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42785.810173611106</v>
      </c>
      <c r="K3883">
        <v>1484958399</v>
      </c>
      <c r="L3883" s="10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5</v>
      </c>
      <c r="R3883">
        <f t="shared" si="243"/>
        <v>25</v>
      </c>
      <c r="S3883" t="s">
        <v>8305</v>
      </c>
    </row>
    <row r="3884" spans="1:19" ht="43" hidden="1" x14ac:dyDescent="0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42400.752083333333</v>
      </c>
      <c r="K3884">
        <v>1451950570</v>
      </c>
      <c r="L3884" s="10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t="e">
        <f t="shared" si="243"/>
        <v>#DIV/0!</v>
      </c>
      <c r="S3884" t="s">
        <v>8305</v>
      </c>
    </row>
    <row r="3885" spans="1:19" ht="57.35" hidden="1" x14ac:dyDescent="0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41884.394317129627</v>
      </c>
      <c r="K3885">
        <v>1407076069</v>
      </c>
      <c r="L3885" s="10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t="e">
        <f t="shared" si="243"/>
        <v>#DIV/0!</v>
      </c>
      <c r="S3885" t="s">
        <v>8305</v>
      </c>
    </row>
    <row r="3886" spans="1:19" ht="43" hidden="1" x14ac:dyDescent="0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42090.541574074072</v>
      </c>
      <c r="K3886">
        <v>1425322792</v>
      </c>
      <c r="L3886" s="10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t="e">
        <f t="shared" si="243"/>
        <v>#DIV/0!</v>
      </c>
      <c r="S3886" t="s">
        <v>8305</v>
      </c>
    </row>
    <row r="3887" spans="1:19" ht="43" hidden="1" x14ac:dyDescent="0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42499.742951388886</v>
      </c>
      <c r="K3887">
        <v>1460242191</v>
      </c>
      <c r="L3887" s="10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t="e">
        <f t="shared" si="243"/>
        <v>#DIV/0!</v>
      </c>
      <c r="S3887" t="s">
        <v>8305</v>
      </c>
    </row>
    <row r="3888" spans="1:19" hidden="1" x14ac:dyDescent="0.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41984.019699074073</v>
      </c>
      <c r="K3888">
        <v>1415683702</v>
      </c>
      <c r="L3888" s="10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t="e">
        <f t="shared" si="243"/>
        <v>#DIV/0!</v>
      </c>
      <c r="S3888" t="s">
        <v>8305</v>
      </c>
    </row>
    <row r="3889" spans="1:19" ht="43" x14ac:dyDescent="0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42125.708333333336</v>
      </c>
      <c r="K3889">
        <v>1426538129</v>
      </c>
      <c r="L3889" s="10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</v>
      </c>
      <c r="R3889">
        <f t="shared" si="243"/>
        <v>17.5</v>
      </c>
      <c r="S3889" t="s">
        <v>8305</v>
      </c>
    </row>
    <row r="3890" spans="1:19" ht="43" x14ac:dyDescent="0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42792.337476851848</v>
      </c>
      <c r="K3890">
        <v>1485522358</v>
      </c>
      <c r="L3890" s="10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27.1</v>
      </c>
      <c r="R3890">
        <f t="shared" si="243"/>
        <v>38.714285714285715</v>
      </c>
      <c r="S3890" t="s">
        <v>8271</v>
      </c>
    </row>
    <row r="3891" spans="1:19" ht="43" x14ac:dyDescent="0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42008.768055555549</v>
      </c>
      <c r="K3891">
        <v>1417651630</v>
      </c>
      <c r="L3891" s="10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</v>
      </c>
      <c r="R3891">
        <f t="shared" si="243"/>
        <v>13.111111111111111</v>
      </c>
      <c r="S3891" t="s">
        <v>8271</v>
      </c>
    </row>
    <row r="3892" spans="1:19" ht="43" x14ac:dyDescent="0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42231.55027777778</v>
      </c>
      <c r="K3892">
        <v>1434478344</v>
      </c>
      <c r="L3892" s="10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16.826666666666668</v>
      </c>
      <c r="R3892">
        <f t="shared" si="243"/>
        <v>315.5</v>
      </c>
      <c r="S3892" t="s">
        <v>8271</v>
      </c>
    </row>
    <row r="3893" spans="1:19" ht="28.7" x14ac:dyDescent="0.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42085.999305555553</v>
      </c>
      <c r="K3893">
        <v>1424488244</v>
      </c>
      <c r="L3893" s="10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32.5</v>
      </c>
      <c r="R3893">
        <f t="shared" si="243"/>
        <v>37.142857142857146</v>
      </c>
      <c r="S3893" t="s">
        <v>8271</v>
      </c>
    </row>
    <row r="3894" spans="1:19" ht="43" hidden="1" x14ac:dyDescent="0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41875.083333333328</v>
      </c>
      <c r="K3894">
        <v>1408203557</v>
      </c>
      <c r="L3894" s="10">
        <f t="shared" si="241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t="e">
        <f t="shared" si="243"/>
        <v>#DIV/0!</v>
      </c>
      <c r="S3894" t="s">
        <v>8271</v>
      </c>
    </row>
    <row r="3895" spans="1:19" ht="43" x14ac:dyDescent="0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41821.041666666664</v>
      </c>
      <c r="K3895">
        <v>1400600840</v>
      </c>
      <c r="L3895" s="10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21.55</v>
      </c>
      <c r="R3895">
        <f t="shared" si="243"/>
        <v>128.27380952380952</v>
      </c>
      <c r="S3895" t="s">
        <v>8271</v>
      </c>
    </row>
    <row r="3896" spans="1:19" ht="43" x14ac:dyDescent="0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42709.999305555553</v>
      </c>
      <c r="K3896">
        <v>1478386812</v>
      </c>
      <c r="L3896" s="10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3.4666666666666663</v>
      </c>
      <c r="R3896">
        <f t="shared" si="243"/>
        <v>47.272727272727273</v>
      </c>
      <c r="S3896" t="s">
        <v>8271</v>
      </c>
    </row>
    <row r="3897" spans="1:19" ht="43" x14ac:dyDescent="0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42063.041875000003</v>
      </c>
      <c r="K3897">
        <v>1422424818</v>
      </c>
      <c r="L3897" s="10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5</v>
      </c>
      <c r="R3897">
        <f t="shared" si="243"/>
        <v>50</v>
      </c>
      <c r="S3897" t="s">
        <v>8271</v>
      </c>
    </row>
    <row r="3898" spans="1:19" ht="43" x14ac:dyDescent="0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41806.983541666668</v>
      </c>
      <c r="K3898">
        <v>1401770178</v>
      </c>
      <c r="L3898" s="10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10.625</v>
      </c>
      <c r="R3898">
        <f t="shared" si="243"/>
        <v>42.5</v>
      </c>
      <c r="S3898" t="s">
        <v>8271</v>
      </c>
    </row>
    <row r="3899" spans="1:19" ht="43" x14ac:dyDescent="0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42012.665312499994</v>
      </c>
      <c r="K3899">
        <v>1418158683</v>
      </c>
      <c r="L3899" s="10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17.599999999999998</v>
      </c>
      <c r="R3899">
        <f t="shared" si="243"/>
        <v>44</v>
      </c>
      <c r="S3899" t="s">
        <v>8271</v>
      </c>
    </row>
    <row r="3900" spans="1:19" ht="57.35" x14ac:dyDescent="0.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42233.458333333336</v>
      </c>
      <c r="K3900">
        <v>1436355270</v>
      </c>
      <c r="L3900" s="10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32.56</v>
      </c>
      <c r="R3900">
        <f t="shared" si="243"/>
        <v>50.875</v>
      </c>
      <c r="S3900" t="s">
        <v>8271</v>
      </c>
    </row>
    <row r="3901" spans="1:19" ht="43" x14ac:dyDescent="0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41863.566678240735</v>
      </c>
      <c r="K3901">
        <v>1406140561</v>
      </c>
      <c r="L3901" s="10">
        <f t="shared" si="241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</v>
      </c>
      <c r="R3901">
        <f t="shared" si="243"/>
        <v>62.5</v>
      </c>
      <c r="S3901" t="s">
        <v>8271</v>
      </c>
    </row>
    <row r="3902" spans="1:19" ht="28.7" x14ac:dyDescent="0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42165.884155092594</v>
      </c>
      <c r="K3902">
        <v>1431396791</v>
      </c>
      <c r="L3902" s="10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5.4</v>
      </c>
      <c r="R3902">
        <f t="shared" si="243"/>
        <v>27</v>
      </c>
      <c r="S3902" t="s">
        <v>8271</v>
      </c>
    </row>
    <row r="3903" spans="1:19" ht="43" x14ac:dyDescent="0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42357.618043981485</v>
      </c>
      <c r="K3903">
        <v>1447098599</v>
      </c>
      <c r="L3903" s="10">
        <f t="shared" si="241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0.83333333333333337</v>
      </c>
      <c r="R3903">
        <f t="shared" si="243"/>
        <v>25</v>
      </c>
      <c r="S3903" t="s">
        <v>8271</v>
      </c>
    </row>
    <row r="3904" spans="1:19" ht="43" x14ac:dyDescent="0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42688.301412037035</v>
      </c>
      <c r="K3904">
        <v>1476962042</v>
      </c>
      <c r="L3904" s="10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48.833333333333336</v>
      </c>
      <c r="R3904">
        <f t="shared" si="243"/>
        <v>47.258064516129032</v>
      </c>
      <c r="S3904" t="s">
        <v>8271</v>
      </c>
    </row>
    <row r="3905" spans="1:19" ht="43" hidden="1" x14ac:dyDescent="0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42230.609722222223</v>
      </c>
      <c r="K3905">
        <v>1435709765</v>
      </c>
      <c r="L3905" s="10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t="e">
        <f t="shared" si="243"/>
        <v>#DIV/0!</v>
      </c>
      <c r="S3905" t="s">
        <v>8271</v>
      </c>
    </row>
    <row r="3906" spans="1:19" x14ac:dyDescent="0.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42109.00277777778</v>
      </c>
      <c r="K3906">
        <v>1427866200</v>
      </c>
      <c r="L3906" s="10">
        <f t="shared" si="24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0.03</v>
      </c>
      <c r="R3906">
        <f t="shared" si="243"/>
        <v>1.5</v>
      </c>
      <c r="S3906" t="s">
        <v>8271</v>
      </c>
    </row>
    <row r="3907" spans="1:19" ht="43" x14ac:dyDescent="0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(((I3907/60)/60)/24)+DATE(1970,1,1)+(-5/24)</f>
        <v>42166.749999999993</v>
      </c>
      <c r="K3907">
        <v>1430405903</v>
      </c>
      <c r="L3907" s="10">
        <f t="shared" ref="L3907:L3970" si="245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(E3907/D3907)*100</f>
        <v>11.533333333333333</v>
      </c>
      <c r="R3907">
        <f t="shared" ref="R3907:R3970" si="247">E3907/N3907</f>
        <v>24.714285714285715</v>
      </c>
      <c r="S3907" t="s">
        <v>8271</v>
      </c>
    </row>
    <row r="3908" spans="1:19" ht="43" x14ac:dyDescent="0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42181.350694444445</v>
      </c>
      <c r="K3908">
        <v>1432072893</v>
      </c>
      <c r="L3908" s="10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67.333333333333329</v>
      </c>
      <c r="R3908">
        <f t="shared" si="247"/>
        <v>63.125</v>
      </c>
      <c r="S3908" t="s">
        <v>8271</v>
      </c>
    </row>
    <row r="3909" spans="1:19" ht="28.7" x14ac:dyDescent="0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41938.630555555552</v>
      </c>
      <c r="K3909">
        <v>1411587606</v>
      </c>
      <c r="L3909" s="10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15.299999999999999</v>
      </c>
      <c r="R3909">
        <f t="shared" si="247"/>
        <v>38.25</v>
      </c>
      <c r="S3909" t="s">
        <v>8271</v>
      </c>
    </row>
    <row r="3910" spans="1:19" ht="43" x14ac:dyDescent="0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41848.927037037036</v>
      </c>
      <c r="K3910">
        <v>1405307696</v>
      </c>
      <c r="L3910" s="10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8.6666666666666679</v>
      </c>
      <c r="R3910">
        <f t="shared" si="247"/>
        <v>16.25</v>
      </c>
      <c r="S3910" t="s">
        <v>8271</v>
      </c>
    </row>
    <row r="3911" spans="1:19" ht="43" x14ac:dyDescent="0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41893.150949074072</v>
      </c>
      <c r="K3911">
        <v>1407832642</v>
      </c>
      <c r="L3911" s="10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0.22499999999999998</v>
      </c>
      <c r="R3911">
        <f t="shared" si="247"/>
        <v>33.75</v>
      </c>
      <c r="S3911" t="s">
        <v>8271</v>
      </c>
    </row>
    <row r="3912" spans="1:19" ht="43" x14ac:dyDescent="0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42254.548576388886</v>
      </c>
      <c r="K3912">
        <v>1439057397</v>
      </c>
      <c r="L3912" s="10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3.0833333333333335</v>
      </c>
      <c r="R3912">
        <f t="shared" si="247"/>
        <v>61.666666666666664</v>
      </c>
      <c r="S3912" t="s">
        <v>8271</v>
      </c>
    </row>
    <row r="3913" spans="1:19" ht="43" x14ac:dyDescent="0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41969.645567129628</v>
      </c>
      <c r="K3913">
        <v>1414438177</v>
      </c>
      <c r="L3913" s="10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37.412500000000001</v>
      </c>
      <c r="R3913">
        <f t="shared" si="247"/>
        <v>83.138888888888886</v>
      </c>
      <c r="S3913" t="s">
        <v>8271</v>
      </c>
    </row>
    <row r="3914" spans="1:19" ht="43" x14ac:dyDescent="0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42118.982638888883</v>
      </c>
      <c r="K3914">
        <v>1424759330</v>
      </c>
      <c r="L3914" s="10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6.6666666666666671E-3</v>
      </c>
      <c r="R3914">
        <f t="shared" si="247"/>
        <v>1</v>
      </c>
      <c r="S3914" t="s">
        <v>8271</v>
      </c>
    </row>
    <row r="3915" spans="1:19" ht="43" x14ac:dyDescent="0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42338.044548611106</v>
      </c>
      <c r="K3915">
        <v>1446267849</v>
      </c>
      <c r="L3915" s="10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10</v>
      </c>
      <c r="R3915">
        <f t="shared" si="247"/>
        <v>142.85714285714286</v>
      </c>
      <c r="S3915" t="s">
        <v>8271</v>
      </c>
    </row>
    <row r="3916" spans="1:19" ht="43" x14ac:dyDescent="0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42134.749305555553</v>
      </c>
      <c r="K3916">
        <v>1429558756</v>
      </c>
      <c r="L3916" s="10">
        <f t="shared" si="245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36.36</v>
      </c>
      <c r="R3916">
        <f t="shared" si="247"/>
        <v>33.666666666666664</v>
      </c>
      <c r="S3916" t="s">
        <v>8271</v>
      </c>
    </row>
    <row r="3917" spans="1:19" ht="43" x14ac:dyDescent="0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42522.776724537034</v>
      </c>
      <c r="K3917">
        <v>1462232309</v>
      </c>
      <c r="L3917" s="10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0.33333333333333337</v>
      </c>
      <c r="R3917">
        <f t="shared" si="247"/>
        <v>5</v>
      </c>
      <c r="S3917" t="s">
        <v>8271</v>
      </c>
    </row>
    <row r="3918" spans="1:19" ht="43" hidden="1" x14ac:dyDescent="0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42524.263333333329</v>
      </c>
      <c r="K3918">
        <v>1462360752</v>
      </c>
      <c r="L3918" s="10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t="e">
        <f t="shared" si="247"/>
        <v>#DIV/0!</v>
      </c>
      <c r="S3918" t="s">
        <v>8271</v>
      </c>
    </row>
    <row r="3919" spans="1:19" ht="43" x14ac:dyDescent="0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41893.318993055553</v>
      </c>
      <c r="K3919">
        <v>1407847161</v>
      </c>
      <c r="L3919" s="10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0.2857142857142857</v>
      </c>
      <c r="R3919">
        <f t="shared" si="247"/>
        <v>10</v>
      </c>
      <c r="S3919" t="s">
        <v>8271</v>
      </c>
    </row>
    <row r="3920" spans="1:19" ht="43" x14ac:dyDescent="0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41855.458333333328</v>
      </c>
      <c r="K3920">
        <v>1406131023</v>
      </c>
      <c r="L3920" s="10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0.2</v>
      </c>
      <c r="R3920">
        <f t="shared" si="247"/>
        <v>40</v>
      </c>
      <c r="S3920" t="s">
        <v>8271</v>
      </c>
    </row>
    <row r="3921" spans="1:19" ht="43" x14ac:dyDescent="0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42386.791666666664</v>
      </c>
      <c r="K3921">
        <v>1450628773</v>
      </c>
      <c r="L3921" s="10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1.7999999999999998</v>
      </c>
      <c r="R3921">
        <f t="shared" si="247"/>
        <v>30</v>
      </c>
      <c r="S3921" t="s">
        <v>8271</v>
      </c>
    </row>
    <row r="3922" spans="1:19" ht="43" x14ac:dyDescent="0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42687.220601851855</v>
      </c>
      <c r="K3922">
        <v>1476436660</v>
      </c>
      <c r="L3922" s="10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5.4</v>
      </c>
      <c r="R3922">
        <f t="shared" si="247"/>
        <v>45</v>
      </c>
      <c r="S3922" t="s">
        <v>8271</v>
      </c>
    </row>
    <row r="3923" spans="1:19" ht="43" hidden="1" x14ac:dyDescent="0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41938.541666666664</v>
      </c>
      <c r="K3923">
        <v>1413291655</v>
      </c>
      <c r="L3923" s="10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t="e">
        <f t="shared" si="247"/>
        <v>#DIV/0!</v>
      </c>
      <c r="S3923" t="s">
        <v>8271</v>
      </c>
    </row>
    <row r="3924" spans="1:19" ht="43" x14ac:dyDescent="0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42065.749999999993</v>
      </c>
      <c r="K3924">
        <v>1421432810</v>
      </c>
      <c r="L3924" s="10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8.1333333333333329</v>
      </c>
      <c r="R3924">
        <f t="shared" si="247"/>
        <v>10.166666666666666</v>
      </c>
      <c r="S3924" t="s">
        <v>8271</v>
      </c>
    </row>
    <row r="3925" spans="1:19" ht="43" x14ac:dyDescent="0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42103.771655092591</v>
      </c>
      <c r="K3925">
        <v>1426203071</v>
      </c>
      <c r="L3925" s="10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12.034782608695652</v>
      </c>
      <c r="R3925">
        <f t="shared" si="247"/>
        <v>81.411764705882348</v>
      </c>
      <c r="S3925" t="s">
        <v>8271</v>
      </c>
    </row>
    <row r="3926" spans="1:19" ht="43" x14ac:dyDescent="0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41816.751412037032</v>
      </c>
      <c r="K3926">
        <v>1401231722</v>
      </c>
      <c r="L3926" s="10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15.266666666666667</v>
      </c>
      <c r="R3926">
        <f t="shared" si="247"/>
        <v>57.25</v>
      </c>
      <c r="S3926" t="s">
        <v>8271</v>
      </c>
    </row>
    <row r="3927" spans="1:19" ht="43" x14ac:dyDescent="0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41850.662488425922</v>
      </c>
      <c r="K3927">
        <v>1404161639</v>
      </c>
      <c r="L3927" s="10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10</v>
      </c>
      <c r="R3927">
        <f t="shared" si="247"/>
        <v>5</v>
      </c>
      <c r="S3927" t="s">
        <v>8271</v>
      </c>
    </row>
    <row r="3928" spans="1:19" ht="28.7" x14ac:dyDescent="0.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41999.876712962963</v>
      </c>
      <c r="K3928">
        <v>1417053748</v>
      </c>
      <c r="L3928" s="10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0.3</v>
      </c>
      <c r="R3928">
        <f t="shared" si="247"/>
        <v>15</v>
      </c>
      <c r="S3928" t="s">
        <v>8271</v>
      </c>
    </row>
    <row r="3929" spans="1:19" ht="43" x14ac:dyDescent="0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41860.059074074074</v>
      </c>
      <c r="K3929">
        <v>1404973504</v>
      </c>
      <c r="L3929" s="10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1</v>
      </c>
      <c r="R3929">
        <f t="shared" si="247"/>
        <v>12.5</v>
      </c>
      <c r="S3929" t="s">
        <v>8271</v>
      </c>
    </row>
    <row r="3930" spans="1:19" ht="43" x14ac:dyDescent="0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42292.999305555553</v>
      </c>
      <c r="K3930">
        <v>1442593427</v>
      </c>
      <c r="L3930" s="10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13.020000000000001</v>
      </c>
      <c r="R3930">
        <f t="shared" si="247"/>
        <v>93</v>
      </c>
      <c r="S3930" t="s">
        <v>8271</v>
      </c>
    </row>
    <row r="3931" spans="1:19" ht="43" x14ac:dyDescent="0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42631.618807870364</v>
      </c>
      <c r="K3931">
        <v>1471636265</v>
      </c>
      <c r="L3931" s="10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2.2650000000000001</v>
      </c>
      <c r="R3931">
        <f t="shared" si="247"/>
        <v>32.357142857142854</v>
      </c>
      <c r="S3931" t="s">
        <v>8271</v>
      </c>
    </row>
    <row r="3932" spans="1:19" ht="43" hidden="1" x14ac:dyDescent="0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42461.041666666664</v>
      </c>
      <c r="K3932">
        <v>1457078868</v>
      </c>
      <c r="L3932" s="10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t="e">
        <f t="shared" si="247"/>
        <v>#DIV/0!</v>
      </c>
      <c r="S3932" t="s">
        <v>8271</v>
      </c>
    </row>
    <row r="3933" spans="1:19" ht="43" hidden="1" x14ac:dyDescent="0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42252.943368055552</v>
      </c>
      <c r="K3933">
        <v>1439350707</v>
      </c>
      <c r="L3933" s="10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t="e">
        <f t="shared" si="247"/>
        <v>#DIV/0!</v>
      </c>
      <c r="S3933" t="s">
        <v>8271</v>
      </c>
    </row>
    <row r="3934" spans="1:19" ht="43" x14ac:dyDescent="0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42444.918564814812</v>
      </c>
      <c r="K3934">
        <v>1455508964</v>
      </c>
      <c r="L3934" s="10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8.3333333333333332E-3</v>
      </c>
      <c r="R3934">
        <f t="shared" si="247"/>
        <v>1</v>
      </c>
      <c r="S3934" t="s">
        <v>8271</v>
      </c>
    </row>
    <row r="3935" spans="1:19" ht="43" x14ac:dyDescent="0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42567.821527777771</v>
      </c>
      <c r="K3935">
        <v>1466205262</v>
      </c>
      <c r="L3935" s="10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15.742857142857142</v>
      </c>
      <c r="R3935">
        <f t="shared" si="247"/>
        <v>91.833333333333329</v>
      </c>
      <c r="S3935" t="s">
        <v>8271</v>
      </c>
    </row>
    <row r="3936" spans="1:19" ht="43" x14ac:dyDescent="0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42278.333333333336</v>
      </c>
      <c r="K3936">
        <v>1439827639</v>
      </c>
      <c r="L3936" s="10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11</v>
      </c>
      <c r="R3936">
        <f t="shared" si="247"/>
        <v>45.833333333333336</v>
      </c>
      <c r="S3936" t="s">
        <v>8271</v>
      </c>
    </row>
    <row r="3937" spans="1:19" ht="57.35" x14ac:dyDescent="0.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42281.448449074065</v>
      </c>
      <c r="K3937">
        <v>1438789546</v>
      </c>
      <c r="L3937" s="10">
        <f t="shared" si="245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43.833333333333336</v>
      </c>
      <c r="R3937">
        <f t="shared" si="247"/>
        <v>57.173913043478258</v>
      </c>
      <c r="S3937" t="s">
        <v>8271</v>
      </c>
    </row>
    <row r="3938" spans="1:19" ht="43" hidden="1" x14ac:dyDescent="0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42705.096296296295</v>
      </c>
      <c r="K3938">
        <v>1477981120</v>
      </c>
      <c r="L3938" s="10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t="e">
        <f t="shared" si="247"/>
        <v>#DIV/0!</v>
      </c>
      <c r="S3938" t="s">
        <v>8271</v>
      </c>
    </row>
    <row r="3939" spans="1:19" ht="43" x14ac:dyDescent="0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42562.423148148147</v>
      </c>
      <c r="K3939">
        <v>1465830560</v>
      </c>
      <c r="L3939" s="10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86.135181975736558</v>
      </c>
      <c r="R3939">
        <f t="shared" si="247"/>
        <v>248.5</v>
      </c>
      <c r="S3939" t="s">
        <v>8271</v>
      </c>
    </row>
    <row r="3940" spans="1:19" ht="43" x14ac:dyDescent="0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42182.697384259263</v>
      </c>
      <c r="K3940">
        <v>1432763054</v>
      </c>
      <c r="L3940" s="10">
        <f t="shared" si="245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12.196620583717358</v>
      </c>
      <c r="R3940">
        <f t="shared" si="247"/>
        <v>79.400000000000006</v>
      </c>
      <c r="S3940" t="s">
        <v>8271</v>
      </c>
    </row>
    <row r="3941" spans="1:19" ht="43" x14ac:dyDescent="0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41918.979166666664</v>
      </c>
      <c r="K3941">
        <v>1412328979</v>
      </c>
      <c r="L3941" s="10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0.1</v>
      </c>
      <c r="R3941">
        <f t="shared" si="247"/>
        <v>5</v>
      </c>
      <c r="S3941" t="s">
        <v>8271</v>
      </c>
    </row>
    <row r="3942" spans="1:19" ht="43" x14ac:dyDescent="0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42006.284155092588</v>
      </c>
      <c r="K3942">
        <v>1416311351</v>
      </c>
      <c r="L3942" s="10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0.22</v>
      </c>
      <c r="R3942">
        <f t="shared" si="247"/>
        <v>5.5</v>
      </c>
      <c r="S3942" t="s">
        <v>8271</v>
      </c>
    </row>
    <row r="3943" spans="1:19" ht="57.35" x14ac:dyDescent="0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41967.833333333336</v>
      </c>
      <c r="K3943">
        <v>1414505137</v>
      </c>
      <c r="L3943" s="10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0.90909090909090906</v>
      </c>
      <c r="R3943">
        <f t="shared" si="247"/>
        <v>25</v>
      </c>
      <c r="S3943" t="s">
        <v>8271</v>
      </c>
    </row>
    <row r="3944" spans="1:19" ht="43" hidden="1" x14ac:dyDescent="0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42171.695763888885</v>
      </c>
      <c r="K3944">
        <v>1429306914</v>
      </c>
      <c r="L3944" s="10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t="e">
        <f t="shared" si="247"/>
        <v>#DIV/0!</v>
      </c>
      <c r="S3944" t="s">
        <v>8271</v>
      </c>
    </row>
    <row r="3945" spans="1:19" ht="43" x14ac:dyDescent="0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42310.493055555555</v>
      </c>
      <c r="K3945">
        <v>1443811268</v>
      </c>
      <c r="L3945" s="10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35.64</v>
      </c>
      <c r="R3945">
        <f t="shared" si="247"/>
        <v>137.07692307692307</v>
      </c>
      <c r="S3945" t="s">
        <v>8271</v>
      </c>
    </row>
    <row r="3946" spans="1:19" ht="43" hidden="1" x14ac:dyDescent="0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42243.454571759255</v>
      </c>
      <c r="K3946">
        <v>1438098875</v>
      </c>
      <c r="L3946" s="10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t="e">
        <f t="shared" si="247"/>
        <v>#DIV/0!</v>
      </c>
      <c r="S3946" t="s">
        <v>8271</v>
      </c>
    </row>
    <row r="3947" spans="1:19" ht="43" x14ac:dyDescent="0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42139.593379629623</v>
      </c>
      <c r="K3947">
        <v>1429125268</v>
      </c>
      <c r="L3947" s="10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0.25</v>
      </c>
      <c r="R3947">
        <f t="shared" si="247"/>
        <v>5</v>
      </c>
      <c r="S3947" t="s">
        <v>8271</v>
      </c>
    </row>
    <row r="3948" spans="1:19" ht="28.7" x14ac:dyDescent="0.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42063.124999999993</v>
      </c>
      <c r="K3948">
        <v>1422388822</v>
      </c>
      <c r="L3948" s="10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</v>
      </c>
      <c r="R3948">
        <f t="shared" si="247"/>
        <v>39</v>
      </c>
      <c r="S3948" t="s">
        <v>8271</v>
      </c>
    </row>
    <row r="3949" spans="1:19" ht="43" x14ac:dyDescent="0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42644.934537037036</v>
      </c>
      <c r="K3949">
        <v>1472786744</v>
      </c>
      <c r="L3949" s="10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3.3666666666666663</v>
      </c>
      <c r="R3949">
        <f t="shared" si="247"/>
        <v>50.5</v>
      </c>
      <c r="S3949" t="s">
        <v>8271</v>
      </c>
    </row>
    <row r="3950" spans="1:19" ht="43" hidden="1" x14ac:dyDescent="0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41889.117164351846</v>
      </c>
      <c r="K3950">
        <v>1404892123</v>
      </c>
      <c r="L3950" s="10">
        <f t="shared" si="245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t="e">
        <f t="shared" si="247"/>
        <v>#DIV/0!</v>
      </c>
      <c r="S3950" t="s">
        <v>8271</v>
      </c>
    </row>
    <row r="3951" spans="1:19" ht="43" x14ac:dyDescent="0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42045.912280092591</v>
      </c>
      <c r="K3951">
        <v>1421031221</v>
      </c>
      <c r="L3951" s="10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15.770000000000001</v>
      </c>
      <c r="R3951">
        <f t="shared" si="247"/>
        <v>49.28125</v>
      </c>
      <c r="S3951" t="s">
        <v>8271</v>
      </c>
    </row>
    <row r="3952" spans="1:19" ht="43" x14ac:dyDescent="0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42468.565972222219</v>
      </c>
      <c r="K3952">
        <v>1457628680</v>
      </c>
      <c r="L3952" s="10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0.625</v>
      </c>
      <c r="R3952">
        <f t="shared" si="247"/>
        <v>25</v>
      </c>
      <c r="S3952" t="s">
        <v>8271</v>
      </c>
    </row>
    <row r="3953" spans="1:19" ht="43" x14ac:dyDescent="0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42493.57571759259</v>
      </c>
      <c r="K3953">
        <v>1457120942</v>
      </c>
      <c r="L3953" s="10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5.0000000000000001E-4</v>
      </c>
      <c r="R3953">
        <f t="shared" si="247"/>
        <v>1</v>
      </c>
      <c r="S3953" t="s">
        <v>8271</v>
      </c>
    </row>
    <row r="3954" spans="1:19" ht="43" x14ac:dyDescent="0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42303.582060185181</v>
      </c>
      <c r="K3954">
        <v>1440701890</v>
      </c>
      <c r="L3954" s="10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9.6153846153846159E-2</v>
      </c>
      <c r="R3954">
        <f t="shared" si="247"/>
        <v>25</v>
      </c>
      <c r="S3954" t="s">
        <v>8271</v>
      </c>
    </row>
    <row r="3955" spans="1:19" ht="43" hidden="1" x14ac:dyDescent="0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42580.770138888889</v>
      </c>
      <c r="K3955">
        <v>1467162586</v>
      </c>
      <c r="L3955" s="10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t="e">
        <f t="shared" si="247"/>
        <v>#DIV/0!</v>
      </c>
      <c r="S3955" t="s">
        <v>8271</v>
      </c>
    </row>
    <row r="3956" spans="1:19" ht="43" hidden="1" x14ac:dyDescent="0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41834.442870370367</v>
      </c>
      <c r="K3956">
        <v>1400168264</v>
      </c>
      <c r="L3956" s="10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t="e">
        <f t="shared" si="247"/>
        <v>#DIV/0!</v>
      </c>
      <c r="S3956" t="s">
        <v>8271</v>
      </c>
    </row>
    <row r="3957" spans="1:19" ht="43" x14ac:dyDescent="0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42336.682187499995</v>
      </c>
      <c r="K3957">
        <v>1446150141</v>
      </c>
      <c r="L3957" s="10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24.285714285714285</v>
      </c>
      <c r="R3957">
        <f t="shared" si="247"/>
        <v>53.125</v>
      </c>
      <c r="S3957" t="s">
        <v>8271</v>
      </c>
    </row>
    <row r="3958" spans="1:19" ht="43" hidden="1" x14ac:dyDescent="0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42484.805555555555</v>
      </c>
      <c r="K3958">
        <v>1459203727</v>
      </c>
      <c r="L3958" s="10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t="e">
        <f t="shared" si="247"/>
        <v>#DIV/0!</v>
      </c>
      <c r="S3958" t="s">
        <v>8271</v>
      </c>
    </row>
    <row r="3959" spans="1:19" ht="43" x14ac:dyDescent="0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42559.767986111103</v>
      </c>
      <c r="K3959">
        <v>1464045954</v>
      </c>
      <c r="L3959" s="10">
        <f t="shared" si="245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2.5000000000000001E-2</v>
      </c>
      <c r="R3959">
        <f t="shared" si="247"/>
        <v>7</v>
      </c>
      <c r="S3959" t="s">
        <v>8271</v>
      </c>
    </row>
    <row r="3960" spans="1:19" ht="43" x14ac:dyDescent="0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41853.375</v>
      </c>
      <c r="K3960">
        <v>1403822912</v>
      </c>
      <c r="L3960" s="10">
        <f t="shared" si="245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32.049999999999997</v>
      </c>
      <c r="R3960">
        <f t="shared" si="247"/>
        <v>40.0625</v>
      </c>
      <c r="S3960" t="s">
        <v>8271</v>
      </c>
    </row>
    <row r="3961" spans="1:19" ht="43" x14ac:dyDescent="0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41910.580509259256</v>
      </c>
      <c r="K3961">
        <v>1409338556</v>
      </c>
      <c r="L3961" s="10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24.333333333333336</v>
      </c>
      <c r="R3961">
        <f t="shared" si="247"/>
        <v>24.333333333333332</v>
      </c>
      <c r="S3961" t="s">
        <v>8271</v>
      </c>
    </row>
    <row r="3962" spans="1:19" ht="43" x14ac:dyDescent="0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42372.63722222222</v>
      </c>
      <c r="K3962">
        <v>1449260256</v>
      </c>
      <c r="L3962" s="10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1.5</v>
      </c>
      <c r="R3962">
        <f t="shared" si="247"/>
        <v>11.25</v>
      </c>
      <c r="S3962" t="s">
        <v>8271</v>
      </c>
    </row>
    <row r="3963" spans="1:19" ht="43" x14ac:dyDescent="0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41767.682986111111</v>
      </c>
      <c r="K3963">
        <v>1397683410</v>
      </c>
      <c r="L3963" s="10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0.42</v>
      </c>
      <c r="R3963">
        <f t="shared" si="247"/>
        <v>10.5</v>
      </c>
      <c r="S3963" t="s">
        <v>8271</v>
      </c>
    </row>
    <row r="3964" spans="1:19" ht="43" x14ac:dyDescent="0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42336.413124999999</v>
      </c>
      <c r="K3964">
        <v>1446562494</v>
      </c>
      <c r="L3964" s="10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</v>
      </c>
      <c r="R3964">
        <f t="shared" si="247"/>
        <v>15</v>
      </c>
      <c r="S3964" t="s">
        <v>8271</v>
      </c>
    </row>
    <row r="3965" spans="1:19" ht="43" hidden="1" x14ac:dyDescent="0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42325.987465277773</v>
      </c>
      <c r="K3965">
        <v>1445226117</v>
      </c>
      <c r="L3965" s="10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t="e">
        <f t="shared" si="247"/>
        <v>#DIV/0!</v>
      </c>
      <c r="S3965" t="s">
        <v>8271</v>
      </c>
    </row>
    <row r="3966" spans="1:19" ht="43" x14ac:dyDescent="0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42113.47206018518</v>
      </c>
      <c r="K3966">
        <v>1424279986</v>
      </c>
      <c r="L3966" s="10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</v>
      </c>
      <c r="R3966">
        <f t="shared" si="247"/>
        <v>42</v>
      </c>
      <c r="S3966" t="s">
        <v>8271</v>
      </c>
    </row>
    <row r="3967" spans="1:19" ht="43" x14ac:dyDescent="0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42473.985879629625</v>
      </c>
      <c r="K3967">
        <v>1455428380</v>
      </c>
      <c r="L3967" s="10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14.249999999999998</v>
      </c>
      <c r="R3967">
        <f t="shared" si="247"/>
        <v>71.25</v>
      </c>
      <c r="S3967" t="s">
        <v>8271</v>
      </c>
    </row>
    <row r="3968" spans="1:19" ht="43" x14ac:dyDescent="0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41843.915972222218</v>
      </c>
      <c r="K3968">
        <v>1402506278</v>
      </c>
      <c r="L3968" s="10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0.6</v>
      </c>
      <c r="R3968">
        <f t="shared" si="247"/>
        <v>22.5</v>
      </c>
      <c r="S3968" t="s">
        <v>8271</v>
      </c>
    </row>
    <row r="3969" spans="1:19" ht="43" x14ac:dyDescent="0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42800.082256944443</v>
      </c>
      <c r="K3969">
        <v>1486191507</v>
      </c>
      <c r="L3969" s="10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24.117647058823529</v>
      </c>
      <c r="R3969">
        <f t="shared" si="247"/>
        <v>41</v>
      </c>
      <c r="S3969" t="s">
        <v>8271</v>
      </c>
    </row>
    <row r="3970" spans="1:19" ht="43" x14ac:dyDescent="0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42512.60732638889</v>
      </c>
      <c r="K3970">
        <v>1458761673</v>
      </c>
      <c r="L3970" s="10">
        <f t="shared" si="245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10.54</v>
      </c>
      <c r="R3970">
        <f t="shared" si="247"/>
        <v>47.909090909090907</v>
      </c>
      <c r="S3970" t="s">
        <v>8271</v>
      </c>
    </row>
    <row r="3971" spans="1:19" ht="43" x14ac:dyDescent="0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48">(((I3971/60)/60)/24)+DATE(1970,1,1)+(-5/24)</f>
        <v>42610.954861111109</v>
      </c>
      <c r="K3971">
        <v>1471638646</v>
      </c>
      <c r="L3971" s="10">
        <f t="shared" ref="L3971:L4034" si="249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(E3971/D3971)*100</f>
        <v>7.4690265486725664</v>
      </c>
      <c r="R3971">
        <f t="shared" ref="R3971:R4034" si="251">E3971/N3971</f>
        <v>35.166666666666664</v>
      </c>
      <c r="S3971" t="s">
        <v>8271</v>
      </c>
    </row>
    <row r="3972" spans="1:19" ht="57.35" x14ac:dyDescent="0.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42477.655219907399</v>
      </c>
      <c r="K3972">
        <v>1458333811</v>
      </c>
      <c r="L3972" s="10">
        <f t="shared" si="249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7.3333333333333334E-2</v>
      </c>
      <c r="R3972">
        <f t="shared" si="251"/>
        <v>5.5</v>
      </c>
      <c r="S3972" t="s">
        <v>8271</v>
      </c>
    </row>
    <row r="3973" spans="1:19" ht="43" x14ac:dyDescent="0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41841.327847222223</v>
      </c>
      <c r="K3973">
        <v>1403355126</v>
      </c>
      <c r="L3973" s="10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0.97142857142857131</v>
      </c>
      <c r="R3973">
        <f t="shared" si="251"/>
        <v>22.666666666666668</v>
      </c>
      <c r="S3973" t="s">
        <v>8271</v>
      </c>
    </row>
    <row r="3974" spans="1:19" ht="43" x14ac:dyDescent="0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42040.859189814808</v>
      </c>
      <c r="K3974">
        <v>1418002634</v>
      </c>
      <c r="L3974" s="10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21.099999999999998</v>
      </c>
      <c r="R3974">
        <f t="shared" si="251"/>
        <v>26.375</v>
      </c>
      <c r="S3974" t="s">
        <v>8271</v>
      </c>
    </row>
    <row r="3975" spans="1:19" ht="43" x14ac:dyDescent="0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42498.958333333336</v>
      </c>
      <c r="K3975">
        <v>1460219110</v>
      </c>
      <c r="L3975" s="10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78.100000000000009</v>
      </c>
      <c r="R3975">
        <f t="shared" si="251"/>
        <v>105.54054054054055</v>
      </c>
      <c r="S3975" t="s">
        <v>8271</v>
      </c>
    </row>
    <row r="3976" spans="1:19" ht="43" x14ac:dyDescent="0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42523.338518518511</v>
      </c>
      <c r="K3976">
        <v>1462280848</v>
      </c>
      <c r="L3976" s="10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32</v>
      </c>
      <c r="R3976">
        <f t="shared" si="251"/>
        <v>29.09090909090909</v>
      </c>
      <c r="S3976" t="s">
        <v>8271</v>
      </c>
    </row>
    <row r="3977" spans="1:19" ht="43" hidden="1" x14ac:dyDescent="0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42564.658541666664</v>
      </c>
      <c r="K3977">
        <v>1465850898</v>
      </c>
      <c r="L3977" s="10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t="e">
        <f t="shared" si="251"/>
        <v>#DIV/0!</v>
      </c>
      <c r="S3977" t="s">
        <v>8271</v>
      </c>
    </row>
    <row r="3978" spans="1:19" ht="43" x14ac:dyDescent="0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41852.083333333328</v>
      </c>
      <c r="K3978">
        <v>1405024561</v>
      </c>
      <c r="L3978" s="10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47.692307692307693</v>
      </c>
      <c r="R3978">
        <f t="shared" si="251"/>
        <v>62</v>
      </c>
      <c r="S3978" t="s">
        <v>8271</v>
      </c>
    </row>
    <row r="3979" spans="1:19" ht="43" x14ac:dyDescent="0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42573.580231481479</v>
      </c>
      <c r="K3979">
        <v>1466621732</v>
      </c>
      <c r="L3979" s="10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1.4500000000000002</v>
      </c>
      <c r="R3979">
        <f t="shared" si="251"/>
        <v>217.5</v>
      </c>
      <c r="S3979" t="s">
        <v>8271</v>
      </c>
    </row>
    <row r="3980" spans="1:19" ht="43" x14ac:dyDescent="0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42035.434641203705</v>
      </c>
      <c r="K3980">
        <v>1417533953</v>
      </c>
      <c r="L3980" s="10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10.7</v>
      </c>
      <c r="R3980">
        <f t="shared" si="251"/>
        <v>26.75</v>
      </c>
      <c r="S3980" t="s">
        <v>8271</v>
      </c>
    </row>
    <row r="3981" spans="1:19" ht="43" x14ac:dyDescent="0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42092.624999999993</v>
      </c>
      <c r="K3981">
        <v>1425678057</v>
      </c>
      <c r="L3981" s="10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</v>
      </c>
      <c r="R3981">
        <f t="shared" si="251"/>
        <v>18.333333333333332</v>
      </c>
      <c r="S3981" t="s">
        <v>8271</v>
      </c>
    </row>
    <row r="3982" spans="1:19" ht="43" x14ac:dyDescent="0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41825.390590277777</v>
      </c>
      <c r="K3982">
        <v>1401978147</v>
      </c>
      <c r="L3982" s="10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18</v>
      </c>
      <c r="R3982">
        <f t="shared" si="251"/>
        <v>64.285714285714292</v>
      </c>
      <c r="S3982" t="s">
        <v>8271</v>
      </c>
    </row>
    <row r="3983" spans="1:19" ht="28.7" x14ac:dyDescent="0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42567.971631944441</v>
      </c>
      <c r="K3983">
        <v>1463545149</v>
      </c>
      <c r="L3983" s="10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</v>
      </c>
      <c r="R3983">
        <f t="shared" si="251"/>
        <v>175</v>
      </c>
      <c r="S3983" t="s">
        <v>8271</v>
      </c>
    </row>
    <row r="3984" spans="1:19" ht="57.35" x14ac:dyDescent="0.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42192.601620370369</v>
      </c>
      <c r="K3984">
        <v>1431113180</v>
      </c>
      <c r="L3984" s="10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20</v>
      </c>
      <c r="R3984">
        <f t="shared" si="251"/>
        <v>34</v>
      </c>
      <c r="S3984" t="s">
        <v>8271</v>
      </c>
    </row>
    <row r="3985" spans="1:19" ht="43" x14ac:dyDescent="0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41779.082638888889</v>
      </c>
      <c r="K3985">
        <v>1397854356</v>
      </c>
      <c r="L3985" s="10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34.802513464991023</v>
      </c>
      <c r="R3985">
        <f t="shared" si="251"/>
        <v>84.282608695652172</v>
      </c>
      <c r="S3985" t="s">
        <v>8271</v>
      </c>
    </row>
    <row r="3986" spans="1:19" ht="43" x14ac:dyDescent="0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41950.791666666664</v>
      </c>
      <c r="K3986">
        <v>1412809644</v>
      </c>
      <c r="L3986" s="10">
        <f t="shared" si="249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</v>
      </c>
      <c r="R3986">
        <f t="shared" si="251"/>
        <v>9.5</v>
      </c>
      <c r="S3986" t="s">
        <v>8271</v>
      </c>
    </row>
    <row r="3987" spans="1:19" ht="57.35" x14ac:dyDescent="0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42420.670138888883</v>
      </c>
      <c r="K3987">
        <v>1454173120</v>
      </c>
      <c r="L3987" s="10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32.049999999999997</v>
      </c>
      <c r="R3987">
        <f t="shared" si="251"/>
        <v>33.736842105263158</v>
      </c>
      <c r="S3987" t="s">
        <v>8271</v>
      </c>
    </row>
    <row r="3988" spans="1:19" ht="43" x14ac:dyDescent="0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42496.336111111108</v>
      </c>
      <c r="K3988">
        <v>1460034594</v>
      </c>
      <c r="L3988" s="10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</v>
      </c>
      <c r="R3988">
        <f t="shared" si="251"/>
        <v>37.53846153846154</v>
      </c>
      <c r="S3988" t="s">
        <v>8271</v>
      </c>
    </row>
    <row r="3989" spans="1:19" ht="43" x14ac:dyDescent="0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41775.716319444444</v>
      </c>
      <c r="K3989">
        <v>1399414290</v>
      </c>
      <c r="L3989" s="10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37.75</v>
      </c>
      <c r="R3989">
        <f t="shared" si="251"/>
        <v>11.615384615384615</v>
      </c>
      <c r="S3989" t="s">
        <v>8271</v>
      </c>
    </row>
    <row r="3990" spans="1:19" ht="28.7" x14ac:dyDescent="0.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42244.872835648144</v>
      </c>
      <c r="K3990">
        <v>1439517413</v>
      </c>
      <c r="L3990" s="10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</v>
      </c>
      <c r="R3990">
        <f t="shared" si="251"/>
        <v>8</v>
      </c>
      <c r="S3990" t="s">
        <v>8271</v>
      </c>
    </row>
    <row r="3991" spans="1:19" ht="43" hidden="1" x14ac:dyDescent="0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42316.583113425928</v>
      </c>
      <c r="K3991">
        <v>1444413581</v>
      </c>
      <c r="L3991" s="10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t="e">
        <f t="shared" si="251"/>
        <v>#DIV/0!</v>
      </c>
      <c r="S3991" t="s">
        <v>8271</v>
      </c>
    </row>
    <row r="3992" spans="1:19" ht="43" x14ac:dyDescent="0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42431.464039351849</v>
      </c>
      <c r="K3992">
        <v>1454342893</v>
      </c>
      <c r="L3992" s="10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</v>
      </c>
      <c r="R3992">
        <f t="shared" si="251"/>
        <v>23</v>
      </c>
      <c r="S3992" t="s">
        <v>8271</v>
      </c>
    </row>
    <row r="3993" spans="1:19" ht="28.7" x14ac:dyDescent="0.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42155.436134259253</v>
      </c>
      <c r="K3993">
        <v>1430494082</v>
      </c>
      <c r="L3993" s="10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20</v>
      </c>
      <c r="R3993">
        <f t="shared" si="251"/>
        <v>100</v>
      </c>
      <c r="S3993" t="s">
        <v>8271</v>
      </c>
    </row>
    <row r="3994" spans="1:19" ht="43" x14ac:dyDescent="0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42349.773831018516</v>
      </c>
      <c r="K3994">
        <v>1444689259</v>
      </c>
      <c r="L3994" s="10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</v>
      </c>
      <c r="R3994">
        <f t="shared" si="251"/>
        <v>60.111111111111114</v>
      </c>
      <c r="S3994" t="s">
        <v>8271</v>
      </c>
    </row>
    <row r="3995" spans="1:19" ht="43" x14ac:dyDescent="0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42137.656388888885</v>
      </c>
      <c r="K3995">
        <v>1428957912</v>
      </c>
      <c r="L3995" s="10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6.0000000000000001E-3</v>
      </c>
      <c r="R3995">
        <f t="shared" si="251"/>
        <v>3</v>
      </c>
      <c r="S3995" t="s">
        <v>8271</v>
      </c>
    </row>
    <row r="3996" spans="1:19" ht="43" x14ac:dyDescent="0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41839.181597222218</v>
      </c>
      <c r="K3996">
        <v>1403169690</v>
      </c>
      <c r="L3996" s="10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0.25</v>
      </c>
      <c r="R3996">
        <f t="shared" si="251"/>
        <v>5</v>
      </c>
      <c r="S3996" t="s">
        <v>8271</v>
      </c>
    </row>
    <row r="3997" spans="1:19" ht="43" x14ac:dyDescent="0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42049.268749999996</v>
      </c>
      <c r="K3997">
        <v>1421339077</v>
      </c>
      <c r="L3997" s="10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35</v>
      </c>
      <c r="R3997">
        <f t="shared" si="251"/>
        <v>17.5</v>
      </c>
      <c r="S3997" t="s">
        <v>8271</v>
      </c>
    </row>
    <row r="3998" spans="1:19" ht="43" x14ac:dyDescent="0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41963.461111111108</v>
      </c>
      <c r="K3998">
        <v>1415341464</v>
      </c>
      <c r="L3998" s="10">
        <f t="shared" si="249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16.566666666666666</v>
      </c>
      <c r="R3998">
        <f t="shared" si="251"/>
        <v>29.235294117647058</v>
      </c>
      <c r="S3998" t="s">
        <v>8271</v>
      </c>
    </row>
    <row r="3999" spans="1:19" ht="43" hidden="1" x14ac:dyDescent="0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42099.141446759262</v>
      </c>
      <c r="K3999">
        <v>1425633821</v>
      </c>
      <c r="L3999" s="10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t="e">
        <f t="shared" si="251"/>
        <v>#DIV/0!</v>
      </c>
      <c r="S3999" t="s">
        <v>8271</v>
      </c>
    </row>
    <row r="4000" spans="1:19" ht="43" x14ac:dyDescent="0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42091.713263888887</v>
      </c>
      <c r="K4000">
        <v>1424992026</v>
      </c>
      <c r="L4000" s="10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57.199999999999996</v>
      </c>
      <c r="R4000">
        <f t="shared" si="251"/>
        <v>59.583333333333336</v>
      </c>
      <c r="S4000" t="s">
        <v>8271</v>
      </c>
    </row>
    <row r="4001" spans="1:19" ht="43" x14ac:dyDescent="0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41882.619317129625</v>
      </c>
      <c r="K4001">
        <v>1406058798</v>
      </c>
      <c r="L4001" s="10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16.514285714285716</v>
      </c>
      <c r="R4001">
        <f t="shared" si="251"/>
        <v>82.571428571428569</v>
      </c>
      <c r="S4001" t="s">
        <v>8271</v>
      </c>
    </row>
    <row r="4002" spans="1:19" x14ac:dyDescent="0.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42497.39534722222</v>
      </c>
      <c r="K4002">
        <v>1457450958</v>
      </c>
      <c r="L4002" s="10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0.125</v>
      </c>
      <c r="R4002">
        <f t="shared" si="251"/>
        <v>10</v>
      </c>
      <c r="S4002" t="s">
        <v>8271</v>
      </c>
    </row>
    <row r="4003" spans="1:19" ht="57.35" x14ac:dyDescent="0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42795.583333333336</v>
      </c>
      <c r="K4003">
        <v>1486681708</v>
      </c>
      <c r="L4003" s="10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37.75</v>
      </c>
      <c r="R4003">
        <f t="shared" si="251"/>
        <v>32.357142857142854</v>
      </c>
      <c r="S4003" t="s">
        <v>8271</v>
      </c>
    </row>
    <row r="4004" spans="1:19" ht="43" x14ac:dyDescent="0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41908.835196759253</v>
      </c>
      <c r="K4004">
        <v>1409187761</v>
      </c>
      <c r="L4004" s="10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1.8399999999999999</v>
      </c>
      <c r="R4004">
        <f t="shared" si="251"/>
        <v>5.75</v>
      </c>
      <c r="S4004" t="s">
        <v>8271</v>
      </c>
    </row>
    <row r="4005" spans="1:19" ht="43" x14ac:dyDescent="0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42050.379016203697</v>
      </c>
      <c r="K4005">
        <v>1421417147</v>
      </c>
      <c r="L4005" s="10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10.050000000000001</v>
      </c>
      <c r="R4005">
        <f t="shared" si="251"/>
        <v>100.5</v>
      </c>
      <c r="S4005" t="s">
        <v>8271</v>
      </c>
    </row>
    <row r="4006" spans="1:19" x14ac:dyDescent="0.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41919.954363425924</v>
      </c>
      <c r="K4006">
        <v>1410148457</v>
      </c>
      <c r="L4006" s="10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0.2</v>
      </c>
      <c r="R4006">
        <f t="shared" si="251"/>
        <v>1</v>
      </c>
      <c r="S4006" t="s">
        <v>8271</v>
      </c>
    </row>
    <row r="4007" spans="1:19" ht="43" x14ac:dyDescent="0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41932.599363425921</v>
      </c>
      <c r="K4007">
        <v>1408648985</v>
      </c>
      <c r="L4007" s="10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1.3333333333333335</v>
      </c>
      <c r="R4007">
        <f t="shared" si="251"/>
        <v>20</v>
      </c>
      <c r="S4007" t="s">
        <v>8271</v>
      </c>
    </row>
    <row r="4008" spans="1:19" ht="43" x14ac:dyDescent="0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42416.564664351848</v>
      </c>
      <c r="K4008">
        <v>1453487587</v>
      </c>
      <c r="L4008" s="10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6.6666666666666671E-3</v>
      </c>
      <c r="R4008">
        <f t="shared" si="251"/>
        <v>2</v>
      </c>
      <c r="S4008" t="s">
        <v>8271</v>
      </c>
    </row>
    <row r="4009" spans="1:19" ht="43" x14ac:dyDescent="0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41877.477777777778</v>
      </c>
      <c r="K4009">
        <v>1406572381</v>
      </c>
      <c r="L4009" s="10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0.25</v>
      </c>
      <c r="R4009">
        <f t="shared" si="251"/>
        <v>5</v>
      </c>
      <c r="S4009" t="s">
        <v>8271</v>
      </c>
    </row>
    <row r="4010" spans="1:19" ht="43" x14ac:dyDescent="0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42207.755868055552</v>
      </c>
      <c r="K4010">
        <v>1435014507</v>
      </c>
      <c r="L4010" s="10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6</v>
      </c>
      <c r="R4010">
        <f t="shared" si="251"/>
        <v>15</v>
      </c>
      <c r="S4010" t="s">
        <v>8271</v>
      </c>
    </row>
    <row r="4011" spans="1:19" ht="43" x14ac:dyDescent="0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41891.492592592593</v>
      </c>
      <c r="K4011">
        <v>1406825360</v>
      </c>
      <c r="L4011" s="10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3.8860103626943006</v>
      </c>
      <c r="R4011">
        <f t="shared" si="251"/>
        <v>25</v>
      </c>
      <c r="S4011" t="s">
        <v>8271</v>
      </c>
    </row>
    <row r="4012" spans="1:19" ht="43" x14ac:dyDescent="0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41938.562106481477</v>
      </c>
      <c r="K4012">
        <v>1412879366</v>
      </c>
      <c r="L4012" s="10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24.194444444444443</v>
      </c>
      <c r="R4012">
        <f t="shared" si="251"/>
        <v>45.842105263157897</v>
      </c>
      <c r="S4012" t="s">
        <v>8271</v>
      </c>
    </row>
    <row r="4013" spans="1:19" ht="43" x14ac:dyDescent="0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42032.336550925924</v>
      </c>
      <c r="K4013">
        <v>1419858278</v>
      </c>
      <c r="L4013" s="10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7.6</v>
      </c>
      <c r="R4013">
        <f t="shared" si="251"/>
        <v>4.75</v>
      </c>
      <c r="S4013" t="s">
        <v>8271</v>
      </c>
    </row>
    <row r="4014" spans="1:19" ht="57.35" hidden="1" x14ac:dyDescent="0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48"/>
        <v>42126.336215277777</v>
      </c>
      <c r="K4014">
        <v>1427979849</v>
      </c>
      <c r="L4014" s="10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t="e">
        <f t="shared" si="251"/>
        <v>#DIV/0!</v>
      </c>
      <c r="S4014" t="s">
        <v>8271</v>
      </c>
    </row>
    <row r="4015" spans="1:19" ht="43" x14ac:dyDescent="0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48"/>
        <v>42051.092858796292</v>
      </c>
      <c r="K4015">
        <v>1421478823</v>
      </c>
      <c r="L4015" s="10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1.3</v>
      </c>
      <c r="R4015">
        <f t="shared" si="251"/>
        <v>13</v>
      </c>
      <c r="S4015" t="s">
        <v>8271</v>
      </c>
    </row>
    <row r="4016" spans="1:19" ht="43" hidden="1" x14ac:dyDescent="0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48"/>
        <v>42434.037835648145</v>
      </c>
      <c r="K4016">
        <v>1455861269</v>
      </c>
      <c r="L4016" s="10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t="e">
        <f t="shared" si="251"/>
        <v>#DIV/0!</v>
      </c>
      <c r="S4016" t="s">
        <v>8271</v>
      </c>
    </row>
    <row r="4017" spans="1:19" ht="43" x14ac:dyDescent="0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48"/>
        <v>42204.572488425918</v>
      </c>
      <c r="K4017">
        <v>1434739463</v>
      </c>
      <c r="L4017" s="10">
        <f t="shared" si="249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1.4285714285714287E-2</v>
      </c>
      <c r="R4017">
        <f t="shared" si="251"/>
        <v>1</v>
      </c>
      <c r="S4017" t="s">
        <v>8271</v>
      </c>
    </row>
    <row r="4018" spans="1:19" ht="43" x14ac:dyDescent="0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48"/>
        <v>41899.664351851847</v>
      </c>
      <c r="K4018">
        <v>1408395400</v>
      </c>
      <c r="L4018" s="10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14.000000000000002</v>
      </c>
      <c r="R4018">
        <f t="shared" si="251"/>
        <v>10</v>
      </c>
      <c r="S4018" t="s">
        <v>8271</v>
      </c>
    </row>
    <row r="4019" spans="1:19" ht="43" x14ac:dyDescent="0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48"/>
        <v>41886.463819444441</v>
      </c>
      <c r="K4019">
        <v>1407254874</v>
      </c>
      <c r="L4019" s="10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</v>
      </c>
      <c r="R4019">
        <f t="shared" si="251"/>
        <v>52.5</v>
      </c>
      <c r="S4019" t="s">
        <v>8271</v>
      </c>
    </row>
    <row r="4020" spans="1:19" ht="28.7" x14ac:dyDescent="0.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48"/>
        <v>42650.702638888884</v>
      </c>
      <c r="K4020">
        <v>1473285108</v>
      </c>
      <c r="L4020" s="10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8.6666666666666679</v>
      </c>
      <c r="R4020">
        <f t="shared" si="251"/>
        <v>32.5</v>
      </c>
      <c r="S4020" t="s">
        <v>8271</v>
      </c>
    </row>
    <row r="4021" spans="1:19" ht="43" x14ac:dyDescent="0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48"/>
        <v>42475.477777777771</v>
      </c>
      <c r="K4021">
        <v>1455725596</v>
      </c>
      <c r="L4021" s="10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0.82857142857142851</v>
      </c>
      <c r="R4021">
        <f t="shared" si="251"/>
        <v>7.25</v>
      </c>
      <c r="S4021" t="s">
        <v>8271</v>
      </c>
    </row>
    <row r="4022" spans="1:19" ht="43" x14ac:dyDescent="0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48"/>
        <v>42086.940960648142</v>
      </c>
      <c r="K4022">
        <v>1424579699</v>
      </c>
      <c r="L4022" s="10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16.666666666666664</v>
      </c>
      <c r="R4022">
        <f t="shared" si="251"/>
        <v>33.333333333333336</v>
      </c>
      <c r="S4022" t="s">
        <v>8271</v>
      </c>
    </row>
    <row r="4023" spans="1:19" ht="43" x14ac:dyDescent="0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48"/>
        <v>41938.703217592592</v>
      </c>
      <c r="K4023">
        <v>1409176358</v>
      </c>
      <c r="L4023" s="10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0.83333333333333337</v>
      </c>
      <c r="R4023">
        <f t="shared" si="251"/>
        <v>62.5</v>
      </c>
      <c r="S4023" t="s">
        <v>8271</v>
      </c>
    </row>
    <row r="4024" spans="1:19" ht="28.7" x14ac:dyDescent="0.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48"/>
        <v>42035.912499999999</v>
      </c>
      <c r="K4024">
        <v>1418824867</v>
      </c>
      <c r="L4024" s="10">
        <f t="shared" si="249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69.561111111111103</v>
      </c>
      <c r="R4024">
        <f t="shared" si="251"/>
        <v>63.558375634517766</v>
      </c>
      <c r="S4024" t="s">
        <v>8271</v>
      </c>
    </row>
    <row r="4025" spans="1:19" ht="43" hidden="1" x14ac:dyDescent="0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48"/>
        <v>42453.749571759261</v>
      </c>
      <c r="K4025">
        <v>1454975963</v>
      </c>
      <c r="L4025" s="10">
        <f t="shared" si="249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t="e">
        <f t="shared" si="251"/>
        <v>#DIV/0!</v>
      </c>
      <c r="S4025" t="s">
        <v>8271</v>
      </c>
    </row>
    <row r="4026" spans="1:19" ht="43" x14ac:dyDescent="0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48"/>
        <v>42247.461770833332</v>
      </c>
      <c r="K4026">
        <v>1438445097</v>
      </c>
      <c r="L4026" s="10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</v>
      </c>
      <c r="R4026">
        <f t="shared" si="251"/>
        <v>10</v>
      </c>
      <c r="S4026" t="s">
        <v>8271</v>
      </c>
    </row>
    <row r="4027" spans="1:19" ht="43" x14ac:dyDescent="0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48"/>
        <v>42211.029351851852</v>
      </c>
      <c r="K4027">
        <v>1432705336</v>
      </c>
      <c r="L4027" s="10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5</v>
      </c>
      <c r="R4027">
        <f t="shared" si="251"/>
        <v>62.5</v>
      </c>
      <c r="S4027" t="s">
        <v>8271</v>
      </c>
    </row>
    <row r="4028" spans="1:19" ht="43" hidden="1" x14ac:dyDescent="0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48"/>
        <v>42342.488877314812</v>
      </c>
      <c r="K4028">
        <v>1444059839</v>
      </c>
      <c r="L4028" s="10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t="e">
        <f t="shared" si="251"/>
        <v>#DIV/0!</v>
      </c>
      <c r="S4028" t="s">
        <v>8271</v>
      </c>
    </row>
    <row r="4029" spans="1:19" ht="43" x14ac:dyDescent="0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48"/>
        <v>42788.833333333336</v>
      </c>
      <c r="K4029">
        <v>1486077481</v>
      </c>
      <c r="L4029" s="10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</v>
      </c>
      <c r="R4029">
        <f t="shared" si="251"/>
        <v>30.714285714285715</v>
      </c>
      <c r="S4029" t="s">
        <v>8271</v>
      </c>
    </row>
    <row r="4030" spans="1:19" ht="43" x14ac:dyDescent="0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48"/>
        <v>41795.730324074073</v>
      </c>
      <c r="K4030">
        <v>1399415500</v>
      </c>
      <c r="L4030" s="10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28.050000000000004</v>
      </c>
      <c r="R4030">
        <f t="shared" si="251"/>
        <v>51</v>
      </c>
      <c r="S4030" t="s">
        <v>8271</v>
      </c>
    </row>
    <row r="4031" spans="1:19" ht="43" hidden="1" x14ac:dyDescent="0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48"/>
        <v>42351.816782407412</v>
      </c>
      <c r="K4031">
        <v>1447461370</v>
      </c>
      <c r="L4031" s="10">
        <f t="shared" si="249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t="e">
        <f t="shared" si="251"/>
        <v>#DIV/0!</v>
      </c>
      <c r="S4031" t="s">
        <v>8271</v>
      </c>
    </row>
    <row r="4032" spans="1:19" ht="43" x14ac:dyDescent="0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48"/>
        <v>42403.575694444437</v>
      </c>
      <c r="K4032">
        <v>1452008599</v>
      </c>
      <c r="L4032" s="10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16</v>
      </c>
      <c r="R4032">
        <f t="shared" si="251"/>
        <v>66.666666666666671</v>
      </c>
      <c r="S4032" t="s">
        <v>8271</v>
      </c>
    </row>
    <row r="4033" spans="1:19" ht="43" hidden="1" x14ac:dyDescent="0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48"/>
        <v>41991.418564814812</v>
      </c>
      <c r="K4033">
        <v>1414591364</v>
      </c>
      <c r="L4033" s="10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t="e">
        <f t="shared" si="251"/>
        <v>#DIV/0!</v>
      </c>
      <c r="S4033" t="s">
        <v>8271</v>
      </c>
    </row>
    <row r="4034" spans="1:19" ht="43" x14ac:dyDescent="0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48"/>
        <v>42353.642546296294</v>
      </c>
      <c r="K4034">
        <v>1445023516</v>
      </c>
      <c r="L4034" s="10">
        <f t="shared" si="249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6.8287037037037033</v>
      </c>
      <c r="R4034">
        <f t="shared" si="251"/>
        <v>59</v>
      </c>
      <c r="S4034" t="s">
        <v>8271</v>
      </c>
    </row>
    <row r="4035" spans="1:19" ht="43" x14ac:dyDescent="0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2">(((I4035/60)/60)/24)+DATE(1970,1,1)+(-5/24)</f>
        <v>42645.166666666664</v>
      </c>
      <c r="K4035">
        <v>1472711224</v>
      </c>
      <c r="L4035" s="10">
        <f t="shared" ref="L4035:L4098" si="253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(E4035/D4035)*100</f>
        <v>25.698702928870294</v>
      </c>
      <c r="R4035">
        <f t="shared" ref="R4035:R4098" si="255">E4035/N4035</f>
        <v>65.340319148936175</v>
      </c>
      <c r="S4035" t="s">
        <v>8271</v>
      </c>
    </row>
    <row r="4036" spans="1:19" ht="43" x14ac:dyDescent="0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42097.697337962956</v>
      </c>
      <c r="K4036">
        <v>1425509050</v>
      </c>
      <c r="L4036" s="10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1.4814814814814816</v>
      </c>
      <c r="R4036">
        <f t="shared" si="255"/>
        <v>100</v>
      </c>
      <c r="S4036" t="s">
        <v>8271</v>
      </c>
    </row>
    <row r="4037" spans="1:19" ht="28.7" x14ac:dyDescent="0.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41933.674618055549</v>
      </c>
      <c r="K4037">
        <v>1411333887</v>
      </c>
      <c r="L4037" s="10">
        <f t="shared" si="253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36.85</v>
      </c>
      <c r="R4037">
        <f t="shared" si="255"/>
        <v>147.4</v>
      </c>
      <c r="S4037" t="s">
        <v>8271</v>
      </c>
    </row>
    <row r="4038" spans="1:19" ht="43" x14ac:dyDescent="0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41821.729166666664</v>
      </c>
      <c r="K4038">
        <v>1402784964</v>
      </c>
      <c r="L4038" s="10">
        <f t="shared" si="253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47.05</v>
      </c>
      <c r="R4038">
        <f t="shared" si="255"/>
        <v>166.05882352941177</v>
      </c>
      <c r="S4038" t="s">
        <v>8271</v>
      </c>
    </row>
    <row r="4039" spans="1:19" ht="43" x14ac:dyDescent="0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42514.392361111109</v>
      </c>
      <c r="K4039">
        <v>1462585315</v>
      </c>
      <c r="L4039" s="10">
        <f t="shared" si="253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11.428571428571429</v>
      </c>
      <c r="R4039">
        <f t="shared" si="255"/>
        <v>40</v>
      </c>
      <c r="S4039" t="s">
        <v>8271</v>
      </c>
    </row>
    <row r="4040" spans="1:19" ht="43" x14ac:dyDescent="0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41929.59039351852</v>
      </c>
      <c r="K4040">
        <v>1408389010</v>
      </c>
      <c r="L4040" s="10">
        <f t="shared" si="253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12.04</v>
      </c>
      <c r="R4040">
        <f t="shared" si="255"/>
        <v>75.25</v>
      </c>
      <c r="S4040" t="s">
        <v>8271</v>
      </c>
    </row>
    <row r="4041" spans="1:19" ht="43" x14ac:dyDescent="0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42339.040972222218</v>
      </c>
      <c r="K4041">
        <v>1446048367</v>
      </c>
      <c r="L4041" s="10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60</v>
      </c>
      <c r="R4041">
        <f t="shared" si="255"/>
        <v>60</v>
      </c>
      <c r="S4041" t="s">
        <v>8271</v>
      </c>
    </row>
    <row r="4042" spans="1:19" ht="43" x14ac:dyDescent="0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42202.916666666664</v>
      </c>
      <c r="K4042">
        <v>1432100004</v>
      </c>
      <c r="L4042" s="10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31.25</v>
      </c>
      <c r="R4042">
        <f t="shared" si="255"/>
        <v>1250</v>
      </c>
      <c r="S4042" t="s">
        <v>8271</v>
      </c>
    </row>
    <row r="4043" spans="1:19" ht="28.7" x14ac:dyDescent="0.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42619.265671296293</v>
      </c>
      <c r="K4043">
        <v>1467976954</v>
      </c>
      <c r="L4043" s="10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0.42</v>
      </c>
      <c r="R4043">
        <f t="shared" si="255"/>
        <v>10.5</v>
      </c>
      <c r="S4043" t="s">
        <v>8271</v>
      </c>
    </row>
    <row r="4044" spans="1:19" ht="43" x14ac:dyDescent="0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42024.594444444439</v>
      </c>
      <c r="K4044">
        <v>1419213664</v>
      </c>
      <c r="L4044" s="10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0.21</v>
      </c>
      <c r="R4044">
        <f t="shared" si="255"/>
        <v>7</v>
      </c>
      <c r="S4044" t="s">
        <v>8271</v>
      </c>
    </row>
    <row r="4045" spans="1:19" ht="43" hidden="1" x14ac:dyDescent="0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41963.749131944445</v>
      </c>
      <c r="K4045">
        <v>1415228325</v>
      </c>
      <c r="L4045" s="10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t="e">
        <f t="shared" si="255"/>
        <v>#DIV/0!</v>
      </c>
      <c r="S4045" t="s">
        <v>8271</v>
      </c>
    </row>
    <row r="4046" spans="1:19" ht="43" x14ac:dyDescent="0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42103.999999999993</v>
      </c>
      <c r="K4046">
        <v>1426050982</v>
      </c>
      <c r="L4046" s="10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37.5</v>
      </c>
      <c r="R4046">
        <f t="shared" si="255"/>
        <v>56.25</v>
      </c>
      <c r="S4046" t="s">
        <v>8271</v>
      </c>
    </row>
    <row r="4047" spans="1:19" ht="43" x14ac:dyDescent="0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41871.992928240739</v>
      </c>
      <c r="K4047">
        <v>1406004589</v>
      </c>
      <c r="L4047" s="10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0.02</v>
      </c>
      <c r="R4047">
        <f t="shared" si="255"/>
        <v>1</v>
      </c>
      <c r="S4047" t="s">
        <v>8271</v>
      </c>
    </row>
    <row r="4048" spans="1:19" ht="43" x14ac:dyDescent="0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41934.442245370366</v>
      </c>
      <c r="K4048">
        <v>1411400210</v>
      </c>
      <c r="L4048" s="10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8.2142857142857135</v>
      </c>
      <c r="R4048">
        <f t="shared" si="255"/>
        <v>38.333333333333336</v>
      </c>
      <c r="S4048" t="s">
        <v>8271</v>
      </c>
    </row>
    <row r="4049" spans="1:19" ht="43" x14ac:dyDescent="0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42014.833333333336</v>
      </c>
      <c r="K4049">
        <v>1418862743</v>
      </c>
      <c r="L4049" s="10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2.1999999999999997</v>
      </c>
      <c r="R4049">
        <f t="shared" si="255"/>
        <v>27.5</v>
      </c>
      <c r="S4049" t="s">
        <v>8271</v>
      </c>
    </row>
    <row r="4050" spans="1:19" ht="43" x14ac:dyDescent="0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42471.259108796294</v>
      </c>
      <c r="K4050">
        <v>1457352787</v>
      </c>
      <c r="L4050" s="10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17.652941176470588</v>
      </c>
      <c r="R4050">
        <f t="shared" si="255"/>
        <v>32.978021978021978</v>
      </c>
      <c r="S4050" t="s">
        <v>8271</v>
      </c>
    </row>
    <row r="4051" spans="1:19" ht="43" x14ac:dyDescent="0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42199.750173611108</v>
      </c>
      <c r="K4051">
        <v>1434322815</v>
      </c>
      <c r="L4051" s="10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0.08</v>
      </c>
      <c r="R4051">
        <f t="shared" si="255"/>
        <v>16</v>
      </c>
      <c r="S4051" t="s">
        <v>8271</v>
      </c>
    </row>
    <row r="4052" spans="1:19" ht="43" x14ac:dyDescent="0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41935.428136574068</v>
      </c>
      <c r="K4052">
        <v>1411485391</v>
      </c>
      <c r="L4052" s="10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6.6666666666666666E-2</v>
      </c>
      <c r="R4052">
        <f t="shared" si="255"/>
        <v>1</v>
      </c>
      <c r="S4052" t="s">
        <v>8271</v>
      </c>
    </row>
    <row r="4053" spans="1:19" ht="43" hidden="1" x14ac:dyDescent="0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41768.078472222223</v>
      </c>
      <c r="K4053">
        <v>1399058797</v>
      </c>
      <c r="L4053" s="10">
        <f t="shared" si="253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t="e">
        <f t="shared" si="255"/>
        <v>#DIV/0!</v>
      </c>
      <c r="S4053" t="s">
        <v>8271</v>
      </c>
    </row>
    <row r="4054" spans="1:19" ht="57.35" x14ac:dyDescent="0.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41925.670324074068</v>
      </c>
      <c r="K4054">
        <v>1408050316</v>
      </c>
      <c r="L4054" s="10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37.533333333333339</v>
      </c>
      <c r="R4054">
        <f t="shared" si="255"/>
        <v>86.615384615384613</v>
      </c>
      <c r="S4054" t="s">
        <v>8271</v>
      </c>
    </row>
    <row r="4055" spans="1:19" ht="43" x14ac:dyDescent="0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41958.624999999993</v>
      </c>
      <c r="K4055">
        <v>1413477228</v>
      </c>
      <c r="L4055" s="10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22</v>
      </c>
      <c r="R4055">
        <f t="shared" si="255"/>
        <v>55</v>
      </c>
      <c r="S4055" t="s">
        <v>8271</v>
      </c>
    </row>
    <row r="4056" spans="1:19" ht="43" hidden="1" x14ac:dyDescent="0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42643.958333333336</v>
      </c>
      <c r="K4056">
        <v>1472674285</v>
      </c>
      <c r="L4056" s="10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t="e">
        <f t="shared" si="255"/>
        <v>#DIV/0!</v>
      </c>
      <c r="S4056" t="s">
        <v>8271</v>
      </c>
    </row>
    <row r="4057" spans="1:19" ht="43" x14ac:dyDescent="0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41809.44017361111</v>
      </c>
      <c r="K4057">
        <v>1400600031</v>
      </c>
      <c r="L4057" s="10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17.62</v>
      </c>
      <c r="R4057">
        <f t="shared" si="255"/>
        <v>41.952380952380949</v>
      </c>
      <c r="S4057" t="s">
        <v>8271</v>
      </c>
    </row>
    <row r="4058" spans="1:19" ht="43" x14ac:dyDescent="0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42554.624305555553</v>
      </c>
      <c r="K4058">
        <v>1465856639</v>
      </c>
      <c r="L4058" s="10">
        <f t="shared" si="253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53</v>
      </c>
      <c r="R4058">
        <f t="shared" si="255"/>
        <v>88.333333333333329</v>
      </c>
      <c r="S4058" t="s">
        <v>8271</v>
      </c>
    </row>
    <row r="4059" spans="1:19" ht="43" x14ac:dyDescent="0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42333.749999999993</v>
      </c>
      <c r="K4059">
        <v>1446506080</v>
      </c>
      <c r="L4059" s="10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22.142857142857142</v>
      </c>
      <c r="R4059">
        <f t="shared" si="255"/>
        <v>129.16666666666666</v>
      </c>
      <c r="S4059" t="s">
        <v>8271</v>
      </c>
    </row>
    <row r="4060" spans="1:19" ht="43" x14ac:dyDescent="0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42460.957638888889</v>
      </c>
      <c r="K4060">
        <v>1458178044</v>
      </c>
      <c r="L4060" s="10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2.5333333333333332</v>
      </c>
      <c r="R4060">
        <f t="shared" si="255"/>
        <v>23.75</v>
      </c>
      <c r="S4060" t="s">
        <v>8271</v>
      </c>
    </row>
    <row r="4061" spans="1:19" ht="43" x14ac:dyDescent="0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41897.916666666664</v>
      </c>
      <c r="K4061">
        <v>1408116152</v>
      </c>
      <c r="L4061" s="10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</v>
      </c>
      <c r="R4061">
        <f t="shared" si="255"/>
        <v>35.714285714285715</v>
      </c>
      <c r="S4061" t="s">
        <v>8271</v>
      </c>
    </row>
    <row r="4062" spans="1:19" ht="43" x14ac:dyDescent="0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41813.458333333328</v>
      </c>
      <c r="K4062">
        <v>1400604056</v>
      </c>
      <c r="L4062" s="10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</v>
      </c>
      <c r="R4062">
        <f t="shared" si="255"/>
        <v>57</v>
      </c>
      <c r="S4062" t="s">
        <v>8271</v>
      </c>
    </row>
    <row r="4063" spans="1:19" ht="43" hidden="1" x14ac:dyDescent="0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42480.891469907401</v>
      </c>
      <c r="K4063">
        <v>1456025023</v>
      </c>
      <c r="L4063" s="10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t="e">
        <f t="shared" si="255"/>
        <v>#DIV/0!</v>
      </c>
      <c r="S4063" t="s">
        <v>8271</v>
      </c>
    </row>
    <row r="4064" spans="1:19" ht="43" x14ac:dyDescent="0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42553.530879629623</v>
      </c>
      <c r="K4064">
        <v>1464889468</v>
      </c>
      <c r="L4064" s="10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2.4500000000000002</v>
      </c>
      <c r="R4064">
        <f t="shared" si="255"/>
        <v>163.33333333333334</v>
      </c>
      <c r="S4064" t="s">
        <v>8271</v>
      </c>
    </row>
    <row r="4065" spans="1:19" ht="43" x14ac:dyDescent="0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41817.473194444443</v>
      </c>
      <c r="K4065">
        <v>1401294084</v>
      </c>
      <c r="L4065" s="10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1.4210526315789473</v>
      </c>
      <c r="R4065">
        <f t="shared" si="255"/>
        <v>15</v>
      </c>
      <c r="S4065" t="s">
        <v>8271</v>
      </c>
    </row>
    <row r="4066" spans="1:19" ht="43" x14ac:dyDescent="0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42123.379930555551</v>
      </c>
      <c r="K4066">
        <v>1427724426</v>
      </c>
      <c r="L4066" s="10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19.25</v>
      </c>
      <c r="R4066">
        <f t="shared" si="255"/>
        <v>64.166666666666671</v>
      </c>
      <c r="S4066" t="s">
        <v>8271</v>
      </c>
    </row>
    <row r="4067" spans="1:19" ht="28.7" x14ac:dyDescent="0.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41863.74318287037</v>
      </c>
      <c r="K4067">
        <v>1405291811</v>
      </c>
      <c r="L4067" s="10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0.67500000000000004</v>
      </c>
      <c r="R4067">
        <f t="shared" si="255"/>
        <v>6.75</v>
      </c>
      <c r="S4067" t="s">
        <v>8271</v>
      </c>
    </row>
    <row r="4068" spans="1:19" ht="57.35" x14ac:dyDescent="0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42508.830879629626</v>
      </c>
      <c r="K4068">
        <v>1461027388</v>
      </c>
      <c r="L4068" s="10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0.16666666666666669</v>
      </c>
      <c r="R4068">
        <f t="shared" si="255"/>
        <v>25</v>
      </c>
      <c r="S4068" t="s">
        <v>8271</v>
      </c>
    </row>
    <row r="4069" spans="1:19" ht="43" x14ac:dyDescent="0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42274.909143518518</v>
      </c>
      <c r="K4069">
        <v>1439952550</v>
      </c>
      <c r="L4069" s="10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60.9</v>
      </c>
      <c r="R4069">
        <f t="shared" si="255"/>
        <v>179.11764705882354</v>
      </c>
      <c r="S4069" t="s">
        <v>8271</v>
      </c>
    </row>
    <row r="4070" spans="1:19" ht="28.7" x14ac:dyDescent="0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42748.753472222219</v>
      </c>
      <c r="K4070">
        <v>1481756855</v>
      </c>
      <c r="L4070" s="10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1</v>
      </c>
      <c r="R4070">
        <f t="shared" si="255"/>
        <v>34.950000000000003</v>
      </c>
      <c r="S4070" t="s">
        <v>8271</v>
      </c>
    </row>
    <row r="4071" spans="1:19" ht="43" x14ac:dyDescent="0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42063.291666666664</v>
      </c>
      <c r="K4071">
        <v>1421596356</v>
      </c>
      <c r="L4071" s="10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34.4</v>
      </c>
      <c r="R4071">
        <f t="shared" si="255"/>
        <v>33.07692307692308</v>
      </c>
      <c r="S4071" t="s">
        <v>8271</v>
      </c>
    </row>
    <row r="4072" spans="1:19" ht="28.7" x14ac:dyDescent="0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42063.916666666664</v>
      </c>
      <c r="K4072">
        <v>1422374420</v>
      </c>
      <c r="L4072" s="10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16.5</v>
      </c>
      <c r="R4072">
        <f t="shared" si="255"/>
        <v>27.5</v>
      </c>
      <c r="S4072" t="s">
        <v>8271</v>
      </c>
    </row>
    <row r="4073" spans="1:19" ht="57.35" hidden="1" x14ac:dyDescent="0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42730.59642361111</v>
      </c>
      <c r="K4073">
        <v>1480187931</v>
      </c>
      <c r="L4073" s="10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t="e">
        <f t="shared" si="255"/>
        <v>#DIV/0!</v>
      </c>
      <c r="S4073" t="s">
        <v>8271</v>
      </c>
    </row>
    <row r="4074" spans="1:19" ht="57.35" x14ac:dyDescent="0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41872.566099537034</v>
      </c>
      <c r="K4074">
        <v>1403462111</v>
      </c>
      <c r="L4074" s="10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0.4</v>
      </c>
      <c r="R4074">
        <f t="shared" si="255"/>
        <v>2</v>
      </c>
      <c r="S4074" t="s">
        <v>8271</v>
      </c>
    </row>
    <row r="4075" spans="1:19" ht="43" x14ac:dyDescent="0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42132.958333333336</v>
      </c>
      <c r="K4075">
        <v>1426407426</v>
      </c>
      <c r="L4075" s="10">
        <f t="shared" si="253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</v>
      </c>
      <c r="R4075">
        <f t="shared" si="255"/>
        <v>18.5</v>
      </c>
      <c r="S4075" t="s">
        <v>8271</v>
      </c>
    </row>
    <row r="4076" spans="1:19" ht="43" x14ac:dyDescent="0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42313.386284722219</v>
      </c>
      <c r="K4076">
        <v>1444137375</v>
      </c>
      <c r="L4076" s="10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26.727272727272727</v>
      </c>
      <c r="R4076">
        <f t="shared" si="255"/>
        <v>35</v>
      </c>
      <c r="S4076" t="s">
        <v>8271</v>
      </c>
    </row>
    <row r="4077" spans="1:19" ht="43" x14ac:dyDescent="0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41820.519444444442</v>
      </c>
      <c r="K4077">
        <v>1400547969</v>
      </c>
      <c r="L4077" s="10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28.799999999999997</v>
      </c>
      <c r="R4077">
        <f t="shared" si="255"/>
        <v>44.307692307692307</v>
      </c>
      <c r="S4077" t="s">
        <v>8271</v>
      </c>
    </row>
    <row r="4078" spans="1:19" ht="43" hidden="1" x14ac:dyDescent="0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41933.618749999994</v>
      </c>
      <c r="K4078">
        <v>1411499149</v>
      </c>
      <c r="L4078" s="10">
        <f t="shared" si="253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t="e">
        <f t="shared" si="255"/>
        <v>#DIV/0!</v>
      </c>
      <c r="S4078" t="s">
        <v>8271</v>
      </c>
    </row>
    <row r="4079" spans="1:19" ht="43" x14ac:dyDescent="0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2"/>
        <v>42725.502245370364</v>
      </c>
      <c r="K4079">
        <v>1479747794</v>
      </c>
      <c r="L4079" s="10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8.9</v>
      </c>
      <c r="R4079">
        <f t="shared" si="255"/>
        <v>222.5</v>
      </c>
      <c r="S4079" t="s">
        <v>8271</v>
      </c>
    </row>
    <row r="4080" spans="1:19" ht="43" hidden="1" x14ac:dyDescent="0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2"/>
        <v>42762.579189814809</v>
      </c>
      <c r="K4080">
        <v>1482951242</v>
      </c>
      <c r="L4080" s="10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t="e">
        <f t="shared" si="255"/>
        <v>#DIV/0!</v>
      </c>
      <c r="S4080" t="s">
        <v>8271</v>
      </c>
    </row>
    <row r="4081" spans="1:19" ht="43" x14ac:dyDescent="0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2"/>
        <v>42540.730567129627</v>
      </c>
      <c r="K4081">
        <v>1463783521</v>
      </c>
      <c r="L4081" s="10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0.16666666666666669</v>
      </c>
      <c r="R4081">
        <f t="shared" si="255"/>
        <v>5</v>
      </c>
      <c r="S4081" t="s">
        <v>8271</v>
      </c>
    </row>
    <row r="4082" spans="1:19" ht="43" hidden="1" x14ac:dyDescent="0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2"/>
        <v>42535.57916666667</v>
      </c>
      <c r="K4082">
        <v>1463849116</v>
      </c>
      <c r="L4082" s="10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t="e">
        <f t="shared" si="255"/>
        <v>#DIV/0!</v>
      </c>
      <c r="S4082" t="s">
        <v>8271</v>
      </c>
    </row>
    <row r="4083" spans="1:19" ht="43" x14ac:dyDescent="0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2"/>
        <v>42071.331307870372</v>
      </c>
      <c r="K4083">
        <v>1423231025</v>
      </c>
      <c r="L4083" s="10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15.737410071942445</v>
      </c>
      <c r="R4083">
        <f t="shared" si="255"/>
        <v>29.166666666666668</v>
      </c>
      <c r="S4083" t="s">
        <v>8271</v>
      </c>
    </row>
    <row r="4084" spans="1:19" ht="43" x14ac:dyDescent="0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2"/>
        <v>42322.749999999993</v>
      </c>
      <c r="K4084">
        <v>1446179553</v>
      </c>
      <c r="L4084" s="10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2</v>
      </c>
      <c r="R4084">
        <f t="shared" si="255"/>
        <v>1.5</v>
      </c>
      <c r="S4084" t="s">
        <v>8271</v>
      </c>
    </row>
    <row r="4085" spans="1:19" ht="43" x14ac:dyDescent="0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2"/>
        <v>42383.553425925922</v>
      </c>
      <c r="K4085">
        <v>1450203416</v>
      </c>
      <c r="L4085" s="10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21.685714285714287</v>
      </c>
      <c r="R4085">
        <f t="shared" si="255"/>
        <v>126.5</v>
      </c>
      <c r="S4085" t="s">
        <v>8271</v>
      </c>
    </row>
    <row r="4086" spans="1:19" ht="57.35" x14ac:dyDescent="0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2"/>
        <v>42652.228078703702</v>
      </c>
      <c r="K4086">
        <v>1473416906</v>
      </c>
      <c r="L4086" s="10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0.33333333333333337</v>
      </c>
      <c r="R4086">
        <f t="shared" si="255"/>
        <v>10</v>
      </c>
      <c r="S4086" t="s">
        <v>8271</v>
      </c>
    </row>
    <row r="4087" spans="1:19" ht="43" x14ac:dyDescent="0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2"/>
        <v>42086.957638888889</v>
      </c>
      <c r="K4087">
        <v>1424701775</v>
      </c>
      <c r="L4087" s="10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0.2857142857142857</v>
      </c>
      <c r="R4087">
        <f t="shared" si="255"/>
        <v>10</v>
      </c>
      <c r="S4087" t="s">
        <v>8271</v>
      </c>
    </row>
    <row r="4088" spans="1:19" ht="43" x14ac:dyDescent="0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2"/>
        <v>42328.958333333336</v>
      </c>
      <c r="K4088">
        <v>1445985299</v>
      </c>
      <c r="L4088" s="10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</v>
      </c>
      <c r="R4088">
        <f t="shared" si="255"/>
        <v>9.4</v>
      </c>
      <c r="S4088" t="s">
        <v>8271</v>
      </c>
    </row>
    <row r="4089" spans="1:19" hidden="1" x14ac:dyDescent="0.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2"/>
        <v>42568.53456018518</v>
      </c>
      <c r="K4089">
        <v>1466185786</v>
      </c>
      <c r="L4089" s="10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t="e">
        <f t="shared" si="255"/>
        <v>#DIV/0!</v>
      </c>
      <c r="S4089" t="s">
        <v>8271</v>
      </c>
    </row>
    <row r="4090" spans="1:19" ht="43" x14ac:dyDescent="0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2"/>
        <v>42020.226388888892</v>
      </c>
      <c r="K4090">
        <v>1418827324</v>
      </c>
      <c r="L4090" s="10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10.8</v>
      </c>
      <c r="R4090">
        <f t="shared" si="255"/>
        <v>72</v>
      </c>
      <c r="S4090" t="s">
        <v>8271</v>
      </c>
    </row>
    <row r="4091" spans="1:19" ht="43" x14ac:dyDescent="0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2"/>
        <v>42155.524305555555</v>
      </c>
      <c r="K4091">
        <v>1430242488</v>
      </c>
      <c r="L4091" s="10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</v>
      </c>
      <c r="R4091">
        <f t="shared" si="255"/>
        <v>30</v>
      </c>
      <c r="S4091" t="s">
        <v>8271</v>
      </c>
    </row>
    <row r="4092" spans="1:19" ht="43" x14ac:dyDescent="0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2"/>
        <v>42223.416666666664</v>
      </c>
      <c r="K4092">
        <v>1437754137</v>
      </c>
      <c r="L4092" s="10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</v>
      </c>
      <c r="R4092">
        <f t="shared" si="255"/>
        <v>10.666666666666666</v>
      </c>
      <c r="S4092" t="s">
        <v>8271</v>
      </c>
    </row>
    <row r="4093" spans="1:19" ht="43" x14ac:dyDescent="0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2"/>
        <v>42020.298043981478</v>
      </c>
      <c r="K4093">
        <v>1418818151</v>
      </c>
      <c r="L4093" s="10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12.75</v>
      </c>
      <c r="R4093">
        <f t="shared" si="255"/>
        <v>25.5</v>
      </c>
      <c r="S4093" t="s">
        <v>8271</v>
      </c>
    </row>
    <row r="4094" spans="1:19" ht="43" x14ac:dyDescent="0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2"/>
        <v>42098.94498842593</v>
      </c>
      <c r="K4094">
        <v>1423024847</v>
      </c>
      <c r="L4094" s="10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1.8181818181818181E-2</v>
      </c>
      <c r="R4094">
        <f t="shared" si="255"/>
        <v>20</v>
      </c>
      <c r="S4094" t="s">
        <v>8271</v>
      </c>
    </row>
    <row r="4095" spans="1:19" ht="43" x14ac:dyDescent="0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2"/>
        <v>42238.607557870368</v>
      </c>
      <c r="K4095">
        <v>1435088093</v>
      </c>
      <c r="L4095" s="10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</v>
      </c>
      <c r="R4095">
        <f t="shared" si="255"/>
        <v>15</v>
      </c>
      <c r="S4095" t="s">
        <v>8271</v>
      </c>
    </row>
    <row r="4096" spans="1:19" ht="43" x14ac:dyDescent="0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2"/>
        <v>41933.999305555553</v>
      </c>
      <c r="K4096">
        <v>1410141900</v>
      </c>
      <c r="L4096" s="10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36.5</v>
      </c>
      <c r="R4096">
        <f t="shared" si="255"/>
        <v>91.25</v>
      </c>
      <c r="S4096" t="s">
        <v>8271</v>
      </c>
    </row>
    <row r="4097" spans="1:19" ht="28.7" x14ac:dyDescent="0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2"/>
        <v>42722.823495370372</v>
      </c>
      <c r="K4097">
        <v>1479516350</v>
      </c>
      <c r="L4097" s="10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2.666666666666667</v>
      </c>
      <c r="R4097">
        <f t="shared" si="255"/>
        <v>800</v>
      </c>
      <c r="S4097" t="s">
        <v>8271</v>
      </c>
    </row>
    <row r="4098" spans="1:19" ht="43" x14ac:dyDescent="0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2"/>
        <v>42794.160416666658</v>
      </c>
      <c r="K4098">
        <v>1484484219</v>
      </c>
      <c r="L4098" s="10">
        <f t="shared" si="253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11.428571428571429</v>
      </c>
      <c r="R4098">
        <f t="shared" si="255"/>
        <v>80</v>
      </c>
      <c r="S4098" t="s">
        <v>8271</v>
      </c>
    </row>
    <row r="4099" spans="1:19" ht="43" hidden="1" x14ac:dyDescent="0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6">(((I4099/60)/60)/24)+DATE(1970,1,1)+(-5/24)</f>
        <v>42400.788194444445</v>
      </c>
      <c r="K4099">
        <v>1449431237</v>
      </c>
      <c r="L4099" s="10">
        <f t="shared" ref="L4099:L4115" si="257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(E4099/D4099)*100</f>
        <v>0</v>
      </c>
      <c r="R4099" t="e">
        <f t="shared" ref="R4099:R4115" si="259">E4099/N4099</f>
        <v>#DIV/0!</v>
      </c>
      <c r="S4099" t="s">
        <v>8271</v>
      </c>
    </row>
    <row r="4100" spans="1:19" ht="43" hidden="1" x14ac:dyDescent="0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42525.51385416666</v>
      </c>
      <c r="K4100">
        <v>1462468797</v>
      </c>
      <c r="L4100" s="10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t="e">
        <f t="shared" si="259"/>
        <v>#DIV/0!</v>
      </c>
      <c r="S4100" t="s">
        <v>8271</v>
      </c>
    </row>
    <row r="4101" spans="1:19" ht="43" x14ac:dyDescent="0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42615.642048611109</v>
      </c>
      <c r="K4101">
        <v>1468959873</v>
      </c>
      <c r="L4101" s="10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</v>
      </c>
      <c r="R4101">
        <f t="shared" si="259"/>
        <v>50</v>
      </c>
      <c r="S4101" t="s">
        <v>8271</v>
      </c>
    </row>
    <row r="4102" spans="1:19" ht="28.7" hidden="1" x14ac:dyDescent="0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41936.916550925926</v>
      </c>
      <c r="K4102">
        <v>1413341990</v>
      </c>
      <c r="L4102" s="10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t="e">
        <f t="shared" si="259"/>
        <v>#DIV/0!</v>
      </c>
      <c r="S4102" t="s">
        <v>8271</v>
      </c>
    </row>
    <row r="4103" spans="1:19" ht="43" hidden="1" x14ac:dyDescent="0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42760.695393518516</v>
      </c>
      <c r="K4103">
        <v>1482788482</v>
      </c>
      <c r="L4103" s="10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t="e">
        <f t="shared" si="259"/>
        <v>#DIV/0!</v>
      </c>
      <c r="S4103" t="s">
        <v>8271</v>
      </c>
    </row>
    <row r="4104" spans="1:19" ht="43" x14ac:dyDescent="0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42505.639733796292</v>
      </c>
      <c r="K4104">
        <v>1460751673</v>
      </c>
      <c r="L4104" s="10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27.400000000000002</v>
      </c>
      <c r="R4104">
        <f t="shared" si="259"/>
        <v>22.833333333333332</v>
      </c>
      <c r="S4104" t="s">
        <v>8271</v>
      </c>
    </row>
    <row r="4105" spans="1:19" ht="43" x14ac:dyDescent="0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42242.563888888886</v>
      </c>
      <c r="K4105">
        <v>1435953566</v>
      </c>
      <c r="L4105" s="10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10</v>
      </c>
      <c r="R4105">
        <f t="shared" si="259"/>
        <v>16.666666666666668</v>
      </c>
      <c r="S4105" t="s">
        <v>8271</v>
      </c>
    </row>
    <row r="4106" spans="1:19" ht="43" x14ac:dyDescent="0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42670.069837962961</v>
      </c>
      <c r="K4106">
        <v>1474958434</v>
      </c>
      <c r="L4106" s="10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21.366666666666667</v>
      </c>
      <c r="R4106">
        <f t="shared" si="259"/>
        <v>45.785714285714285</v>
      </c>
      <c r="S4106" t="s">
        <v>8271</v>
      </c>
    </row>
    <row r="4107" spans="1:19" ht="43" x14ac:dyDescent="0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42729.802187499998</v>
      </c>
      <c r="K4107">
        <v>1479860109</v>
      </c>
      <c r="L4107" s="10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6.9696969696969706</v>
      </c>
      <c r="R4107">
        <f t="shared" si="259"/>
        <v>383.33333333333331</v>
      </c>
      <c r="S4107" t="s">
        <v>8271</v>
      </c>
    </row>
    <row r="4108" spans="1:19" ht="43" x14ac:dyDescent="0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42095.833333333336</v>
      </c>
      <c r="K4108">
        <v>1424221866</v>
      </c>
      <c r="L4108" s="10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70.599999999999994</v>
      </c>
      <c r="R4108">
        <f t="shared" si="259"/>
        <v>106.96969696969697</v>
      </c>
      <c r="S4108" t="s">
        <v>8271</v>
      </c>
    </row>
    <row r="4109" spans="1:19" ht="43" x14ac:dyDescent="0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41906.708344907405</v>
      </c>
      <c r="K4109">
        <v>1409608801</v>
      </c>
      <c r="L4109" s="10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2.0500000000000003</v>
      </c>
      <c r="R4109">
        <f t="shared" si="259"/>
        <v>10.25</v>
      </c>
      <c r="S4109" t="s">
        <v>8271</v>
      </c>
    </row>
    <row r="4110" spans="1:19" ht="43" x14ac:dyDescent="0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42796.999999999993</v>
      </c>
      <c r="K4110">
        <v>1485909937</v>
      </c>
      <c r="L4110" s="10">
        <f t="shared" si="257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</v>
      </c>
      <c r="R4110">
        <f t="shared" si="259"/>
        <v>59</v>
      </c>
      <c r="S4110" t="s">
        <v>8271</v>
      </c>
    </row>
    <row r="4111" spans="1:19" ht="43" hidden="1" x14ac:dyDescent="0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42337.372731481482</v>
      </c>
      <c r="K4111">
        <v>1446209804</v>
      </c>
      <c r="L4111" s="10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t="e">
        <f t="shared" si="259"/>
        <v>#DIV/0!</v>
      </c>
      <c r="S4111" t="s">
        <v>8271</v>
      </c>
    </row>
    <row r="4112" spans="1:19" ht="43" x14ac:dyDescent="0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42572.418414351843</v>
      </c>
      <c r="K4112">
        <v>1463929351</v>
      </c>
      <c r="L4112" s="10">
        <f t="shared" si="257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28.666666666666668</v>
      </c>
      <c r="R4112">
        <f t="shared" si="259"/>
        <v>14.333333333333334</v>
      </c>
      <c r="S4112" t="s">
        <v>8271</v>
      </c>
    </row>
    <row r="4113" spans="1:19" ht="43" x14ac:dyDescent="0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42058.927546296291</v>
      </c>
      <c r="K4113">
        <v>1422155740</v>
      </c>
      <c r="L4113" s="10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3.1333333333333333</v>
      </c>
      <c r="R4113">
        <f t="shared" si="259"/>
        <v>15.666666666666666</v>
      </c>
      <c r="S4113" t="s">
        <v>8271</v>
      </c>
    </row>
    <row r="4114" spans="1:19" ht="43" x14ac:dyDescent="0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42427.791666666664</v>
      </c>
      <c r="K4114">
        <v>1454280186</v>
      </c>
      <c r="L4114" s="10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0.04</v>
      </c>
      <c r="R4114">
        <f t="shared" si="259"/>
        <v>1</v>
      </c>
      <c r="S4114" t="s">
        <v>8271</v>
      </c>
    </row>
    <row r="4115" spans="1:19" ht="43" x14ac:dyDescent="0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42377.06527777778</v>
      </c>
      <c r="K4115">
        <v>1450619123</v>
      </c>
      <c r="L4115" s="10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0.2</v>
      </c>
      <c r="R4115">
        <f t="shared" si="259"/>
        <v>1</v>
      </c>
      <c r="S4115" t="s">
        <v>8271</v>
      </c>
    </row>
  </sheetData>
  <autoFilter ref="A1:T4115" xr:uid="{0167A5E2-715D-4168-B4E0-2EA6ED2C0C86}">
    <filterColumn colId="17">
      <filters>
        <filter val="1"/>
        <filter val="1.333333333"/>
        <filter val="1.5"/>
        <filter val="1.538461538"/>
        <filter val="10"/>
        <filter val="10.04081633"/>
        <filter val="10.16666667"/>
        <filter val="10.25"/>
        <filter val="10.33333333"/>
        <filter val="10.375"/>
        <filter val="10.5"/>
        <filter val="10.50731707"/>
        <filter val="10.55555556"/>
        <filter val="10.5625"/>
        <filter val="10.66666667"/>
        <filter val="100"/>
        <filter val="100.0641026"/>
        <filter val="100.0820451"/>
        <filter val="100.1714286"/>
        <filter val="100.2173913"/>
        <filter val="100.2337179"/>
        <filter val="100.325"/>
        <filter val="100.4651163"/>
        <filter val="100.5"/>
        <filter val="100.625"/>
        <filter val="100.75"/>
        <filter val="1000"/>
        <filter val="1008.24"/>
        <filter val="101.25"/>
        <filter val="101.56"/>
        <filter val="101.8"/>
        <filter val="101.8269802"/>
        <filter val="101.8553226"/>
        <filter val="102.0163934"/>
        <filter val="102.0754717"/>
        <filter val="102.1052632"/>
        <filter val="102.3823529"/>
        <filter val="102.5"/>
        <filter val="102.7272727"/>
        <filter val="102.8616601"/>
        <filter val="103.0434783"/>
        <filter val="103.1707317"/>
        <filter val="103.202381"/>
        <filter val="103.2142857"/>
        <filter val="103.2180451"/>
        <filter val="103.3333333"/>
        <filter val="103.3529412"/>
        <filter val="103.5239478"/>
        <filter val="103.6355932"/>
        <filter val="103.6817424"/>
        <filter val="103.9509804"/>
        <filter val="104"/>
        <filter val="104.0714286"/>
        <filter val="104.1516981"/>
        <filter val="104.1666667"/>
        <filter val="104.2590674"/>
        <filter val="104.312749"/>
        <filter val="104.3888889"/>
        <filter val="104.5652174"/>
        <filter val="104.6"/>
        <filter val="104.6511628"/>
        <filter val="104.7297297"/>
        <filter val="104.75"/>
        <filter val="104.8235294"/>
        <filter val="104.8461538"/>
        <filter val="104.8947368"/>
        <filter val="104.987013"/>
        <filter val="104.9900744"/>
        <filter val="105"/>
        <filter val="105.0293333"/>
        <filter val="105.0460934"/>
        <filter val="105.0462963"/>
        <filter val="105.18"/>
        <filter val="105.2063492"/>
        <filter val="105.2631579"/>
        <filter val="105.3170732"/>
        <filter val="105.44"/>
        <filter val="105.5154639"/>
        <filter val="105.5405405"/>
        <filter val="105.9338843"/>
        <filter val="106.2"/>
        <filter val="106.4324324"/>
        <filter val="106.5034483"/>
        <filter val="106.525"/>
        <filter val="106.573913"/>
        <filter val="106.6231454"/>
        <filter val="106.6923077"/>
        <filter val="106.7970297"/>
        <filter val="106.8"/>
        <filter val="106.8421053"/>
        <filter val="106.9271875"/>
        <filter val="106.969697"/>
        <filter val="107.0020755"/>
        <filter val="107.0451128"/>
        <filter val="107.0714286"/>
        <filter val="107.1"/>
        <filter val="107.2142857"/>
        <filter val="107.25"/>
        <filter val="107.3214286"/>
        <filter val="107.5714286"/>
        <filter val="107.6428571"/>
        <filter val="107.8215569"/>
        <filter val="107.9846154"/>
        <filter val="108"/>
        <filter val="108.0014085"/>
        <filter val="108.0126582"/>
        <filter val="108.0215254"/>
        <filter val="108.0508475"/>
        <filter val="108.1451613"/>
        <filter val="108.2423729"/>
        <filter val="108.25"/>
        <filter val="108.3333333"/>
        <filter val="108.4848485"/>
        <filter val="108.5909091"/>
        <filter val="108.625"/>
        <filter val="108.7755102"/>
        <filter val="108.7765957"/>
        <filter val="108.9684831"/>
        <filter val="109.0306122"/>
        <filter val="109.04"/>
        <filter val="109.0425532"/>
        <filter val="109.0666667"/>
        <filter val="109.0714286"/>
        <filter val="109.0789474"/>
        <filter val="109.1077844"/>
        <filter val="109.1818182"/>
        <filter val="109.1875"/>
        <filter val="109.3369565"/>
        <filter val="109.4216028"/>
        <filter val="109.4513889"/>
        <filter val="109.5714286"/>
        <filter val="109.5945946"/>
        <filter val="109.7069565"/>
        <filter val="109.7843137"/>
        <filter val="109.8218927"/>
        <filter val="109.9352518"/>
        <filter val="109.9630811"/>
        <filter val="11.25"/>
        <filter val="11.33333333"/>
        <filter val="11.36363636"/>
        <filter val="11.42857143"/>
        <filter val="11.61538462"/>
        <filter val="11.63833333"/>
        <filter val="11.66666667"/>
        <filter val="11.67005076"/>
        <filter val="11.76923077"/>
        <filter val="11.9225"/>
        <filter val="110.0684932"/>
        <filter val="110.2173913"/>
        <filter val="110.2307692"/>
        <filter val="110.2857143"/>
        <filter val="110.3521127"/>
        <filter val="110.3939796"/>
        <filter val="110.4705882"/>
        <filter val="110.4909091"/>
        <filter val="110.5"/>
        <filter val="110.6153846"/>
        <filter val="110.6410256"/>
        <filter val="110.75"/>
        <filter val="110.8653846"/>
        <filter val="110.8695652"/>
        <filter val="110.9677419"/>
        <filter val="111.1111111"/>
        <filter val="111.1785714"/>
        <filter val="111.3768116"/>
        <filter val="111.4102564"/>
        <filter val="111.5269461"/>
        <filter val="111.7953586"/>
        <filter val="111.8928571"/>
        <filter val="112.0192308"/>
        <filter val="112.1428571"/>
        <filter val="112.5714286"/>
        <filter val="112.6111111"/>
        <filter val="112.7906977"/>
        <filter val="112.8618421"/>
        <filter val="113.4210526"/>
        <filter val="113.5666667"/>
        <filter val="113.625731"/>
        <filter val="113.6363636"/>
        <filter val="113.826087"/>
        <filter val="113.877551"/>
        <filter val="114"/>
        <filter val="114.125"/>
        <filter val="114.292"/>
        <filter val="114.5454545"/>
        <filter val="114.5862069"/>
        <filter val="114.7653333"/>
        <filter val="114.8181818"/>
        <filter val="115"/>
        <filter val="115.0217391"/>
        <filter val="115.0825688"/>
        <filter val="115.0857143"/>
        <filter val="115.3125"/>
        <filter val="115.3846154"/>
        <filter val="115.4481208"/>
        <filter val="115.5102041"/>
        <filter val="115.5333333"/>
        <filter val="115.5531915"/>
        <filter val="115.6923077"/>
        <filter val="115.7058824"/>
        <filter val="115.7142857"/>
        <filter val="115.75"/>
        <filter val="115.8333333"/>
        <filter val="115.8732394"/>
        <filter val="115.9868421"/>
        <filter val="116"/>
        <filter val="116.2146597"/>
        <filter val="116.25"/>
        <filter val="116.3530315"/>
        <filter val="116.5333333"/>
        <filter val="116.5576923"/>
        <filter val="116.6521739"/>
        <filter val="116.6666667"/>
        <filter val="116.7307692"/>
        <filter val="116.75"/>
        <filter val="116.8590604"/>
        <filter val="116.9627536"/>
        <filter val="117.2255639"/>
        <filter val="117.3612167"/>
        <filter val="117.4947368"/>
        <filter val="117.5147929"/>
        <filter val="117.5555556"/>
        <filter val="117.6"/>
        <filter val="117.6470588"/>
        <filter val="117.6527778"/>
        <filter val="117.6760563"/>
        <filter val="117.6836814"/>
        <filter val="117.6986842"/>
        <filter val="117.7736148"/>
        <filter val="117.8475912"/>
        <filter val="117.8823529"/>
        <filter val="117.9230769"/>
        <filter val="118.1294118"/>
        <filter val="118.2007874"/>
        <filter val="118.3361345"/>
        <filter val="118.3636364"/>
        <filter val="118.4547244"/>
        <filter val="118.6144"/>
        <filter val="118.7033937"/>
        <filter val="118.7387387"/>
        <filter val="118.9711316"/>
        <filter val="119"/>
        <filter val="119.125"/>
        <filter val="119.1763393"/>
        <filter val="119.1924883"/>
        <filter val="119.2857143"/>
        <filter val="119.3851351"/>
        <filter val="119.5714286"/>
        <filter val="119.6428571"/>
        <filter val="119.9929825"/>
        <filter val="12"/>
        <filter val="12.14285714"/>
        <filter val="12.4"/>
        <filter val="12.46666667"/>
        <filter val="12.5"/>
        <filter val="12.53333333"/>
        <filter val="12.66666667"/>
        <filter val="12.75"/>
        <filter val="12.8"/>
        <filter val="120"/>
        <filter val="120.1176471"/>
        <filter val="120.1666667"/>
        <filter val="120.25"/>
        <filter val="120.3088235"/>
        <filter val="120.3918427"/>
        <filter val="120.5454545"/>
        <filter val="120.7708333"/>
        <filter val="120.8571429"/>
        <filter val="120.9090909"/>
        <filter val="121"/>
        <filter val="121.2814815"/>
        <filter val="121.3636364"/>
        <filter val="121.4285714"/>
        <filter val="121.9047619"/>
        <filter val="122.0003704"/>
        <filter val="122.1428571"/>
        <filter val="122.3255814"/>
        <filter val="122.5365854"/>
        <filter val="122.7356322"/>
        <filter val="123.2857143"/>
        <filter val="123.3455285"/>
        <filter val="123.3758865"/>
        <filter val="123.9411765"/>
        <filter val="124.9191892"/>
        <filter val="125"/>
        <filter val="125.0526316"/>
        <filter val="125.0909091"/>
        <filter val="125.1229508"/>
        <filter val="125.2702703"/>
        <filter val="125.3793103"/>
        <filter val="125.4482759"/>
        <filter val="125.7883817"/>
        <filter val="125.8064516"/>
        <filter val="125.9411765"/>
        <filter val="125.9797297"/>
        <filter val="125.9852941"/>
        <filter val="1250"/>
        <filter val="126.4583333"/>
        <filter val="126.4814815"/>
        <filter val="126.5"/>
        <filter val="126.5517241"/>
        <filter val="126.6666667"/>
        <filter val="126.6875"/>
        <filter val="126.71875"/>
        <filter val="126.7222222"/>
        <filter val="126.8080808"/>
        <filter val="127.3203883"/>
        <filter val="127.3272727"/>
        <filter val="127.3645084"/>
        <filter val="127.6"/>
        <filter val="127.7916667"/>
        <filter val="127.8085106"/>
        <filter val="127.9333333"/>
        <filter val="127.9752308"/>
        <filter val="1270.222222"/>
        <filter val="1272.727273"/>
        <filter val="128.2738095"/>
        <filter val="128.3879047"/>
        <filter val="128.619883"/>
        <filter val="128.9140625"/>
        <filter val="128.9534884"/>
        <filter val="129.0322581"/>
        <filter val="129.1139241"/>
        <filter val="129.1666667"/>
        <filter val="129.3617021"/>
        <filter val="129.8190045"/>
        <filter val="129.9736842"/>
        <filter val="13"/>
        <filter val="13.005"/>
        <filter val="13.11111111"/>
        <filter val="13.25"/>
        <filter val="13.33333333"/>
        <filter val="13.52941176"/>
        <filter val="13.54255319"/>
        <filter val="13.54545455"/>
        <filter val="13.6"/>
        <filter val="130.0888889"/>
        <filter val="130.1571429"/>
        <filter val="130.2346945"/>
        <filter val="130.529661"/>
        <filter val="1300"/>
        <filter val="131.1362082"/>
        <filter val="131.1666667"/>
        <filter val="131.3772"/>
        <filter val="131.5836842"/>
        <filter val="131.6666667"/>
        <filter val="131.9130435"/>
        <filter val="131.9894862"/>
        <filter val="132.0526316"/>
        <filter val="132.1875"/>
        <filter val="132.3461538"/>
        <filter val="132.4354839"/>
        <filter val="132.8571429"/>
        <filter val="132.962963"/>
        <filter val="1323.254046"/>
        <filter val="133.1439114"/>
        <filter val="133.25"/>
        <filter val="133.3"/>
        <filter val="133.3333333"/>
        <filter val="133.7391593"/>
        <filter val="133.9012346"/>
        <filter val="133.9312977"/>
        <filter val="134.1549296"/>
        <filter val="134.2083333"/>
        <filter val="134.2105263"/>
        <filter val="134.2637131"/>
        <filter val="134.3592456"/>
        <filter val="134.5454545"/>
        <filter val="134.9113924"/>
        <filter val="135.0357143"/>
        <filter val="135.4166667"/>
        <filter val="135.585034"/>
        <filter val="135.625"/>
        <filter val="135.626087"/>
        <filter val="135.6666667"/>
        <filter val="136"/>
        <filter val="136.0909091"/>
        <filter val="136.3636364"/>
        <filter val="136.4583333"/>
        <filter val="136.462766"/>
        <filter val="136.6444746"/>
        <filter val="136.7777778"/>
        <filter val="136.8482143"/>
        <filter val="136.9047619"/>
        <filter val="136.9090909"/>
        <filter val="137.0769231"/>
        <filter val="137.2133333"/>
        <filter val="137.2432432"/>
        <filter val="137.25"/>
        <filter val="137.3090909"/>
        <filter val="137.9310345"/>
        <filter val="138.2608696"/>
        <filter val="138.4945848"/>
        <filter val="138.6687117"/>
        <filter val="138.8022"/>
        <filter val="1389.356194"/>
        <filter val="139.1891892"/>
        <filter val="139.2393162"/>
        <filter val="139.5348837"/>
        <filter val="139.5555556"/>
        <filter val="139.8275862"/>
        <filter val="14"/>
        <filter val="14.125"/>
        <filter val="14.33333333"/>
        <filter val="14.37076271"/>
        <filter val="14.42857143"/>
        <filter val="14.44444444"/>
        <filter val="14.84"/>
        <filter val="140"/>
        <filter val="140.1044776"/>
        <filter val="140.5384615"/>
        <filter val="140.8553459"/>
        <filter val="140.9791667"/>
        <filter val="141.2916667"/>
        <filter val="141.4234043"/>
        <filter val="141.4705882"/>
        <filter val="141.712963"/>
        <filter val="141.7464789"/>
        <filter val="142"/>
        <filter val="142.2807018"/>
        <filter val="142.8571429"/>
        <filter val="143"/>
        <filter val="143.0952381"/>
        <filter val="143.1081081"/>
        <filter val="143.2142857"/>
        <filter val="143.2146893"/>
        <filter val="143.3571429"/>
        <filter val="143.6666667"/>
        <filter val="143.8235294"/>
        <filter val="143.975"/>
        <filter val="144.4333333"/>
        <filter val="144.6903915"/>
        <filter val="144.9123077"/>
        <filter val="145"/>
        <filter val="145.0430108"/>
        <filter val="145.1612903"/>
        <filter val="145.4054054"/>
        <filter val="145.6521739"/>
        <filter val="145.8695652"/>
        <filter val="146.3478261"/>
        <filter val="146.4465409"/>
        <filter val="146.6521739"/>
        <filter val="146.6915888"/>
        <filter val="146.8793103"/>
        <filter val="147.1716768"/>
        <filter val="147.3333333"/>
        <filter val="147.4"/>
        <filter val="147.6849556"/>
        <filter val="147.7073171"/>
        <filter val="147.8113208"/>
        <filter val="147.8813559"/>
        <filter val="147.9473684"/>
        <filter val="148.0824742"/>
        <filter val="148.4848485"/>
        <filter val="148.5737705"/>
        <filter val="148.7804878"/>
        <filter val="148.9666667"/>
        <filter val="149.0345104"/>
        <filter val="149.3140196"/>
        <filter val="149.4448669"/>
        <filter val="149.4641745"/>
        <filter val="15"/>
        <filter val="15.03535714"/>
        <filter val="15.12903226"/>
        <filter val="15.14851852"/>
        <filter val="15.2"/>
        <filter val="15.33333333"/>
        <filter val="15.42857143"/>
        <filter val="15.5"/>
        <filter val="15.66666667"/>
        <filter val="15.71428571"/>
        <filter val="15.72195122"/>
        <filter val="15.75"/>
        <filter val="15.76923077"/>
        <filter val="15.83333333"/>
        <filter val="150"/>
        <filter val="150.1470588"/>
        <filter val="150.4166667"/>
        <filter val="150.5"/>
        <filter val="150.6511628"/>
        <filter val="150.8986175"/>
        <filter val="151.2443182"/>
        <filter val="151.3174603"/>
        <filter val="151.4623288"/>
        <filter val="151.9814815"/>
        <filter val="152.4134615"/>
        <filter val="152.5"/>
        <filter val="152.5438596"/>
        <filter val="152.6236122"/>
        <filter val="153.4279476"/>
        <filter val="153.5204082"/>
        <filter val="153.8888889"/>
        <filter val="1536.25"/>
        <filter val="154.1714286"/>
        <filter val="154.4223124"/>
        <filter val="155"/>
        <filter val="155.238274"/>
        <filter val="155.25"/>
        <filter val="155.3333333"/>
        <filter val="155.952381"/>
        <filter val="156.0457831"/>
        <filter val="156.173913"/>
        <filter val="156.7733333"/>
        <filter val="157.2934763"/>
        <filter val="157.3304843"/>
        <filter val="157.46"/>
        <filter val="158"/>
        <filter val="158.3560372"/>
        <filter val="158.6363636"/>
        <filter val="158.6842105"/>
        <filter val="158.9622642"/>
        <filter val="159.2413793"/>
        <filter val="159.3333333"/>
        <filter val="159.4666667"/>
        <filter val="159.513834"/>
        <filter val="159.5238095"/>
        <filter val="159.8245614"/>
        <filter val="16"/>
        <filter val="16.2"/>
        <filter val="16.25"/>
        <filter val="16.30769231"/>
        <filter val="16.375"/>
        <filter val="16.4"/>
        <filter val="16.42857143"/>
        <filter val="16.625"/>
        <filter val="16.66666667"/>
        <filter val="16.75510204"/>
        <filter val="16.83333333"/>
        <filter val="160"/>
        <filter val="160.1647368"/>
        <filter val="160.4428571"/>
        <filter val="160.4705882"/>
        <filter val="160.5"/>
        <filter val="160.7894737"/>
        <filter val="161.1183099"/>
        <filter val="161.2195122"/>
        <filter val="161.2551789"/>
        <filter val="161.8821053"/>
        <filter val="162.2727273"/>
        <filter val="162.7096774"/>
        <filter val="162.7741935"/>
        <filter val="162.9097473"/>
        <filter val="162.9193548"/>
        <filter val="163.3333333"/>
        <filter val="163.5714286"/>
        <filter val="163.7837838"/>
        <filter val="163.8461538"/>
        <filter val="164"/>
        <filter val="164.3"/>
        <filter val="164.6153846"/>
        <filter val="164.7965199"/>
        <filter val="164.9068627"/>
        <filter val="164.9448052"/>
        <filter val="1644"/>
        <filter val="165.1621622"/>
        <filter val="165.3465347"/>
        <filter val="166.0588235"/>
        <filter val="166.6666667"/>
        <filter val="166.969697"/>
        <filter val="167.1515152"/>
        <filter val="167.4896296"/>
        <filter val="167.6666667"/>
        <filter val="168.2521008"/>
        <filter val="168.3939394"/>
        <filter val="168.5"/>
        <filter val="168.5135135"/>
        <filter val="168.6885246"/>
        <filter val="168.75"/>
        <filter val="168.775"/>
        <filter val="169.5172414"/>
        <filter val="169.5789474"/>
        <filter val="169.6056338"/>
        <filter val="169.8508308"/>
        <filter val="169.9152542"/>
        <filter val="17"/>
        <filter val="17.2"/>
        <filter val="17.23529412"/>
        <filter val="17.25"/>
        <filter val="17.25490196"/>
        <filter val="17.33333333"/>
        <filter val="17.5"/>
        <filter val="17.52777778"/>
        <filter val="17.66666667"/>
        <filter val="17.70833333"/>
        <filter val="17.82248521"/>
        <filter val="17.82978723"/>
        <filter val="17.852"/>
        <filter val="17.98795181"/>
        <filter val="170.4468085"/>
        <filter val="170.5454545"/>
        <filter val="170.6290323"/>
        <filter val="170.699422"/>
        <filter val="171.4285714"/>
        <filter val="171.7932961"/>
        <filter val="171.8428571"/>
        <filter val="172.2333333"/>
        <filter val="172.4137931"/>
        <filter val="173.5778167"/>
        <filter val="173.7"/>
        <filter val="174"/>
        <filter val="174.0263158"/>
        <filter val="174.0384615"/>
        <filter val="174.2134831"/>
        <filter val="174.9473684"/>
        <filter val="175"/>
        <filter val="175.5102041"/>
        <filter val="176.0869565"/>
        <filter val="176.2002236"/>
        <filter val="176.3642857"/>
        <filter val="176.4705882"/>
        <filter val="176.9444444"/>
        <filter val="177.0212766"/>
        <filter val="177.0869565"/>
        <filter val="177.2093023"/>
        <filter val="177.3925926"/>
        <filter val="177.5"/>
        <filter val="177.6170213"/>
        <filter val="178.5294118"/>
        <filter val="178.5714286"/>
        <filter val="178.6071429"/>
        <filter val="178.9285714"/>
        <filter val="179.1176471"/>
        <filter val="179.2759857"/>
        <filter val="18"/>
        <filter val="18.23529412"/>
        <filter val="18.27272727"/>
        <filter val="18.33333333"/>
        <filter val="18.5"/>
        <filter val="18.58163265"/>
        <filter val="18.66666667"/>
        <filter val="18.71428571"/>
        <filter val="18.75"/>
        <filter val="18.7704918"/>
        <filter val="18.89655172"/>
        <filter val="18.90909091"/>
        <filter val="180.4081633"/>
        <filter val="180.5"/>
        <filter val="180.7518501"/>
        <filter val="181.1330645"/>
        <filter val="182.1272727"/>
        <filter val="182.6236559"/>
        <filter val="182.7802469"/>
        <filter val="182.9090909"/>
        <filter val="183.2857143"/>
        <filter val="183.3333333"/>
        <filter val="183.804428"/>
        <filter val="184.3636364"/>
        <filter val="184.6774194"/>
        <filter val="184.7826087"/>
        <filter val="185.1851852"/>
        <filter val="185.4810127"/>
        <filter val="185.8333333"/>
        <filter val="186.0714286"/>
        <filter val="186.1111111"/>
        <filter val="186.8029197"/>
        <filter val="186.8139303"/>
        <filter val="187.1929825"/>
        <filter val="188.125"/>
        <filter val="188.3120301"/>
        <filter val="188.3787129"/>
        <filter val="188.5067138"/>
        <filter val="188.5555556"/>
        <filter val="189.2857143"/>
        <filter val="189.3333333"/>
        <filter val="189.7580645"/>
        <filter val="19"/>
        <filter val="19.24324324"/>
        <filter val="19.26666667"/>
        <filter val="19.33333333"/>
        <filter val="19.4"/>
        <filter val="19.46428571"/>
        <filter val="19.47103448"/>
        <filter val="19.48717949"/>
        <filter val="19.6"/>
        <filter val="19.66666667"/>
        <filter val="19.6969697"/>
        <filter val="190.4545455"/>
        <filter val="190.5502817"/>
        <filter val="190.9"/>
        <filter val="191.1304348"/>
        <filter val="191.25"/>
        <filter val="192.3076923"/>
        <filter val="192.3887683"/>
        <filter val="193.0486891"/>
        <filter val="193.6216216"/>
        <filter val="193.8409091"/>
        <filter val="194.2307692"/>
        <filter val="194.2619372"/>
        <filter val="194.4444444"/>
        <filter val="195.4"/>
        <filter val="196.3404255"/>
        <filter val="196.8269231"/>
        <filter val="199"/>
        <filter val="199.1666667"/>
        <filter val="199.1818182"/>
        <filter val="199.9009901"/>
        <filter val="2"/>
        <filter val="2.333333333"/>
        <filter val="2.666666667"/>
        <filter val="2.75"/>
        <filter val="20"/>
        <filter val="20.08333333"/>
        <filter val="20.11817204"/>
        <filter val="20.14285714"/>
        <filter val="20.25"/>
        <filter val="20.33333333"/>
        <filter val="20.34210526"/>
        <filter val="20.46592683"/>
        <filter val="20.5"/>
        <filter val="20.5025"/>
        <filter val="20.71428571"/>
        <filter val="20.875"/>
        <filter val="200"/>
        <filter val="200.49"/>
        <filter val="200.625"/>
        <filter val="200.6944444"/>
        <filter val="200.8888889"/>
        <filter val="201.221374"/>
        <filter val="201.6039326"/>
        <filter val="201.6666667"/>
        <filter val="201.9423077"/>
        <filter val="201.9640288"/>
        <filter val="202"/>
        <filter val="202.2277228"/>
        <filter val="202.4230769"/>
        <filter val="202.8333333"/>
        <filter val="202.85"/>
        <filter val="203.2"/>
        <filter val="203.3333333"/>
        <filter val="203.6306306"/>
        <filter val="203.6666667"/>
        <filter val="204.05"/>
        <filter val="204.5714286"/>
        <filter val="205"/>
        <filter val="205.2987013"/>
        <filter val="206.31"/>
        <filter val="207.0666667"/>
        <filter val="207.6168224"/>
        <filter val="209.8387097"/>
        <filter val="21.098"/>
        <filter val="21.19444444"/>
        <filter val="21.2"/>
        <filter val="21.23017903"/>
        <filter val="21.25"/>
        <filter val="21.34333333"/>
        <filter val="21.36666667"/>
        <filter val="21.38"/>
        <filter val="21.38235294"/>
        <filter val="21.46666667"/>
        <filter val="21.49799197"/>
        <filter val="21.5"/>
        <filter val="21.55555556"/>
        <filter val="21.57142857"/>
        <filter val="21.64014749"/>
        <filter val="21.66666667"/>
        <filter val="21.72727273"/>
        <filter val="21.75510204"/>
        <filter val="21.8"/>
        <filter val="21.85714286"/>
        <filter val="21.90066225"/>
        <filter val="21.9047619"/>
        <filter val="211.483871"/>
        <filter val="211.84"/>
        <filter val="213.375"/>
        <filter val="214.0666667"/>
        <filter val="215.25"/>
        <filter val="215.7254902"/>
        <filter val="215.8571429"/>
        <filter val="215.959596"/>
        <filter val="216.3368421"/>
        <filter val="216.6666667"/>
        <filter val="216.75"/>
        <filter val="217.375"/>
        <filter val="217.5"/>
        <filter val="218.3333333"/>
        <filter val="219.9263804"/>
        <filter val="22"/>
        <filter val="22.07972803"/>
        <filter val="22.11617647"/>
        <filter val="22.12041885"/>
        <filter val="22.22222222"/>
        <filter val="22.33333333"/>
        <filter val="22.5"/>
        <filter val="22.60714286"/>
        <filter val="22.64285714"/>
        <filter val="22.66666667"/>
        <filter val="22.73776316"/>
        <filter val="22.75"/>
        <filter val="22.83333333"/>
        <filter val="22.90909091"/>
        <filter val="220"/>
        <filter val="220.7407407"/>
        <filter val="221.5217391"/>
        <filter val="221.7857143"/>
        <filter val="222.5"/>
        <filter val="222.9904762"/>
        <filter val="223.096475"/>
        <filter val="223.4807692"/>
        <filter val="223.582485"/>
        <filter val="224.1282051"/>
        <filter val="224.4285714"/>
        <filter val="224.8526316"/>
        <filter val="225"/>
        <filter val="226.2085714"/>
        <filter val="227.2727273"/>
        <filter val="227.8532731"/>
        <filter val="23"/>
        <filter val="23.08333333"/>
        <filter val="23.10144928"/>
        <filter val="23.11764706"/>
        <filter val="23.14285714"/>
        <filter val="23.15384615"/>
        <filter val="23.17283951"/>
        <filter val="23.18181818"/>
        <filter val="23.25"/>
        <filter val="23.27525424"/>
        <filter val="23.33333333"/>
        <filter val="23.44827586"/>
        <filter val="23.5"/>
        <filter val="23.51898734"/>
        <filter val="23.57142857"/>
        <filter val="23.625"/>
        <filter val="23.62857143"/>
        <filter val="23.63636364"/>
        <filter val="23.64754098"/>
        <filter val="23.66666667"/>
        <filter val="23.75"/>
        <filter val="23.79621359"/>
        <filter val="23.80872917"/>
        <filter val="23.86956522"/>
        <filter val="23.92307692"/>
        <filter val="23.94850949"/>
        <filter val="23.95918367"/>
        <filter val="23.96312796"/>
        <filter val="230.0895349"/>
        <filter val="230.1923077"/>
        <filter val="230.5578231"/>
        <filter val="231.6617588"/>
        <filter val="231.75"/>
        <filter val="233.8984375"/>
        <filter val="234.6666667"/>
        <filter val="234.7894737"/>
        <filter val="234.8078603"/>
        <filter val="235.4615385"/>
        <filter val="237"/>
        <filter val="239.352381"/>
        <filter val="239.9384615"/>
        <filter val="24"/>
        <filter val="24.08333333"/>
        <filter val="24.15044248"/>
        <filter val="24.2"/>
        <filter val="24.21052632"/>
        <filter val="24.2741573"/>
        <filter val="24.28571429"/>
        <filter val="24.33333333"/>
        <filter val="24.421875"/>
        <filter val="24.44444444"/>
        <filter val="24.45833333"/>
        <filter val="24.5"/>
        <filter val="24.54545455"/>
        <filter val="24.57575758"/>
        <filter val="24.6"/>
        <filter val="24.61538462"/>
        <filter val="24.71428571"/>
        <filter val="24.7628866"/>
        <filter val="24.77777778"/>
        <filter val="24.999375"/>
        <filter val="242.2777778"/>
        <filter val="244.1191255"/>
        <filter val="244.8045977"/>
        <filter val="245.0243605"/>
        <filter val="246.2903226"/>
        <filter val="246.6060606"/>
        <filter val="247.9400341"/>
        <filter val="248.5"/>
        <filter val="25"/>
        <filter val="25.020625"/>
        <filter val="25.09109312"/>
        <filter val="25.13017751"/>
        <filter val="25.161"/>
        <filter val="25.16666667"/>
        <filter val="25.2"/>
        <filter val="25.21428571"/>
        <filter val="25.25"/>
        <filter val="25.29166667"/>
        <filter val="25.30952381"/>
        <filter val="25.34710744"/>
        <filter val="25.4"/>
        <filter val="25.4254731"/>
        <filter val="25.43478261"/>
        <filter val="25.46428571"/>
        <filter val="25.49180328"/>
        <filter val="25.5"/>
        <filter val="25.52173913"/>
        <filter val="25.57142857"/>
        <filter val="25.57692308"/>
        <filter val="25.64705882"/>
        <filter val="25.69229592"/>
        <filter val="25.69387755"/>
        <filter val="25.71428571"/>
        <filter val="250"/>
        <filter val="2500.969697"/>
        <filter val="251.3333333"/>
        <filter val="251.7381443"/>
        <filter val="252.0166667"/>
        <filter val="253.1428571"/>
        <filter val="253.2051282"/>
        <filter val="254.3854749"/>
        <filter val="255.1734375"/>
        <filter val="256.3728814"/>
        <filter val="259.2542484"/>
        <filter val="259.9482759"/>
        <filter val="26"/>
        <filter val="26.02173913"/>
        <filter val="26.06060606"/>
        <filter val="26.14896104"/>
        <filter val="26.25"/>
        <filter val="26.26923077"/>
        <filter val="26.27083333"/>
        <filter val="26.27272727"/>
        <filter val="26.33333333"/>
        <filter val="26.375"/>
        <filter val="26.5"/>
        <filter val="26.53658537"/>
        <filter val="26.55421687"/>
        <filter val="26.56666667"/>
        <filter val="26.59135135"/>
        <filter val="26.59737828"/>
        <filter val="26.6084"/>
        <filter val="26.66666667"/>
        <filter val="26.66703704"/>
        <filter val="26.75"/>
        <filter val="26.92307692"/>
        <filter val="261.7450495"/>
        <filter val="262.1119403"/>
        <filter val="262.1570497"/>
        <filter val="264.2631579"/>
        <filter val="264.8484848"/>
        <filter val="266.0897436"/>
        <filter val="267"/>
        <filter val="267.6470588"/>
        <filter val="267.8085106"/>
        <filter val="27"/>
        <filter val="27.06521739"/>
        <filter val="27.08333333"/>
        <filter val="27.1"/>
        <filter val="27.14285714"/>
        <filter val="27.14583333"/>
        <filter val="27.22663073"/>
        <filter val="27.27272727"/>
        <filter val="27.3"/>
        <filter val="27.30136986"/>
        <filter val="27.31730769"/>
        <filter val="27.36"/>
        <filter val="27.38962617"/>
        <filter val="27.47284133"/>
        <filter val="27.5"/>
        <filter val="27.55813953"/>
        <filter val="27.57692308"/>
        <filter val="27.59748428"/>
        <filter val="27.60606061"/>
        <filter val="27.72727273"/>
        <filter val="27.77777778"/>
        <filter val="27.85714286"/>
        <filter val="27.86111111"/>
        <filter val="27.89795918"/>
        <filter val="27.9368"/>
        <filter val="270.5714286"/>
        <filter val="271.5076923"/>
        <filter val="272.3559073"/>
        <filter val="272.5862069"/>
        <filter val="272.7272727"/>
        <filter val="273.8297872"/>
        <filter val="278.3941176"/>
        <filter val="279.3784314"/>
        <filter val="2796.666667"/>
        <filter val="28"/>
        <filter val="28.10497238"/>
        <filter val="28.11111111"/>
        <filter val="28.125"/>
        <filter val="28.18181818"/>
        <filter val="28.19047619"/>
        <filter val="28.2"/>
        <filter val="28.32352941"/>
        <filter val="28.33333333"/>
        <filter val="28.4"/>
        <filter val="28.40540541"/>
        <filter val="28.41176471"/>
        <filter val="28.55340426"/>
        <filter val="28.57142857"/>
        <filter val="28.57619048"/>
        <filter val="28.57777778"/>
        <filter val="28.63257576"/>
        <filter val="28.65666667"/>
        <filter val="28.68421053"/>
        <filter val="28.72727273"/>
        <filter val="28.88043478"/>
        <filter val="28.88888889"/>
        <filter val="28.92472222"/>
        <filter val="28.938"/>
        <filter val="282.6596679"/>
        <filter val="282.7151899"/>
        <filter val="285.7142857"/>
        <filter val="286.25"/>
        <filter val="287.3134328"/>
        <filter val="29"/>
        <filter val="29.0212766"/>
        <filter val="29.03571429"/>
        <filter val="29.04545455"/>
        <filter val="29.06896552"/>
        <filter val="29.09090909"/>
        <filter val="29.125"/>
        <filter val="29.16666667"/>
        <filter val="29.1871905"/>
        <filter val="29.23529412"/>
        <filter val="29.23630137"/>
        <filter val="29.25"/>
        <filter val="29.25807692"/>
        <filter val="29.28571429"/>
        <filter val="29.31078224"/>
        <filter val="29.41176471"/>
        <filter val="29.42857143"/>
        <filter val="29.47058824"/>
        <filter val="29.5"/>
        <filter val="29.55555556"/>
        <filter val="29.58333333"/>
        <filter val="29.61111111"/>
        <filter val="29.62393162"/>
        <filter val="29.625"/>
        <filter val="29.62962963"/>
        <filter val="29.66666667"/>
        <filter val="29.70588235"/>
        <filter val="29.78571429"/>
        <filter val="29.89473684"/>
        <filter val="291.3333333"/>
        <filter val="291.7933333"/>
        <filter val="292.075"/>
        <filter val="292.2"/>
        <filter val="292.7777778"/>
        <filter val="2928.928571"/>
        <filter val="297.0298077"/>
        <filter val="299.2222222"/>
        <filter val="3"/>
        <filter val="3.25"/>
        <filter val="3.333333333"/>
        <filter val="3.666666667"/>
        <filter val="3.714285714"/>
        <filter val="3.8"/>
        <filter val="30"/>
        <filter val="30.07692308"/>
        <filter val="30.12"/>
        <filter val="30.125"/>
        <filter val="30.13333333"/>
        <filter val="30.15263889"/>
        <filter val="30.18936842"/>
        <filter val="30.2020202"/>
        <filter val="30.27272727"/>
        <filter val="30.28571429"/>
        <filter val="30.31034483"/>
        <filter val="30.37037037"/>
        <filter val="30.5"/>
        <filter val="30.57894737"/>
        <filter val="30.65448598"/>
        <filter val="30.66666667"/>
        <filter val="30.71428571"/>
        <filter val="30.76923077"/>
        <filter val="30.77777778"/>
        <filter val="30.84615385"/>
        <filter val="30.92857143"/>
        <filter val="30.9375"/>
        <filter val="30.95180723"/>
        <filter val="30.95774648"/>
        <filter val="300"/>
        <filter val="3000"/>
        <filter val="301.9391667"/>
        <filter val="302.3076923"/>
        <filter val="305.5555556"/>
        <filter val="305.7777778"/>
        <filter val="306"/>
        <filter val="307.2021277"/>
        <filter val="307.6923077"/>
        <filter val="307.8235294"/>
        <filter val="308.75"/>
        <filter val="31"/>
        <filter val="31.05405405"/>
        <filter val="31.07142857"/>
        <filter val="31.14275862"/>
        <filter val="31.17241379"/>
        <filter val="31.20689655"/>
        <filter val="31.20937086"/>
        <filter val="31.25"/>
        <filter val="31.34146341"/>
        <filter val="31.375"/>
        <filter val="31.44415584"/>
        <filter val="31.4995"/>
        <filter val="31.5"/>
        <filter val="31.55555556"/>
        <filter val="31.56630824"/>
        <filter val="31.57894737"/>
        <filter val="31.61971831"/>
        <filter val="31.62393162"/>
        <filter val="31.65981043"/>
        <filter val="31.66337611"/>
        <filter val="31.69139466"/>
        <filter val="31.75"/>
        <filter val="31.75757576"/>
        <filter val="31.80952381"/>
        <filter val="31.82054498"/>
        <filter val="31.82352941"/>
        <filter val="31.82692308"/>
        <filter val="31.84615385"/>
        <filter val="31.91489362"/>
        <filter val="31.93333333"/>
        <filter val="31.96153846"/>
        <filter val="31.97014925"/>
        <filter val="310"/>
        <filter val="311.1666667"/>
        <filter val="314.2894737"/>
        <filter val="315.5"/>
        <filter val="32"/>
        <filter val="32.01111111"/>
        <filter val="32.07407407"/>
        <filter val="32.09583333"/>
        <filter val="32.25"/>
        <filter val="32.26984127"/>
        <filter val="32.31535714"/>
        <filter val="32.32098765"/>
        <filter val="32.32447368"/>
        <filter val="32.34375"/>
        <filter val="32.35714286"/>
        <filter val="32.5"/>
        <filter val="32.66666667"/>
        <filter val="32.71875"/>
        <filter val="32.75"/>
        <filter val="32.81666667"/>
        <filter val="32.81818182"/>
        <filter val="32.97297297"/>
        <filter val="32.97802198"/>
        <filter val="320.4494382"/>
        <filter val="322.3913043"/>
        <filter val="324.69"/>
        <filter val="326.2920518"/>
        <filter val="327.0833333"/>
        <filter val="329.2"/>
        <filter val="33.02564103"/>
        <filter val="33.05555556"/>
        <filter val="33.07692308"/>
        <filter val="33.19112628"/>
        <filter val="33.23529412"/>
        <filter val="33.25"/>
        <filter val="33.28571429"/>
        <filter val="33.3125"/>
        <filter val="33.31578947"/>
        <filter val="33.33333333"/>
        <filter val="33.55063291"/>
        <filter val="33.57142857"/>
        <filter val="33.66666667"/>
        <filter val="33.71428571"/>
        <filter val="33.73684211"/>
        <filter val="33.75"/>
        <filter val="33.76190476"/>
        <filter val="33.94444444"/>
        <filter val="33.99038462"/>
        <filter val="3304"/>
        <filter val="331.1023729"/>
        <filter val="331.5383333"/>
        <filter val="34"/>
        <filter val="34.00570621"/>
        <filter val="34.02439024"/>
        <filter val="34.07407407"/>
        <filter val="34.09756098"/>
        <filter val="34.125"/>
        <filter val="34.12837838"/>
        <filter val="34.13043478"/>
        <filter val="34.17021277"/>
        <filter val="34.17721519"/>
        <filter val="34.20618557"/>
        <filter val="34.22033898"/>
        <filter val="34.25"/>
        <filter val="34.26923077"/>
        <filter val="34.38449438"/>
        <filter val="34.40816327"/>
        <filter val="34.44444444"/>
        <filter val="34.6"/>
        <filter val="34.66666667"/>
        <filter val="34.68888889"/>
        <filter val="34.74576271"/>
        <filter val="34.76190476"/>
        <filter val="34.79104478"/>
        <filter val="34.87179487"/>
        <filter val="34.88095238"/>
        <filter val="34.9047619"/>
        <filter val="34.91921739"/>
        <filter val="34.95"/>
        <filter val="340"/>
        <filter val="340.5652174"/>
        <filter val="342"/>
        <filter val="343.1473214"/>
        <filter val="346.0416667"/>
        <filter val="346.1311842"/>
        <filter val="346.6666667"/>
        <filter val="347.8461538"/>
        <filter val="35"/>
        <filter val="35.00304348"/>
        <filter val="35.03947368"/>
        <filter val="35.1"/>
        <filter val="35.11764706"/>
        <filter val="35.125"/>
        <filter val="35.16666667"/>
        <filter val="35.33333333"/>
        <filter val="35.38461538"/>
        <filter val="35.4"/>
        <filter val="35.44"/>
        <filter val="35.47453125"/>
        <filter val="35.49295775"/>
        <filter val="35.5"/>
        <filter val="35.52"/>
        <filter val="35.54716981"/>
        <filter val="35.55191257"/>
        <filter val="35.6"/>
        <filter val="35.6122449"/>
        <filter val="35.61538462"/>
        <filter val="35.71428571"/>
        <filter val="35.73469388"/>
        <filter val="35.73770492"/>
        <filter val="35.76666667"/>
        <filter val="35.7675"/>
        <filter val="35.78947368"/>
        <filter val="35.79545455"/>
        <filter val="35.8"/>
        <filter val="35.83333333"/>
        <filter val="35.83870968"/>
        <filter val="35.9"/>
        <filter val="35.92"/>
        <filter val="35.92307692"/>
        <filter val="35.95238095"/>
        <filter val="35.96153846"/>
        <filter val="35.99706745"/>
        <filter val="356.8421053"/>
        <filter val="358.6875"/>
        <filter val="358.875"/>
        <filter val="358.9723757"/>
        <filter val="36.06818182"/>
        <filter val="36.07142857"/>
        <filter val="36.07692308"/>
        <filter val="36.109375"/>
        <filter val="36.20610687"/>
        <filter val="36.24489796"/>
        <filter val="36.32642487"/>
        <filter val="36.33333333"/>
        <filter val="36.36363636"/>
        <filter val="36.47482014"/>
        <filter val="36.5"/>
        <filter val="36.53020134"/>
        <filter val="36.58823529"/>
        <filter val="36.60526316"/>
        <filter val="36.61061947"/>
        <filter val="36.6125"/>
        <filter val="36.62893082"/>
        <filter val="36.66666667"/>
        <filter val="36.68181818"/>
        <filter val="36.77419355"/>
        <filter val="36.85915493"/>
        <filter val="36.96428571"/>
        <filter val="36.96566038"/>
        <filter val="36.97137931"/>
        <filter val="364.3545455"/>
        <filter val="367"/>
        <filter val="367.9714286"/>
        <filter val="37.07407407"/>
        <filter val="37.08333333"/>
        <filter val="37.11904762"/>
        <filter val="37.13496933"/>
        <filter val="37.14285714"/>
        <filter val="37.14931034"/>
        <filter val="37.19724771"/>
        <filter val="37.20958333"/>
        <filter val="37.22222222"/>
        <filter val="37.25"/>
        <filter val="37.27142857"/>
        <filter val="37.41176471"/>
        <filter val="37.4516129"/>
        <filter val="37.45454545"/>
        <filter val="37.46"/>
        <filter val="37.46602941"/>
        <filter val="37.47619048"/>
        <filter val="37.5"/>
        <filter val="37.53846154"/>
        <filter val="37.55555556"/>
        <filter val="37.5915493"/>
        <filter val="37.60869565"/>
        <filter val="37.625"/>
        <filter val="37.64705882"/>
        <filter val="37.66666667"/>
        <filter val="37.6728"/>
        <filter val="37.75"/>
        <filter val="37.77647059"/>
        <filter val="37.778"/>
        <filter val="37.88888889"/>
        <filter val="37.9375"/>
        <filter val="37.95454545"/>
        <filter val="37.96296296"/>
        <filter val="370.3703704"/>
        <filter val="370.9473684"/>
        <filter val="373.5"/>
        <filter val="373.5580357"/>
        <filter val="375.7647059"/>
        <filter val="379.2276786"/>
        <filter val="38.17546269"/>
        <filter val="38.23529412"/>
        <filter val="38.25"/>
        <filter val="38.28431373"/>
        <filter val="38.33333333"/>
        <filter val="38.42105263"/>
        <filter val="38.44444444"/>
        <filter val="38.46255319"/>
        <filter val="38.47647059"/>
        <filter val="38.5"/>
        <filter val="38.50423077"/>
        <filter val="38.51851852"/>
        <filter val="38.54394673"/>
        <filter val="38.55384615"/>
        <filter val="38.57142857"/>
        <filter val="38.58974359"/>
        <filter val="38.6"/>
        <filter val="38.65"/>
        <filter val="38.71212121"/>
        <filter val="38.71428571"/>
        <filter val="38.74034483"/>
        <filter val="38.75"/>
        <filter val="38.79411765"/>
        <filter val="38.84820513"/>
        <filter val="38.86046512"/>
        <filter val="38.86746988"/>
        <filter val="38.88333333"/>
        <filter val="38.88888889"/>
        <filter val="38.94230769"/>
        <filter val="38.98765432"/>
        <filter val="381.6"/>
        <filter val="382.3913043"/>
        <filter val="383.3333333"/>
        <filter val="383.3643216"/>
        <filter val="385.0369231"/>
        <filter val="388.9762295"/>
        <filter val="389.2857143"/>
        <filter val="39"/>
        <filter val="39.03846154"/>
        <filter val="39.04878049"/>
        <filter val="39.06692094"/>
        <filter val="39.07444444"/>
        <filter val="39.15716867"/>
        <filter val="39.16666667"/>
        <filter val="39.18367347"/>
        <filter val="39.22857143"/>
        <filter val="39.28571429"/>
        <filter val="39.31"/>
        <filter val="39.375"/>
        <filter val="39.37735849"/>
        <filter val="39.38333333"/>
        <filter val="39.44"/>
        <filter val="39.48076923"/>
        <filter val="39.48717949"/>
        <filter val="39.49368421"/>
        <filter val="39.50731707"/>
        <filter val="39.53846154"/>
        <filter val="39.56927419"/>
        <filter val="39.59649123"/>
        <filter val="39.67272727"/>
        <filter val="39.74358974"/>
        <filter val="39.81012658"/>
        <filter val="39.81081081"/>
        <filter val="39.81666667"/>
        <filter val="39.828125"/>
        <filter val="39.86842105"/>
        <filter val="39.91506173"/>
        <filter val="39.96705882"/>
        <filter val="393.5882353"/>
        <filter val="4"/>
        <filter val="4.571253071"/>
        <filter val="4.75"/>
        <filter val="4.8"/>
        <filter val="4.833333333"/>
        <filter val="4.923076923"/>
        <filter val="40"/>
        <filter val="40.005"/>
        <filter val="40.04"/>
        <filter val="40.0625"/>
        <filter val="40.07066708"/>
        <filter val="40.07352941"/>
        <filter val="40.078125"/>
        <filter val="40.14285714"/>
        <filter val="40.21052632"/>
        <filter val="40.23809524"/>
        <filter val="40.26829268"/>
        <filter val="40.28571429"/>
        <filter val="40.29411765"/>
        <filter val="40.34924331"/>
        <filter val="40.39759036"/>
        <filter val="40.41647059"/>
        <filter val="40.41666667"/>
        <filter val="40.45454545"/>
        <filter val="40.47619048"/>
        <filter val="40.49253731"/>
        <filter val="40.54594595"/>
        <filter val="40.54731544"/>
        <filter val="40.61111111"/>
        <filter val="40.63235294"/>
        <filter val="40.71428571"/>
        <filter val="40.75"/>
        <filter val="40.75524476"/>
        <filter val="40.76208178"/>
        <filter val="40.76258993"/>
        <filter val="40.77666667"/>
        <filter val="40.77777778"/>
        <filter val="40.78"/>
        <filter val="40.79540636"/>
        <filter val="40.83333333"/>
        <filter val="40.84745763"/>
        <filter val="40.92307692"/>
        <filter val="40.9375"/>
        <filter val="40.96202532"/>
        <filter val="40.98095238"/>
        <filter val="402.7058824"/>
        <filter val="405.5"/>
        <filter val="408.9768977"/>
        <filter val="41"/>
        <filter val="41.02941176"/>
        <filter val="41.04081633"/>
        <filter val="41.125"/>
        <filter val="41.22222222"/>
        <filter val="41.22813688"/>
        <filter val="41.23764706"/>
        <filter val="41.33333333"/>
        <filter val="41.37931034"/>
        <filter val="41.40540541"/>
        <filter val="41.42105263"/>
        <filter val="41.58333333"/>
        <filter val="41.58536585"/>
        <filter val="41.60714286"/>
        <filter val="41.66666667"/>
        <filter val="41.68181818"/>
        <filter val="41.69642857"/>
        <filter val="41.70434783"/>
        <filter val="41.72839506"/>
        <filter val="41.74380165"/>
        <filter val="41.75"/>
        <filter val="41.77385892"/>
        <filter val="41.77777778"/>
        <filter val="41.78228782"/>
        <filter val="41.83333333"/>
        <filter val="41.85183333"/>
        <filter val="41.88888889"/>
        <filter val="41.92307692"/>
        <filter val="41.94444444"/>
        <filter val="41.95238095"/>
        <filter val="41.96103896"/>
        <filter val="410"/>
        <filter val="414.2857143"/>
        <filter val="415.7777778"/>
        <filter val="416.875"/>
        <filter val="417.3333333"/>
        <filter val="42"/>
        <filter val="42.02"/>
        <filter val="42.11111111"/>
        <filter val="42.15714286"/>
        <filter val="42.15789474"/>
        <filter val="42.21416667"/>
        <filter val="42.22222222"/>
        <filter val="42.24137931"/>
        <filter val="42.2962963"/>
        <filter val="42.33333333"/>
        <filter val="42.34693878"/>
        <filter val="42.38461538"/>
        <filter val="42.48148148"/>
        <filter val="42.5"/>
        <filter val="42.51736111"/>
        <filter val="42.55319149"/>
        <filter val="42.6092"/>
        <filter val="42.63403614"/>
        <filter val="42.67073171"/>
        <filter val="42.7244898"/>
        <filter val="42.73322082"/>
        <filter val="42.8"/>
        <filter val="42.85714286"/>
        <filter val="42.87497006"/>
        <filter val="42.88686131"/>
        <filter val="42.90322581"/>
        <filter val="420.6"/>
        <filter val="421.1052632"/>
        <filter val="422.0205973"/>
        <filter val="424.4545455"/>
        <filter val="426.9316988"/>
        <filter val="43"/>
        <filter val="43.02083333"/>
        <filter val="43.03144654"/>
        <filter val="43.04009259"/>
        <filter val="43.06060606"/>
        <filter val="43.09504132"/>
        <filter val="43.125"/>
        <filter val="43.2"/>
        <filter val="43.21428571"/>
        <filter val="43.28"/>
        <filter val="43.33327511"/>
        <filter val="43.35"/>
        <filter val="43.41727891"/>
        <filter val="43.42105263"/>
        <filter val="43.5"/>
        <filter val="43.51515152"/>
        <filter val="43.53658537"/>
        <filter val="43.55"/>
        <filter val="43.57142857"/>
        <filter val="43.62162162"/>
        <filter val="43.64"/>
        <filter val="43.7"/>
        <filter val="43.71052632"/>
        <filter val="43.73392157"/>
        <filter val="43.82"/>
        <filter val="43.84615385"/>
        <filter val="43.9122807"/>
        <filter val="43.97530864"/>
        <filter val="43.9760479"/>
        <filter val="437.5"/>
        <filter val="44"/>
        <filter val="44.05642023"/>
        <filter val="44.09090909"/>
        <filter val="44.0952381"/>
        <filter val="44.13888889"/>
        <filter val="44.16666667"/>
        <filter val="44.17134831"/>
        <filter val="44.18604651"/>
        <filter val="44.20588235"/>
        <filter val="44.23529412"/>
        <filter val="44.25"/>
        <filter val="44.30769231"/>
        <filter val="44.31578947"/>
        <filter val="44.33333333"/>
        <filter val="44.44444444"/>
        <filter val="44.4643184"/>
        <filter val="44.47826087"/>
        <filter val="44.5"/>
        <filter val="44.53703704"/>
        <filter val="44.60869565"/>
        <filter val="44.64583333"/>
        <filter val="44.66673529"/>
        <filter val="44.6875"/>
        <filter val="44.75757576"/>
        <filter val="44.76086957"/>
        <filter val="44.84782609"/>
        <filter val="44.85365854"/>
        <filter val="44.85953846"/>
        <filter val="44.9122807"/>
        <filter val="44.91286307"/>
        <filter val="44.92307692"/>
        <filter val="44.93518519"/>
        <filter val="44.95698925"/>
        <filter val="443.75"/>
        <filter val="449.2638522"/>
        <filter val="449.4328358"/>
        <filter val="45"/>
        <filter val="45.03703704"/>
        <filter val="45.05172414"/>
        <filter val="45.10810811"/>
        <filter val="45.15789474"/>
        <filter val="45.2"/>
        <filter val="45.21428571"/>
        <filter val="45.33333333"/>
        <filter val="45.34782609"/>
        <filter val="45.38615385"/>
        <filter val="45.40740741"/>
        <filter val="45.41840426"/>
        <filter val="45.43661972"/>
        <filter val="45.46428571"/>
        <filter val="45.47826087"/>
        <filter val="45.53658537"/>
        <filter val="45.54779279"/>
        <filter val="45.54880952"/>
        <filter val="45.56818182"/>
        <filter val="45.59090909"/>
        <filter val="45.59322034"/>
        <filter val="45.6"/>
        <filter val="45.61538462"/>
        <filter val="45.62222222"/>
        <filter val="45.66771186"/>
        <filter val="45.78571429"/>
        <filter val="45.83333333"/>
        <filter val="45.84210526"/>
        <filter val="45.875"/>
        <filter val="45.87837838"/>
        <filter val="45.94202899"/>
        <filter val="45.97222222"/>
        <filter val="45.9787234"/>
        <filter val="45.98823529"/>
        <filter val="450"/>
        <filter val="451.8403361"/>
        <filter val="453.1428571"/>
        <filter val="457.3909348"/>
        <filter val="46.03333333"/>
        <filter val="46.05263158"/>
        <filter val="46.06808824"/>
        <filter val="46.08860759"/>
        <filter val="46.125"/>
        <filter val="46.13333333"/>
        <filter val="46.17647059"/>
        <filter val="46.17857143"/>
        <filter val="46.20426667"/>
        <filter val="46.2183908"/>
        <filter val="46.23076923"/>
        <filter val="46.25"/>
        <filter val="46.40122222"/>
        <filter val="46.42045455"/>
        <filter val="46.42857143"/>
        <filter val="46.42982456"/>
        <filter val="46.5"/>
        <filter val="46.5807783"/>
        <filter val="46.5862069"/>
        <filter val="46.6091954"/>
        <filter val="46.63065217"/>
        <filter val="46.63157895"/>
        <filter val="46.65168539"/>
        <filter val="46.66666667"/>
        <filter val="46.66917293"/>
        <filter val="46.70212766"/>
        <filter val="46.71428571"/>
        <filter val="46.73333333"/>
        <filter val="46.76821192"/>
        <filter val="46.8828125"/>
        <filter val="46.89189189"/>
        <filter val="46.92857143"/>
        <filter val="46.953125"/>
        <filter val="462.8571429"/>
        <filter val="47"/>
        <filter val="47.02857143"/>
        <filter val="47.05806452"/>
        <filter val="47.10526316"/>
        <filter val="47.13"/>
        <filter val="47.18055556"/>
        <filter val="47.18925926"/>
        <filter val="47.2"/>
        <filter val="47.22222222"/>
        <filter val="47.25806452"/>
        <filter val="47.27272727"/>
        <filter val="47.33333333"/>
        <filter val="47.38361266"/>
        <filter val="47.39880952"/>
        <filter val="47.40740741"/>
        <filter val="47.42857143"/>
        <filter val="47.45614035"/>
        <filter val="47.47446458"/>
        <filter val="47.5"/>
        <filter val="47.54147368"/>
        <filter val="47.57407407"/>
        <filter val="47.65714286"/>
        <filter val="47.66619048"/>
        <filter val="47.67213115"/>
        <filter val="47.67647059"/>
        <filter val="47.69565217"/>
        <filter val="47.75609756"/>
        <filter val="47.76923077"/>
        <filter val="47.77777778"/>
        <filter val="47.84615385"/>
        <filter val="47.85714286"/>
        <filter val="47.875"/>
        <filter val="47.87878788"/>
        <filter val="47.90909091"/>
        <filter val="47.91139241"/>
        <filter val="47.93548387"/>
        <filter val="48.03768116"/>
        <filter val="48.05106383"/>
        <filter val="48.0625"/>
        <filter val="48.07692308"/>
        <filter val="48.0868"/>
        <filter val="48.10462356"/>
        <filter val="48.13043478"/>
        <filter val="48.15454545"/>
        <filter val="48.18181818"/>
        <filter val="48.2"/>
        <filter val="48.2404"/>
        <filter val="48.25"/>
        <filter val="48.28102564"/>
        <filter val="48.32515337"/>
        <filter val="48.32553571"/>
        <filter val="48.33333333"/>
        <filter val="48.33972973"/>
        <filter val="48.425"/>
        <filter val="48.43714976"/>
        <filter val="48.44966443"/>
        <filter val="48.45454545"/>
        <filter val="48.54237288"/>
        <filter val="48.54464286"/>
        <filter val="48.54854839"/>
        <filter val="48.55555556"/>
        <filter val="48.61904762"/>
        <filter val="48.7037037"/>
        <filter val="48.70967742"/>
        <filter val="48.72093023"/>
        <filter val="48.84285714"/>
        <filter val="48.84615385"/>
        <filter val="48.984375"/>
        <filter val="483.3424658"/>
        <filter val="486.4285714"/>
        <filter val="49"/>
        <filter val="49.05797101"/>
        <filter val="49.11290323"/>
        <filter val="49.11578947"/>
        <filter val="49.13636364"/>
        <filter val="49.19402985"/>
        <filter val="49.20754717"/>
        <filter val="49.23076923"/>
        <filter val="49.24615385"/>
        <filter val="49.28125"/>
        <filter val="49.31609195"/>
        <filter val="49.33842857"/>
        <filter val="49.38181818"/>
        <filter val="49.43820225"/>
        <filter val="49.47239264"/>
        <filter val="49.51162791"/>
        <filter val="49.54550562"/>
        <filter val="49.66666667"/>
        <filter val="49.69354839"/>
        <filter val="49.8"/>
        <filter val="49.88028169"/>
        <filter val="49.88235294"/>
        <filter val="49.88461538"/>
        <filter val="49.9345898"/>
        <filter val="492.3076923"/>
        <filter val="493.1333333"/>
        <filter val="493.815534"/>
        <filter val="5"/>
        <filter val="5.285714286"/>
        <filter val="5.3125"/>
        <filter val="5.333333333"/>
        <filter val="5.5"/>
        <filter val="5.666666667"/>
        <filter val="5.75"/>
        <filter val="5.8"/>
        <filter val="50"/>
        <filter val="50.0005"/>
        <filter val="50.02090909"/>
        <filter val="50.03846154"/>
        <filter val="50.08333333"/>
        <filter val="50.11102273"/>
        <filter val="50.1579646"/>
        <filter val="50.16666667"/>
        <filter val="50.18018018"/>
        <filter val="50.2"/>
        <filter val="50.20192308"/>
        <filter val="50.22228395"/>
        <filter val="50.24731183"/>
        <filter val="50.26666667"/>
        <filter val="50.29268293"/>
        <filter val="50.29767442"/>
        <filter val="50.33333333"/>
        <filter val="50.36585366"/>
        <filter val="50.38461538"/>
        <filter val="50.3968254"/>
        <filter val="50.4"/>
        <filter val="50.45454545"/>
        <filter val="50.46153846"/>
        <filter val="50.5"/>
        <filter val="50.53146853"/>
        <filter val="50.55555556"/>
        <filter val="50.58823529"/>
        <filter val="50.59259259"/>
        <filter val="50.63166667"/>
        <filter val="50.64705882"/>
        <filter val="50.65714286"/>
        <filter val="50.66666667"/>
        <filter val="50.68571429"/>
        <filter val="50.68918919"/>
        <filter val="50.68932039"/>
        <filter val="50.75"/>
        <filter val="50.76481149"/>
        <filter val="50.85263158"/>
        <filter val="50.875"/>
        <filter val="50.88"/>
        <filter val="50.90163934"/>
        <filter val="50.90909091"/>
        <filter val="50.93386792"/>
        <filter val="50.98181818"/>
        <filter val="500"/>
        <filter val="501.25"/>
        <filter val="51"/>
        <filter val="51.04469274"/>
        <filter val="51.18561644"/>
        <filter val="51.2121144"/>
        <filter val="51.2195122"/>
        <filter val="51.22222222"/>
        <filter val="51.2244898"/>
        <filter val="51.22702703"/>
        <filter val="51.23076923"/>
        <filter val="51.25"/>
        <filter val="51.29213483"/>
        <filter val="51.30434783"/>
        <filter val="51.30541578"/>
        <filter val="51.31313131"/>
        <filter val="51.375"/>
        <filter val="51.47474747"/>
        <filter val="51.47727273"/>
        <filter val="51.6"/>
        <filter val="51.61538462"/>
        <filter val="51.62944056"/>
        <filter val="51.66666667"/>
        <filter val="51.6744186"/>
        <filter val="51.71957672"/>
        <filter val="51.72083333"/>
        <filter val="51.72413793"/>
        <filter val="51.79487179"/>
        <filter val="51.8115942"/>
        <filter val="51.82246377"/>
        <filter val="51.82352941"/>
        <filter val="51.85341463"/>
        <filter val="51.85428571"/>
        <filter val="51.875"/>
        <filter val="51.89189189"/>
        <filter val="51.91666667"/>
        <filter val="51.92307692"/>
        <filter val="51.96153846"/>
        <filter val="510"/>
        <filter val="511.6548673"/>
        <filter val="511.7911765"/>
        <filter val="52"/>
        <filter val="52.08333333"/>
        <filter val="52.10344828"/>
        <filter val="52.17391304"/>
        <filter val="52.21428571"/>
        <filter val="52.35483871"/>
        <filter val="52.40625"/>
        <filter val="52.48717949"/>
        <filter val="52.5"/>
        <filter val="52.55102041"/>
        <filter val="52.58"/>
        <filter val="52.59756098"/>
        <filter val="52.62273251"/>
        <filter val="52.63157895"/>
        <filter val="52.68421053"/>
        <filter val="52.70119522"/>
        <filter val="52.79375"/>
        <filter val="52.8"/>
        <filter val="52.81578947"/>
        <filter val="52.82608696"/>
        <filter val="52.91666667"/>
        <filter val="52.94736842"/>
        <filter val="52.96283951"/>
        <filter val="525"/>
        <filter val="526.4565217"/>
        <filter val="53"/>
        <filter val="53.00526316"/>
        <filter val="53.03571429"/>
        <filter val="53.07692308"/>
        <filter val="53.07843137"/>
        <filter val="53.125"/>
        <filter val="53.15789474"/>
        <filter val="53.16494845"/>
        <filter val="53.17708333"/>
        <filter val="53.19047619"/>
        <filter val="53.23076923"/>
        <filter val="53.25"/>
        <filter val="53.28947368"/>
        <filter val="53.34"/>
        <filter val="53.36396552"/>
        <filter val="53.4"/>
        <filter val="53.40983607"/>
        <filter val="53.42105263"/>
        <filter val="53.43859649"/>
        <filter val="53.46920354"/>
        <filter val="53.47525253"/>
        <filter val="53.52272727"/>
        <filter val="53.52941176"/>
        <filter val="53.54545455"/>
        <filter val="53.56321839"/>
        <filter val="53.57142857"/>
        <filter val="53.71428571"/>
        <filter val="53.72340426"/>
        <filter val="53.72972973"/>
        <filter val="53.75"/>
        <filter val="53.82758621"/>
        <filter val="53.84615385"/>
        <filter val="53.86525149"/>
        <filter val="53.88235294"/>
        <filter val="53.89361702"/>
        <filter val="53.94520548"/>
        <filter val="53.99199085"/>
        <filter val="530.6896552"/>
        <filter val="54"/>
        <filter val="54.02083333"/>
        <filter val="54.08333333"/>
        <filter val="54.11111111"/>
        <filter val="54.13793103"/>
        <filter val="54.15384615"/>
        <filter val="54.2"/>
        <filter val="54.26666667"/>
        <filter val="54.28571429"/>
        <filter val="54.3"/>
        <filter val="54.5"/>
        <filter val="54.55263158"/>
        <filter val="54.61538462"/>
        <filter val="54.61676647"/>
        <filter val="54.66666667"/>
        <filter val="54.69"/>
        <filter val="54.74894811"/>
        <filter val="54.88316244"/>
        <filter val="54.91258741"/>
        <filter val="54.98507463"/>
        <filter val="546.6875"/>
        <filter val="55"/>
        <filter val="55.01268817"/>
        <filter val="55.0625"/>
        <filter val="55.06639474"/>
        <filter val="55.13157895"/>
        <filter val="55.2"/>
        <filter val="55.22123894"/>
        <filter val="55.22214286"/>
        <filter val="55.23076923"/>
        <filter val="55.27685665"/>
        <filter val="55.28205128"/>
        <filter val="55.3"/>
        <filter val="55.33333333"/>
        <filter val="55.3718018"/>
        <filter val="55.38888889"/>
        <filter val="55.45714286"/>
        <filter val="55.50296703"/>
        <filter val="55.55555556"/>
        <filter val="55.6"/>
        <filter val="55.60714286"/>
        <filter val="55.69724771"/>
        <filter val="55.75850953"/>
        <filter val="55.76923077"/>
        <filter val="55.79674797"/>
        <filter val="55.80645161"/>
        <filter val="55.82093023"/>
        <filter val="55.83333333"/>
        <filter val="55.89285714"/>
        <filter val="55.94594595"/>
        <filter val="55.95663265"/>
        <filter val="55.97222222"/>
        <filter val="550"/>
        <filter val="550.0410959"/>
        <filter val="554"/>
        <filter val="56"/>
        <filter val="56.00012739"/>
        <filter val="56.05263158"/>
        <filter val="56.06598985"/>
        <filter val="56.13636364"/>
        <filter val="56.20192308"/>
        <filter val="56.20498409"/>
        <filter val="56.25"/>
        <filter val="56.3"/>
        <filter val="56.33333333"/>
        <filter val="56.34238095"/>
        <filter val="56.3443514"/>
        <filter val="56.36363636"/>
        <filter val="56.41216216"/>
        <filter val="56.41456583"/>
        <filter val="56.41666667"/>
        <filter val="56.46004367"/>
        <filter val="56.57142857"/>
        <filter val="56.64383562"/>
        <filter val="56.66666667"/>
        <filter val="56.78571429"/>
        <filter val="56.81578947"/>
        <filter val="56.825"/>
        <filter val="56.83870968"/>
        <filter val="56.90143872"/>
        <filter val="56.97038181"/>
        <filter val="56.98492958"/>
        <filter val="566.3891626"/>
        <filter val="57"/>
        <filter val="57.07792208"/>
        <filter val="57.14285714"/>
        <filter val="57.17142857"/>
        <filter val="57.17391304"/>
        <filter val="57.2"/>
        <filter val="57.22222222"/>
        <filter val="57.25"/>
        <filter val="57.25806452"/>
        <filter val="57.29545455"/>
        <filter val="57.33870968"/>
        <filter val="57.38180328"/>
        <filter val="57.38596491"/>
        <filter val="57.5"/>
        <filter val="57.52"/>
        <filter val="57.5201875"/>
        <filter val="57.53521127"/>
        <filter val="57.54098361"/>
        <filter val="57.54901961"/>
        <filter val="57.62694301"/>
        <filter val="57.63101633"/>
        <filter val="57.64705882"/>
        <filter val="57.65454545"/>
        <filter val="57.72727273"/>
        <filter val="57.77358491"/>
        <filter val="57.77777778"/>
        <filter val="57.875"/>
        <filter val="57.88888889"/>
        <filter val="57.91666667"/>
        <filter val="57.93236715"/>
        <filter val="577.275931"/>
        <filter val="58"/>
        <filter val="58.06451613"/>
        <filter val="58.08333333"/>
        <filter val="58.0952381"/>
        <filter val="58.17073171"/>
        <filter val="58.18181818"/>
        <filter val="58.18421053"/>
        <filter val="58.21428571"/>
        <filter val="58.33333333"/>
        <filter val="58.37037037"/>
        <filter val="58.37910448"/>
        <filter val="58.41333969"/>
        <filter val="58.41666667"/>
        <filter val="58.42105263"/>
        <filter val="58.42221088"/>
        <filter val="58.53398058"/>
        <filter val="58.54046997"/>
        <filter val="58.57142857"/>
        <filter val="58.59722222"/>
        <filter val="58.61111111"/>
        <filter val="58.61538462"/>
        <filter val="58.62068966"/>
        <filter val="58.625"/>
        <filter val="58.6328125"/>
        <filter val="58.68862275"/>
        <filter val="58.71983696"/>
        <filter val="58.78787879"/>
        <filter val="58.82352941"/>
        <filter val="58.88888889"/>
        <filter val="58.90111111"/>
        <filter val="58.92763158"/>
        <filter val="58.94736842"/>
        <filter val="58.95"/>
        <filter val="58.97297297"/>
        <filter val="589.9520548"/>
        <filter val="59"/>
        <filter val="59.03846154"/>
        <filter val="59.04166667"/>
        <filter val="59.11764706"/>
        <filter val="59.1622807"/>
        <filter val="59.16666667"/>
        <filter val="59.2"/>
        <filter val="59.21052632"/>
        <filter val="59.23333333"/>
        <filter val="59.24904665"/>
        <filter val="59.25806452"/>
        <filter val="59.33333333"/>
        <filter val="59.36046512"/>
        <filter val="59.40880503"/>
        <filter val="59.41176471"/>
        <filter val="59.46031746"/>
        <filter val="59.46428571"/>
        <filter val="59.52380952"/>
        <filter val="59.58333333"/>
        <filter val="59.6"/>
        <filter val="59.65116279"/>
        <filter val="59.70173077"/>
        <filter val="59.81747664"/>
        <filter val="59.85441176"/>
        <filter val="59.96130593"/>
        <filter val="59.97356828"/>
        <filter val="591.6666667"/>
        <filter val="593.9362008"/>
        <filter val="6"/>
        <filter val="6.176470588"/>
        <filter val="6.25"/>
        <filter val="6.497512438"/>
        <filter val="6.5"/>
        <filter val="6.714285714"/>
        <filter val="6.75"/>
        <filter val="6.833333333"/>
        <filter val="60"/>
        <filter val="60.06451613"/>
        <filter val="60.11111111"/>
        <filter val="60.125"/>
        <filter val="60.15384615"/>
        <filter val="60.181875"/>
        <filter val="60.24242424"/>
        <filter val="60.26903448"/>
        <filter val="60.28571429"/>
        <filter val="60.30089247"/>
        <filter val="60.33333333"/>
        <filter val="60.38461538"/>
        <filter val="60.475"/>
        <filter val="60.65625"/>
        <filter val="60.66666667"/>
        <filter val="60.6875"/>
        <filter val="60.71428571"/>
        <filter val="60.73333333"/>
        <filter val="60.7378125"/>
        <filter val="60.75"/>
        <filter val="60.78431373"/>
        <filter val="60.78947368"/>
        <filter val="60.82028037"/>
        <filter val="60.859375"/>
        <filter val="60.86567164"/>
        <filter val="60.9"/>
        <filter val="60.90346154"/>
        <filter val="60.90909091"/>
        <filter val="60.95238095"/>
        <filter val="60.96428571"/>
        <filter val="60.96570375"/>
        <filter val="600"/>
        <filter val="603.5263158"/>
        <filter val="606.8224242"/>
        <filter val="61"/>
        <filter val="61.02222222"/>
        <filter val="61.02941176"/>
        <filter val="61.02958333"/>
        <filter val="61.04166667"/>
        <filter val="61.04494382"/>
        <filter val="61.06060606"/>
        <filter val="61.0625"/>
        <filter val="61.08695652"/>
        <filter val="61.1"/>
        <filter val="61.104"/>
        <filter val="61.17647059"/>
        <filter val="61.1875"/>
        <filter val="61.20387244"/>
        <filter val="61.29166667"/>
        <filter val="61.30136986"/>
        <filter val="61.30769231"/>
        <filter val="61.34285714"/>
        <filter val="61.36666667"/>
        <filter val="61.37572867"/>
        <filter val="61.38888889"/>
        <filter val="61.49621514"/>
        <filter val="61.5"/>
        <filter val="61.52777778"/>
        <filter val="61.56266667"/>
        <filter val="61.57894737"/>
        <filter val="61.66666667"/>
        <filter val="61.70108696"/>
        <filter val="61.82352941"/>
        <filter val="61.90277778"/>
        <filter val="61.94444444"/>
        <filter val="62"/>
        <filter val="62.05276382"/>
        <filter val="62.06989247"/>
        <filter val="62.12"/>
        <filter val="62.16666667"/>
        <filter val="62.22222222"/>
        <filter val="62.32713483"/>
        <filter val="62.32835821"/>
        <filter val="62.38"/>
        <filter val="62.5"/>
        <filter val="62.52210797"/>
        <filter val="62.58695652"/>
        <filter val="62.625"/>
        <filter val="62.66666667"/>
        <filter val="62.71287129"/>
        <filter val="62.8"/>
        <filter val="62.8125"/>
        <filter val="62.82738095"/>
        <filter val="62.87155963"/>
        <filter val="62.88333333"/>
        <filter val="62.92134831"/>
        <filter val="63"/>
        <filter val="63.03174603"/>
        <filter val="63.03458333"/>
        <filter val="63.04738562"/>
        <filter val="63.09848485"/>
        <filter val="63.1023622"/>
        <filter val="63.1097561"/>
        <filter val="63.12280702"/>
        <filter val="63.125"/>
        <filter val="63.17365269"/>
        <filter val="63.18439394"/>
        <filter val="63.22891566"/>
        <filter val="63.28125"/>
        <filter val="63.36363636"/>
        <filter val="63.37715789"/>
        <filter val="63.42424242"/>
        <filter val="63.47777778"/>
        <filter val="63.48571429"/>
        <filter val="63.55837563"/>
        <filter val="63.56948553"/>
        <filter val="63.57407407"/>
        <filter val="63.62068966"/>
        <filter val="63.64864865"/>
        <filter val="63.69565217"/>
        <filter val="63.82911392"/>
        <filter val="63.82978723"/>
        <filter val="63.84615385"/>
        <filter val="63.87"/>
        <filter val="63.875"/>
        <filter val="63.91758242"/>
        <filter val="63.97058824"/>
        <filter val="64"/>
        <filter val="64.02093398"/>
        <filter val="64.03278689"/>
        <filter val="64.15689655"/>
        <filter val="64.15756098"/>
        <filter val="64.16048128"/>
        <filter val="64.16666667"/>
        <filter val="64.17335601"/>
        <filter val="64.18032787"/>
        <filter val="64.19753086"/>
        <filter val="64.25423729"/>
        <filter val="64.26829268"/>
        <filter val="64.28571429"/>
        <filter val="64.36363636"/>
        <filter val="64.36673529"/>
        <filter val="64.375"/>
        <filter val="64.44"/>
        <filter val="64.45833333"/>
        <filter val="64.46808511"/>
        <filter val="64.4691358"/>
        <filter val="64.51612903"/>
        <filter val="64.53125"/>
        <filter val="64.53530612"/>
        <filter val="64.57011878"/>
        <filter val="64.62025316"/>
        <filter val="64.62563581"/>
        <filter val="64.63414634"/>
        <filter val="64.71428571"/>
        <filter val="64.74666667"/>
        <filter val="64.75"/>
        <filter val="64.76190476"/>
        <filter val="64.8"/>
        <filter val="64.81647059"/>
        <filter val="64.90909091"/>
        <filter val="64.93333333"/>
        <filter val="64.93506494"/>
        <filter val="64.94505495"/>
        <filter val="640"/>
        <filter val="65"/>
        <filter val="65.00344828"/>
        <filter val="65.08130081"/>
        <filter val="65.1"/>
        <filter val="65.1025641"/>
        <filter val="65.11111111"/>
        <filter val="65.15789474"/>
        <filter val="65.16129032"/>
        <filter val="65.16666667"/>
        <filter val="65.17647059"/>
        <filter val="65.21464286"/>
        <filter val="65.29819277"/>
        <filter val="65.31843575"/>
        <filter val="65.34031915"/>
        <filter val="65.37681159"/>
        <filter val="65.38095238"/>
        <filter val="65.38461538"/>
        <filter val="65.4137931"/>
        <filter val="65.45714286"/>
        <filter val="65.57954545"/>
        <filter val="65.66666667"/>
        <filter val="65.75636364"/>
        <filter val="65.84210526"/>
        <filter val="65.86232465"/>
        <filter val="65.86842105"/>
        <filter val="65.86885246"/>
        <filter val="65.88372093"/>
        <filter val="65.89130023"/>
        <filter val="65.91410448"/>
        <filter val="65.97468354"/>
        <filter val="66.01540659"/>
        <filter val="66.06666667"/>
        <filter val="66.1"/>
        <filter val="66.11111111"/>
        <filter val="66.12903226"/>
        <filter val="66.14285714"/>
        <filter val="66.15294118"/>
        <filter val="66.33333333"/>
        <filter val="66.34614983"/>
        <filter val="66.36942675"/>
        <filter val="66.44736842"/>
        <filter val="66.47058824"/>
        <filter val="66.51282051"/>
        <filter val="66.52008"/>
        <filter val="66.58695652"/>
        <filter val="66.62318841"/>
        <filter val="66.66666667"/>
        <filter val="66.68831169"/>
        <filter val="66.68866667"/>
        <filter val="66.69871795"/>
        <filter val="66.70405357"/>
        <filter val="66.70731707"/>
        <filter val="66.82608696"/>
        <filter val="66.83333333"/>
        <filter val="66.87179487"/>
        <filter val="66.95652174"/>
        <filter val="67"/>
        <filter val="67.13235294"/>
        <filter val="67.13934426"/>
        <filter val="67.1598513"/>
        <filter val="67.26153846"/>
        <filter val="67.30769231"/>
        <filter val="67.38938053"/>
        <filter val="67.39130435"/>
        <filter val="67.41790323"/>
        <filter val="67.41964286"/>
        <filter val="67.65306122"/>
        <filter val="67.67153285"/>
        <filter val="67.69021433"/>
        <filter val="67.6978022"/>
        <filter val="67.72972973"/>
        <filter val="67.74193548"/>
        <filter val="67.77155172"/>
        <filter val="67.77777778"/>
        <filter val="67.83586626"/>
        <filter val="67.8816568"/>
        <filter val="67.90909091"/>
        <filter val="67.92307692"/>
        <filter val="67.96296296"/>
        <filter val="67.97009967"/>
        <filter val="673.3333333"/>
        <filter val="68.01204819"/>
        <filter val="68.05555556"/>
        <filter val="68.09809524"/>
        <filter val="68.1"/>
        <filter val="68.10683761"/>
        <filter val="68.24159292"/>
        <filter val="68.25"/>
        <filter val="68.25301205"/>
        <filter val="68.25405405"/>
        <filter val="68.3"/>
        <filter val="68.33333333"/>
        <filter val="68.34532374"/>
        <filter val="68.35384615"/>
        <filter val="68.36734694"/>
        <filter val="68.41666667"/>
        <filter val="68.48165049"/>
        <filter val="68.48878924"/>
        <filter val="68.53424658"/>
        <filter val="68.59813084"/>
        <filter val="68.625"/>
        <filter val="68.66666667"/>
        <filter val="68.70782051"/>
        <filter val="68.80952381"/>
        <filter val="68.81557708"/>
        <filter val="68.84210526"/>
        <filter val="68.8625"/>
        <filter val="68.93650794"/>
        <filter val="68.96551724"/>
        <filter val="69"/>
        <filter val="69.11764706"/>
        <filter val="69.125"/>
        <filter val="69.18518519"/>
        <filter val="69.26666667"/>
        <filter val="69.26865672"/>
        <filter val="69.33333333"/>
        <filter val="69.40625"/>
        <filter val="69.47222222"/>
        <filter val="69.53333333"/>
        <filter val="69.56513661"/>
        <filter val="69.56962025"/>
        <filter val="69.59826613"/>
        <filter val="69.66666667"/>
        <filter val="69.71875"/>
        <filter val="69.76096181"/>
        <filter val="69.77272727"/>
        <filter val="69.78947368"/>
        <filter val="69.81818182"/>
        <filter val="69.82278481"/>
        <filter val="69.89010989"/>
        <filter val="7"/>
        <filter val="7.190264966"/>
        <filter val="7.25"/>
        <filter val="7.333333333"/>
        <filter val="7.5"/>
        <filter val="70"/>
        <filter val="70.00016949"/>
        <filter val="70.02777778"/>
        <filter val="70.04111888"/>
        <filter val="70.06410256"/>
        <filter val="70.10526316"/>
        <filter val="70.16666667"/>
        <filter val="70.2125"/>
        <filter val="70.23076923"/>
        <filter val="70.28571429"/>
        <filter val="70.46153846"/>
        <filter val="70.52898374"/>
        <filter val="70.55263158"/>
        <filter val="70.56818182"/>
        <filter val="70.57675393"/>
        <filter val="70.5952381"/>
        <filter val="70.61702128"/>
        <filter val="70.625"/>
        <filter val="70.65217391"/>
        <filter val="70.66666667"/>
        <filter val="70.76315789"/>
        <filter val="70.77150538"/>
        <filter val="70.78448276"/>
        <filter val="70.78536585"/>
        <filter val="70.83333333"/>
        <filter val="70.8487395"/>
        <filter val="70.86206897"/>
        <filter val="70.88495575"/>
        <filter val="70.92119565"/>
        <filter val="709.4186047"/>
        <filter val="71.15217391"/>
        <filter val="71.23748731"/>
        <filter val="71.24277457"/>
        <filter val="71.25"/>
        <filter val="71.34210526"/>
        <filter val="71.42857143"/>
        <filter val="71.44321839"/>
        <filter val="71.49180328"/>
        <filter val="71.55"/>
        <filter val="71.58823529"/>
        <filter val="71.59200364"/>
        <filter val="71.6"/>
        <filter val="71.66666667"/>
        <filter val="71.71428571"/>
        <filter val="71.73076923"/>
        <filter val="71.78571429"/>
        <filter val="71.84857143"/>
        <filter val="71.86666667"/>
        <filter val="71.89928144"/>
        <filter val="71.96551724"/>
        <filter val="711.0410959"/>
        <filter val="716.3529412"/>
        <filter val="72"/>
        <filter val="72.05357143"/>
        <filter val="72.05696203"/>
        <filter val="72.16970874"/>
        <filter val="72.28915663"/>
        <filter val="72.38157895"/>
        <filter val="72.39285714"/>
        <filter val="72.4"/>
        <filter val="72.42857143"/>
        <filter val="72.48283753"/>
        <filter val="72.5"/>
        <filter val="72.58823529"/>
        <filter val="72.71428571"/>
        <filter val="72.76136364"/>
        <filter val="72.76271186"/>
        <filter val="72.86516854"/>
        <filter val="72.88888889"/>
        <filter val="72.90909091"/>
        <filter val="72.95081967"/>
        <filter val="72.97297297"/>
        <filter val="725.0294118"/>
        <filter val="73.01980198"/>
        <filter val="73.03298077"/>
        <filter val="73.12541667"/>
        <filter val="73.21428571"/>
        <filter val="73.24"/>
        <filter val="73.33333333"/>
        <filter val="73.34118852"/>
        <filter val="73.35539683"/>
        <filter val="73.35616438"/>
        <filter val="73.37209302"/>
        <filter val="73.4"/>
        <filter val="73.41690141"/>
        <filter val="73.46153846"/>
        <filter val="73.48626836"/>
        <filter val="73.50389868"/>
        <filter val="73.52941176"/>
        <filter val="73.57142857"/>
        <filter val="73.58227848"/>
        <filter val="73.73333333"/>
        <filter val="73.76"/>
        <filter val="73.77192982"/>
        <filter val="73.875"/>
        <filter val="73.90728477"/>
        <filter val="74.06557377"/>
        <filter val="74.07407407"/>
        <filter val="74.10768437"/>
        <filter val="74.11764706"/>
        <filter val="74.14953271"/>
        <filter val="74.18435754"/>
        <filter val="74.20689655"/>
        <filter val="74.20833333"/>
        <filter val="74.22429907"/>
        <filter val="74.2293578"/>
        <filter val="74.24327586"/>
        <filter val="74.24615385"/>
        <filter val="74.33333333"/>
        <filter val="74.34782609"/>
        <filter val="74.53488372"/>
        <filter val="74.5750905"/>
        <filter val="74.60526316"/>
        <filter val="74.61764706"/>
        <filter val="74.63948841"/>
        <filter val="74.78947368"/>
        <filter val="74.82191781"/>
        <filter val="74.9537037"/>
        <filter val="744.5454545"/>
        <filter val="75"/>
        <filter val="75.03571429"/>
        <filter val="75.05"/>
        <filter val="75.0877193"/>
        <filter val="75.11363636"/>
        <filter val="75.13043478"/>
        <filter val="75.13302817"/>
        <filter val="75.18571429"/>
        <filter val="75.25"/>
        <filter val="75.34090909"/>
        <filter val="75.37037037"/>
        <filter val="75.38461538"/>
        <filter val="75.44479495"/>
        <filter val="75.46428571"/>
        <filter val="75.48387097"/>
        <filter val="75.5"/>
        <filter val="75.50284091"/>
        <filter val="75.61111111"/>
        <filter val="75.6477146"/>
        <filter val="75.66666667"/>
        <filter val="75.71428571"/>
        <filter val="75.75"/>
        <filter val="75.76515152"/>
        <filter val="75.85365854"/>
        <filter val="75.96"/>
        <filter val="75.97572816"/>
        <filter val="76"/>
        <filter val="76.02941176"/>
        <filter val="76.05"/>
        <filter val="76.1385"/>
        <filter val="76.25"/>
        <filter val="76.43945313"/>
        <filter val="76.45264151"/>
        <filter val="76.47058824"/>
        <filter val="76.65217391"/>
        <filter val="76.66666667"/>
        <filter val="76.72"/>
        <filter val="76.78571429"/>
        <filter val="76.8"/>
        <filter val="76.85714286"/>
        <filter val="76.865"/>
        <filter val="76.92307692"/>
        <filter val="77"/>
        <filter val="77.10526316"/>
        <filter val="77.18604651"/>
        <filter val="77.21621622"/>
        <filter val="77.22959184"/>
        <filter val="77.27118644"/>
        <filter val="77.32771845"/>
        <filter val="77.33580645"/>
        <filter val="77.35294118"/>
        <filter val="77.5"/>
        <filter val="77.63809524"/>
        <filter val="77.72727273"/>
        <filter val="77.75"/>
        <filter val="775"/>
        <filter val="78.032"/>
        <filter val="78.07692308"/>
        <filter val="78.18181818"/>
        <filter val="78.19512195"/>
        <filter val="78.20512821"/>
        <filter val="78.26086957"/>
        <filter val="78.26388889"/>
        <filter val="78.33333333"/>
        <filter val="78.44078947"/>
        <filter val="78.5"/>
        <filter val="78.51814815"/>
        <filter val="78.57842424"/>
        <filter val="78.66081871"/>
        <filter val="78.66620561"/>
        <filter val="78.72340426"/>
        <filter val="78.83426182"/>
        <filter val="78.875"/>
        <filter val="78.93617021"/>
        <filter val="78.94736842"/>
        <filter val="788.5333333"/>
        <filter val="79"/>
        <filter val="79.1"/>
        <filter val="79.18294118"/>
        <filter val="79.26241135"/>
        <filter val="79.31034483"/>
        <filter val="79.4"/>
        <filter val="79.40134021"/>
        <filter val="79.41176471"/>
        <filter val="79.52631579"/>
        <filter val="79.54347826"/>
        <filter val="79.61904762"/>
        <filter val="79.82692308"/>
        <filter val="79.87096774"/>
        <filter val="79.89473684"/>
        <filter val="79.96703297"/>
        <filter val="790.8373984"/>
        <filter val="8"/>
        <filter val="8.125"/>
        <filter val="8.333333333"/>
        <filter val="8.5"/>
        <filter val="8.571428571"/>
        <filter val="8.75"/>
        <filter val="8.857142857"/>
        <filter val="80"/>
        <filter val="80.02249489"/>
        <filter val="80.03448276"/>
        <filter val="80.12820513"/>
        <filter val="80.15789474"/>
        <filter val="80.16"/>
        <filter val="80.17821782"/>
        <filter val="80.18548951"/>
        <filter val="80.2"/>
        <filter val="80.2027027"/>
        <filter val="80.22535211"/>
        <filter val="80.25"/>
        <filter val="80.27272727"/>
        <filter val="80.2972973"/>
        <filter val="80.32142857"/>
        <filter val="80.33333333"/>
        <filter val="80.4"/>
        <filter val="80.45454545"/>
        <filter val="80.46460177"/>
        <filter val="80.5"/>
        <filter val="80.55107143"/>
        <filter val="80.58823529"/>
        <filter val="80.6"/>
        <filter val="80.648"/>
        <filter val="80.66666667"/>
        <filter val="80.71428571"/>
        <filter val="80.71794872"/>
        <filter val="80.7275321"/>
        <filter val="80.73015873"/>
        <filter val="80.86956522"/>
        <filter val="80.99103774"/>
        <filter val="800"/>
        <filter val="800.7"/>
        <filter val="81.02941176"/>
        <filter val="81.06666667"/>
        <filter val="81.09803922"/>
        <filter val="81.12592593"/>
        <filter val="81.24137931"/>
        <filter val="81.24242424"/>
        <filter val="81.25"/>
        <filter val="81.25268817"/>
        <filter val="81.26811594"/>
        <filter val="81.29411765"/>
        <filter val="81.32"/>
        <filter val="81.375"/>
        <filter val="81.41176471"/>
        <filter val="81.53846154"/>
        <filter val="81.56180556"/>
        <filter val="81.56976744"/>
        <filter val="81.57142857"/>
        <filter val="81.5825"/>
        <filter val="81.63265306"/>
        <filter val="81.65437788"/>
        <filter val="81.67346939"/>
        <filter val="81.73913043"/>
        <filter val="81.75107285"/>
        <filter val="81.77631579"/>
        <filter val="81.8490566"/>
        <filter val="81.89246154"/>
        <filter val="81.94974874"/>
        <filter val="81.95454545"/>
        <filter val="82.08695652"/>
        <filter val="82.14527027"/>
        <filter val="82.25806452"/>
        <filter val="82.31632653"/>
        <filter val="82.32894737"/>
        <filter val="82.38095238"/>
        <filter val="82.396875"/>
        <filter val="82.41935484"/>
        <filter val="82.46153846"/>
        <filter val="82.49692182"/>
        <filter val="82.51612903"/>
        <filter val="82.54054054"/>
        <filter val="82.57142857"/>
        <filter val="82.58333333"/>
        <filter val="82.60869565"/>
        <filter val="82.82"/>
        <filter val="82.9415625"/>
        <filter val="82.96325482"/>
        <filter val="83.05"/>
        <filter val="83.13888889"/>
        <filter val="83.14285714"/>
        <filter val="83.33333333"/>
        <filter val="83.34593023"/>
        <filter val="83.375"/>
        <filter val="83.42647059"/>
        <filter val="83.42857143"/>
        <filter val="83.51428571"/>
        <filter val="83.57142857"/>
        <filter val="83.71681416"/>
        <filter val="83.75"/>
        <filter val="83.8028938"/>
        <filter val="83.88541667"/>
        <filter val="83.94285714"/>
        <filter val="83.95341772"/>
        <filter val="83.96706897"/>
        <filter val="83.97435897"/>
        <filter val="84.02317881"/>
        <filter val="84.0625"/>
        <filter val="84.08333333"/>
        <filter val="84.10897436"/>
        <filter val="84.14285714"/>
        <filter val="84.16666667"/>
        <filter val="84.20634921"/>
        <filter val="84.2826087"/>
        <filter val="84.28571429"/>
        <filter val="84.33333333"/>
        <filter val="84.45927007"/>
        <filter val="84.83333333"/>
        <filter val="84.85416667"/>
        <filter val="84.85858586"/>
        <filter val="84.87151654"/>
        <filter val="84.9"/>
        <filter val="84.90514905"/>
        <filter val="84.94444444"/>
        <filter val="84.99677419"/>
        <filter val="842.1060241"/>
        <filter val="845.7027027"/>
        <filter val="849.6702703"/>
        <filter val="85.05434783"/>
        <filter val="85.18181818"/>
        <filter val="85.20833333"/>
        <filter val="85.33778523"/>
        <filter val="85.44444444"/>
        <filter val="85.5"/>
        <filter val="85.53038674"/>
        <filter val="85.5310559"/>
        <filter val="85.546875"/>
        <filter val="85.73684211"/>
        <filter val="85.75"/>
        <filter val="85.95744681"/>
        <filter val="859.8571429"/>
        <filter val="86.13861386"/>
        <filter val="86.16371429"/>
        <filter val="86.16384549"/>
        <filter val="86.225"/>
        <filter val="86.43564356"/>
        <filter val="86.4893617"/>
        <filter val="86.49152542"/>
        <filter val="86.55462185"/>
        <filter val="86.61538462"/>
        <filter val="86.66666667"/>
        <filter val="86.84882353"/>
        <filter val="86.94444444"/>
        <filter val="86.95652174"/>
        <filter val="866.6666667"/>
        <filter val="87"/>
        <filter val="87.10344828"/>
        <filter val="87.14285714"/>
        <filter val="87.30833333"/>
        <filter val="87.35755319"/>
        <filter val="87.436"/>
        <filter val="87.5"/>
        <filter val="87.68560656"/>
        <filter val="87.7"/>
        <filter val="87.82967391"/>
        <filter val="87.95833333"/>
        <filter val="87.96153846"/>
        <filter val="88.03764368"/>
        <filter val="88.14715447"/>
        <filter val="88.19178082"/>
        <filter val="88.23529412"/>
        <filter val="88.23571429"/>
        <filter val="88.25"/>
        <filter val="88.26081081"/>
        <filter val="88.30769231"/>
        <filter val="88.3259375"/>
        <filter val="88.33333333"/>
        <filter val="88.43859649"/>
        <filter val="88.44444444"/>
        <filter val="88.46875"/>
        <filter val="88.57142857"/>
        <filter val="88.58863192"/>
        <filter val="88.60168084"/>
        <filter val="88.64285714"/>
        <filter val="88.6875"/>
        <filter val="88.71428571"/>
        <filter val="88.73239437"/>
        <filter val="88.73529412"/>
        <filter val="88.73913043"/>
        <filter val="88.74647887"/>
        <filter val="88.7734375"/>
        <filter val="88.8"/>
        <filter val="88.84507042"/>
        <filter val="88.86597938"/>
        <filter val="88.88888889"/>
        <filter val="89.10050251"/>
        <filter val="89.19178082"/>
        <filter val="89.21052632"/>
        <filter val="89.24242424"/>
        <filter val="89.24778761"/>
        <filter val="89.30120482"/>
        <filter val="89.31428571"/>
        <filter val="89.38643312"/>
        <filter val="89.4"/>
        <filter val="89.42"/>
        <filter val="89.58571429"/>
        <filter val="89.59693878"/>
        <filter val="89.64864865"/>
        <filter val="89.66666667"/>
        <filter val="89.6741573"/>
        <filter val="89.78555556"/>
        <filter val="89.88764045"/>
        <filter val="89.89528796"/>
        <filter val="89.92537313"/>
        <filter val="89.95798319"/>
        <filter val="9"/>
        <filter val="9.4"/>
        <filter val="9.5"/>
        <filter val="9.75"/>
        <filter val="90"/>
        <filter val="90.09615385"/>
        <filter val="90.17777778"/>
        <filter val="90.2"/>
        <filter val="90.27659574"/>
        <filter val="90.33333333"/>
        <filter val="90.38461538"/>
        <filter val="90.49593496"/>
        <filter val="90.52325581"/>
        <filter val="90.53846154"/>
        <filter val="90.57914894"/>
        <filter val="90.61627907"/>
        <filter val="90.61650485"/>
        <filter val="90.63592233"/>
        <filter val="90.68421053"/>
        <filter val="90.74468085"/>
        <filter val="90.81914894"/>
        <filter val="90.85714286"/>
        <filter val="90.9375"/>
        <filter val="91"/>
        <filter val="91.18965517"/>
        <filter val="91.21440103"/>
        <filter val="91.23076923"/>
        <filter val="91.25"/>
        <filter val="91.3"/>
        <filter val="91.30434783"/>
        <filter val="91.42857143"/>
        <filter val="91.48076923"/>
        <filter val="91.59090909"/>
        <filter val="91.625"/>
        <filter val="91.66666667"/>
        <filter val="91.76470588"/>
        <filter val="91.81818182"/>
        <filter val="91.82989803"/>
        <filter val="91.83333333"/>
        <filter val="91.84054054"/>
        <filter val="91.88288288"/>
        <filter val="92.03781513"/>
        <filter val="92.10227273"/>
        <filter val="92.13042373"/>
        <filter val="92.14285714"/>
        <filter val="92.15779528"/>
        <filter val="92.22222222"/>
        <filter val="92.25173559"/>
        <filter val="92.31818182"/>
        <filter val="92.38769231"/>
        <filter val="92.5"/>
        <filter val="92.54186567"/>
        <filter val="92.54782051"/>
        <filter val="92.84259259"/>
        <filter val="922.2222222"/>
        <filter val="93"/>
        <filter val="93.01851852"/>
        <filter val="93.07142857"/>
        <filter val="93.25"/>
        <filter val="93.26412281"/>
        <filter val="93.33333333"/>
        <filter val="93.40425532"/>
        <filter val="93.42857143"/>
        <filter val="93.61111111"/>
        <filter val="93.66666667"/>
        <filter val="93.69565217"/>
        <filter val="93.75"/>
        <filter val="93.7603125"/>
        <filter val="93.77464789"/>
        <filter val="93.81343284"/>
        <filter val="93.90425532"/>
        <filter val="93.97744"/>
        <filter val="932.310559"/>
        <filter val="94.02777778"/>
        <filter val="94.05454545"/>
        <filter val="94.1035503"/>
        <filter val="94.19"/>
        <filter val="94.27777778"/>
        <filter val="94.40860215"/>
        <filter val="94.4893617"/>
        <filter val="94.50617284"/>
        <filter val="94.54885057"/>
        <filter val="94.63768116"/>
        <filter val="94.73664122"/>
        <filter val="94.73684211"/>
        <filter val="94.90384615"/>
        <filter val="94.9122807"/>
        <filter val="95.22580645"/>
        <filter val="95.23809524"/>
        <filter val="95.27762712"/>
        <filter val="95.37377049"/>
        <filter val="95.48863636"/>
        <filter val="95.58823529"/>
        <filter val="95.69936709"/>
        <filter val="95.74074074"/>
        <filter val="95.76485915"/>
        <filter val="95.77586207"/>
        <filter val="95.83062331"/>
        <filter val="95.8340249"/>
        <filter val="95.91111111"/>
        <filter val="95.93181818"/>
        <filter val="95.95238095"/>
        <filter val="95.96363636"/>
        <filter val="96.05263158"/>
        <filter val="96.06382979"/>
        <filter val="96.08"/>
        <filter val="96.19047619"/>
        <filter val="96.2037037"/>
        <filter val="96.30091185"/>
        <filter val="96.375"/>
        <filter val="96.52631579"/>
        <filter val="96.55172414"/>
        <filter val="96.66666667"/>
        <filter val="96.70833333"/>
        <filter val="96.87755102"/>
        <filter val="96.99725275"/>
        <filter val="97.11374408"/>
        <filter val="97.19178082"/>
        <filter val="97.29761905"/>
        <filter val="97.33333333"/>
        <filter val="97.35616438"/>
        <filter val="97.37704918"/>
        <filter val="97.40740741"/>
        <filter val="97.5"/>
        <filter val="97.63636364"/>
        <filter val="97.73107345"/>
        <filter val="97.81686747"/>
        <filter val="97.90403846"/>
        <filter val="97.90483871"/>
        <filter val="97.91666667"/>
        <filter val="97.9938961"/>
        <filter val="98.03083102"/>
        <filter val="98.2"/>
        <filter val="98.30927835"/>
        <filter val="98.36065574"/>
        <filter val="98.41365462"/>
        <filter val="98.53658537"/>
        <filter val="98.78947368"/>
        <filter val="98.8173913"/>
        <filter val="98.83928571"/>
        <filter val="98.99043062"/>
        <filter val="99"/>
        <filter val="99.15533981"/>
        <filter val="99.33333333"/>
        <filter val="99.34313725"/>
        <filter val="99.38223938"/>
        <filter val="99.45544554"/>
        <filter val="99.5"/>
        <filter val="99.53488372"/>
        <filter val="99.53846154"/>
        <filter val="99.76119403"/>
        <filter val="99.76603774"/>
        <filter val="99.78787879"/>
        <filter val="99.85714286"/>
        <filter val="99.8603352"/>
        <filter val="99.97337278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7ABCE-3504-42E7-9786-FDF13B3E903E}">
  <sheetPr codeName="Sheet3"/>
  <dimension ref="A1:F41"/>
  <sheetViews>
    <sheetView topLeftCell="A2" zoomScale="90" zoomScaleNormal="90" workbookViewId="0">
      <selection activeCell="E5" sqref="E5"/>
    </sheetView>
  </sheetViews>
  <sheetFormatPr defaultRowHeight="14.35" x14ac:dyDescent="0.5"/>
  <cols>
    <col min="1" max="1" width="24.87890625" bestFit="1" customWidth="1"/>
    <col min="2" max="2" width="14.9375" bestFit="1" customWidth="1"/>
    <col min="3" max="3" width="5.29296875" bestFit="1" customWidth="1"/>
    <col min="4" max="4" width="3.64453125" bestFit="1" customWidth="1"/>
    <col min="5" max="5" width="8.9375" bestFit="1" customWidth="1"/>
    <col min="6" max="6" width="10.29296875" bestFit="1" customWidth="1"/>
  </cols>
  <sheetData>
    <row r="1" spans="1:6" x14ac:dyDescent="0.5">
      <c r="A1" s="7" t="s">
        <v>8223</v>
      </c>
      <c r="B1" t="s">
        <v>8323</v>
      </c>
    </row>
    <row r="3" spans="1:6" x14ac:dyDescent="0.5">
      <c r="A3" s="7" t="s">
        <v>8324</v>
      </c>
      <c r="B3" s="7" t="s">
        <v>8322</v>
      </c>
    </row>
    <row r="4" spans="1:6" x14ac:dyDescent="0.5">
      <c r="A4" s="7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">
      <c r="A6" s="8" t="s">
        <v>8284</v>
      </c>
      <c r="B6" s="9">
        <v>20</v>
      </c>
      <c r="C6" s="9">
        <v>120</v>
      </c>
      <c r="D6" s="9"/>
      <c r="E6" s="9"/>
      <c r="F6" s="9">
        <v>140</v>
      </c>
    </row>
    <row r="7" spans="1:6" x14ac:dyDescent="0.5">
      <c r="A7" s="8" t="s">
        <v>8299</v>
      </c>
      <c r="B7" s="9"/>
      <c r="C7" s="9">
        <v>20</v>
      </c>
      <c r="D7" s="9"/>
      <c r="E7" s="9"/>
      <c r="F7" s="9">
        <v>20</v>
      </c>
    </row>
    <row r="8" spans="1:6" x14ac:dyDescent="0.5">
      <c r="A8" s="8" t="s">
        <v>8298</v>
      </c>
      <c r="B8" s="9"/>
      <c r="C8" s="9"/>
      <c r="D8" s="9">
        <v>6</v>
      </c>
      <c r="E8" s="9">
        <v>34</v>
      </c>
      <c r="F8" s="9">
        <v>40</v>
      </c>
    </row>
    <row r="9" spans="1:6" x14ac:dyDescent="0.5">
      <c r="A9" s="8" t="s">
        <v>8283</v>
      </c>
      <c r="B9" s="9"/>
      <c r="C9" s="9">
        <v>40</v>
      </c>
      <c r="D9" s="9"/>
      <c r="E9" s="9"/>
      <c r="F9" s="9">
        <v>40</v>
      </c>
    </row>
    <row r="10" spans="1:6" x14ac:dyDescent="0.5">
      <c r="A10" s="8" t="s">
        <v>8297</v>
      </c>
      <c r="B10" s="9"/>
      <c r="C10" s="9"/>
      <c r="D10" s="9"/>
      <c r="E10" s="9">
        <v>80</v>
      </c>
      <c r="F10" s="9">
        <v>80</v>
      </c>
    </row>
    <row r="11" spans="1:6" x14ac:dyDescent="0.5">
      <c r="A11" s="8" t="s">
        <v>8282</v>
      </c>
      <c r="B11" s="9"/>
      <c r="C11" s="9">
        <v>100</v>
      </c>
      <c r="D11" s="9"/>
      <c r="E11" s="9"/>
      <c r="F11" s="9">
        <v>100</v>
      </c>
    </row>
    <row r="12" spans="1:6" x14ac:dyDescent="0.5">
      <c r="A12" s="8" t="s">
        <v>8281</v>
      </c>
      <c r="B12" s="9">
        <v>24</v>
      </c>
      <c r="C12" s="9"/>
      <c r="D12" s="9"/>
      <c r="E12" s="9"/>
      <c r="F12" s="9">
        <v>24</v>
      </c>
    </row>
    <row r="13" spans="1:6" x14ac:dyDescent="0.5">
      <c r="A13" s="8" t="s">
        <v>8300</v>
      </c>
      <c r="B13" s="9"/>
      <c r="C13" s="9"/>
      <c r="D13" s="9"/>
      <c r="E13" s="9">
        <v>40</v>
      </c>
      <c r="F13" s="9">
        <v>40</v>
      </c>
    </row>
    <row r="14" spans="1:6" x14ac:dyDescent="0.5">
      <c r="A14" s="8" t="s">
        <v>8280</v>
      </c>
      <c r="B14" s="9"/>
      <c r="C14" s="9"/>
      <c r="D14" s="9"/>
      <c r="E14" s="9">
        <v>40</v>
      </c>
      <c r="F14" s="9">
        <v>40</v>
      </c>
    </row>
    <row r="15" spans="1:6" x14ac:dyDescent="0.5">
      <c r="A15" s="8" t="s">
        <v>8293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5">
      <c r="A16" s="8" t="s">
        <v>8279</v>
      </c>
      <c r="B16" s="9"/>
      <c r="C16" s="9">
        <v>20</v>
      </c>
      <c r="D16" s="9"/>
      <c r="E16" s="9">
        <v>140</v>
      </c>
      <c r="F16" s="9">
        <v>160</v>
      </c>
    </row>
    <row r="17" spans="1:6" x14ac:dyDescent="0.5">
      <c r="A17" s="8" t="s">
        <v>8278</v>
      </c>
      <c r="B17" s="9"/>
      <c r="C17" s="9">
        <v>60</v>
      </c>
      <c r="D17" s="9"/>
      <c r="E17" s="9"/>
      <c r="F17" s="9">
        <v>60</v>
      </c>
    </row>
    <row r="18" spans="1:6" x14ac:dyDescent="0.5">
      <c r="A18" s="8" t="s">
        <v>8277</v>
      </c>
      <c r="B18" s="9"/>
      <c r="C18" s="9"/>
      <c r="D18" s="9"/>
      <c r="E18" s="9">
        <v>20</v>
      </c>
      <c r="F18" s="9">
        <v>20</v>
      </c>
    </row>
    <row r="19" spans="1:6" x14ac:dyDescent="0.5">
      <c r="A19" s="8" t="s">
        <v>8292</v>
      </c>
      <c r="B19" s="9"/>
      <c r="C19" s="9"/>
      <c r="D19" s="9"/>
      <c r="E19" s="9">
        <v>40</v>
      </c>
      <c r="F19" s="9">
        <v>40</v>
      </c>
    </row>
    <row r="20" spans="1:6" x14ac:dyDescent="0.5">
      <c r="A20" s="8" t="s">
        <v>8276</v>
      </c>
      <c r="B20" s="9"/>
      <c r="C20" s="9"/>
      <c r="D20" s="9"/>
      <c r="E20" s="9">
        <v>260</v>
      </c>
      <c r="F20" s="9">
        <v>260</v>
      </c>
    </row>
    <row r="21" spans="1:6" x14ac:dyDescent="0.5">
      <c r="A21" s="8" t="s">
        <v>8286</v>
      </c>
      <c r="B21" s="9">
        <v>20</v>
      </c>
      <c r="C21" s="9"/>
      <c r="D21" s="9"/>
      <c r="E21" s="9"/>
      <c r="F21" s="9">
        <v>20</v>
      </c>
    </row>
    <row r="22" spans="1:6" x14ac:dyDescent="0.5">
      <c r="A22" s="8" t="s">
        <v>8289</v>
      </c>
      <c r="B22" s="9"/>
      <c r="C22" s="9">
        <v>20</v>
      </c>
      <c r="D22" s="9"/>
      <c r="E22" s="9"/>
      <c r="F22" s="9">
        <v>20</v>
      </c>
    </row>
    <row r="23" spans="1:6" x14ac:dyDescent="0.5">
      <c r="A23" s="8" t="s">
        <v>8296</v>
      </c>
      <c r="B23" s="9"/>
      <c r="C23" s="9">
        <v>20</v>
      </c>
      <c r="D23" s="9"/>
      <c r="E23" s="9"/>
      <c r="F23" s="9">
        <v>20</v>
      </c>
    </row>
    <row r="24" spans="1:6" x14ac:dyDescent="0.5">
      <c r="A24" s="8" t="s">
        <v>8285</v>
      </c>
      <c r="B24" s="9"/>
      <c r="C24" s="9">
        <v>57</v>
      </c>
      <c r="D24" s="9"/>
      <c r="E24" s="9">
        <v>103</v>
      </c>
      <c r="F24" s="9">
        <v>160</v>
      </c>
    </row>
    <row r="25" spans="1:6" x14ac:dyDescent="0.5">
      <c r="A25" s="8" t="s">
        <v>8291</v>
      </c>
      <c r="B25" s="9"/>
      <c r="C25" s="9">
        <v>20</v>
      </c>
      <c r="D25" s="9"/>
      <c r="E25" s="9"/>
      <c r="F25" s="9">
        <v>20</v>
      </c>
    </row>
    <row r="26" spans="1:6" x14ac:dyDescent="0.5">
      <c r="A26" s="8" t="s">
        <v>8290</v>
      </c>
      <c r="B26" s="9">
        <v>20</v>
      </c>
      <c r="C26" s="9"/>
      <c r="D26" s="9"/>
      <c r="E26" s="9"/>
      <c r="F26" s="9">
        <v>20</v>
      </c>
    </row>
    <row r="27" spans="1:6" x14ac:dyDescent="0.5">
      <c r="A27" s="8" t="s">
        <v>8304</v>
      </c>
      <c r="B27" s="9"/>
      <c r="C27" s="9">
        <v>40</v>
      </c>
      <c r="D27" s="9"/>
      <c r="E27" s="9"/>
      <c r="F27" s="9">
        <v>40</v>
      </c>
    </row>
    <row r="28" spans="1:6" x14ac:dyDescent="0.5">
      <c r="A28" s="8" t="s">
        <v>8275</v>
      </c>
      <c r="B28" s="9"/>
      <c r="C28" s="9">
        <v>40</v>
      </c>
      <c r="D28" s="9"/>
      <c r="E28" s="9"/>
      <c r="F28" s="9">
        <v>40</v>
      </c>
    </row>
    <row r="29" spans="1:6" x14ac:dyDescent="0.5">
      <c r="A29" s="8" t="s">
        <v>8274</v>
      </c>
      <c r="B29" s="9"/>
      <c r="C29" s="9"/>
      <c r="D29" s="9"/>
      <c r="E29" s="9">
        <v>60</v>
      </c>
      <c r="F29" s="9">
        <v>60</v>
      </c>
    </row>
    <row r="30" spans="1:6" x14ac:dyDescent="0.5">
      <c r="A30" s="8" t="s">
        <v>8316</v>
      </c>
      <c r="B30" s="9"/>
      <c r="C30" s="9"/>
      <c r="D30" s="9"/>
      <c r="E30" s="9">
        <v>20</v>
      </c>
      <c r="F30" s="9">
        <v>20</v>
      </c>
    </row>
    <row r="31" spans="1:6" x14ac:dyDescent="0.5">
      <c r="A31" s="8" t="s">
        <v>8287</v>
      </c>
      <c r="B31" s="9">
        <v>10</v>
      </c>
      <c r="C31" s="9">
        <v>47</v>
      </c>
      <c r="D31" s="9"/>
      <c r="E31" s="9"/>
      <c r="F31" s="9">
        <v>57</v>
      </c>
    </row>
    <row r="32" spans="1:6" x14ac:dyDescent="0.5">
      <c r="A32" s="8" t="s">
        <v>8294</v>
      </c>
      <c r="B32" s="9"/>
      <c r="C32" s="9">
        <v>20</v>
      </c>
      <c r="D32" s="9"/>
      <c r="E32" s="9"/>
      <c r="F32" s="9">
        <v>20</v>
      </c>
    </row>
    <row r="33" spans="1:6" x14ac:dyDescent="0.5">
      <c r="A33" s="8" t="s">
        <v>8295</v>
      </c>
      <c r="B33" s="9"/>
      <c r="C33" s="9"/>
      <c r="D33" s="9"/>
      <c r="E33" s="9">
        <v>140</v>
      </c>
      <c r="F33" s="9">
        <v>140</v>
      </c>
    </row>
    <row r="34" spans="1:6" x14ac:dyDescent="0.5">
      <c r="A34" s="8" t="s">
        <v>8302</v>
      </c>
      <c r="B34" s="9"/>
      <c r="C34" s="9">
        <v>11</v>
      </c>
      <c r="D34" s="9"/>
      <c r="E34" s="9">
        <v>9</v>
      </c>
      <c r="F34" s="9">
        <v>20</v>
      </c>
    </row>
    <row r="35" spans="1:6" x14ac:dyDescent="0.5">
      <c r="A35" s="8" t="s">
        <v>8301</v>
      </c>
      <c r="B35" s="9">
        <v>18</v>
      </c>
      <c r="C35" s="9">
        <v>2</v>
      </c>
      <c r="D35" s="9"/>
      <c r="E35" s="9">
        <v>40</v>
      </c>
      <c r="F35" s="9">
        <v>60</v>
      </c>
    </row>
    <row r="36" spans="1:6" x14ac:dyDescent="0.5">
      <c r="A36" s="8" t="s">
        <v>8273</v>
      </c>
      <c r="B36" s="9">
        <v>60</v>
      </c>
      <c r="C36" s="9">
        <v>120</v>
      </c>
      <c r="D36" s="9"/>
      <c r="E36" s="9">
        <v>20</v>
      </c>
      <c r="F36" s="9">
        <v>200</v>
      </c>
    </row>
    <row r="37" spans="1:6" x14ac:dyDescent="0.5">
      <c r="A37" s="8" t="s">
        <v>8272</v>
      </c>
      <c r="B37" s="9">
        <v>100</v>
      </c>
      <c r="C37" s="9">
        <v>60</v>
      </c>
      <c r="D37" s="9"/>
      <c r="E37" s="9"/>
      <c r="F37" s="9">
        <v>160</v>
      </c>
    </row>
    <row r="38" spans="1:6" x14ac:dyDescent="0.5">
      <c r="A38" s="8" t="s">
        <v>8305</v>
      </c>
      <c r="B38" s="9">
        <v>20</v>
      </c>
      <c r="C38" s="9">
        <v>60</v>
      </c>
      <c r="D38" s="9"/>
      <c r="E38" s="9">
        <v>60</v>
      </c>
      <c r="F38" s="9">
        <v>140</v>
      </c>
    </row>
    <row r="39" spans="1:6" x14ac:dyDescent="0.5">
      <c r="A39" s="8" t="s">
        <v>8271</v>
      </c>
      <c r="B39" s="9"/>
      <c r="C39" s="9">
        <v>353</v>
      </c>
      <c r="D39" s="9">
        <v>19</v>
      </c>
      <c r="E39" s="9">
        <v>694</v>
      </c>
      <c r="F39" s="9">
        <v>1066</v>
      </c>
    </row>
    <row r="40" spans="1:6" x14ac:dyDescent="0.5">
      <c r="A40" s="8" t="s">
        <v>8303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5">
      <c r="A41" s="8" t="s">
        <v>8321</v>
      </c>
      <c r="B41" s="9">
        <v>349</v>
      </c>
      <c r="C41" s="9">
        <v>1530</v>
      </c>
      <c r="D41" s="9">
        <v>50</v>
      </c>
      <c r="E41" s="9">
        <v>2185</v>
      </c>
      <c r="F41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E12D8-0D8D-4C98-A9B2-C7306925E89D}">
  <sheetPr codeName="Sheet4"/>
  <dimension ref="A1:F14"/>
  <sheetViews>
    <sheetView workbookViewId="0">
      <selection activeCell="B16" sqref="B16"/>
    </sheetView>
  </sheetViews>
  <sheetFormatPr defaultRowHeight="14.35" x14ac:dyDescent="0.5"/>
  <cols>
    <col min="1" max="1" width="17.52734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7" t="s">
        <v>8223</v>
      </c>
      <c r="B1" t="s">
        <v>8323</v>
      </c>
    </row>
    <row r="2" spans="1:6" x14ac:dyDescent="0.5">
      <c r="A2" s="7" t="s">
        <v>8308</v>
      </c>
      <c r="B2" t="s">
        <v>8323</v>
      </c>
    </row>
    <row r="4" spans="1:6" x14ac:dyDescent="0.5">
      <c r="A4" s="7" t="s">
        <v>8324</v>
      </c>
      <c r="B4" s="7" t="s">
        <v>8322</v>
      </c>
    </row>
    <row r="5" spans="1:6" x14ac:dyDescent="0.5">
      <c r="A5" s="7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">
      <c r="A6" s="8" t="s">
        <v>8317</v>
      </c>
      <c r="B6" s="9"/>
      <c r="C6" s="9"/>
      <c r="D6" s="9"/>
      <c r="E6" s="9">
        <v>20</v>
      </c>
      <c r="F6" s="9">
        <v>20</v>
      </c>
    </row>
    <row r="7" spans="1:6" x14ac:dyDescent="0.5">
      <c r="A7" s="8" t="s">
        <v>8315</v>
      </c>
      <c r="B7" s="9"/>
      <c r="C7" s="9">
        <v>100</v>
      </c>
      <c r="D7" s="9"/>
      <c r="E7" s="9"/>
      <c r="F7" s="9">
        <v>100</v>
      </c>
    </row>
    <row r="8" spans="1:6" x14ac:dyDescent="0.5">
      <c r="A8" s="8" t="s">
        <v>8314</v>
      </c>
      <c r="B8" s="9"/>
      <c r="C8" s="9"/>
      <c r="D8" s="9"/>
      <c r="E8" s="9">
        <v>180</v>
      </c>
      <c r="F8" s="9">
        <v>180</v>
      </c>
    </row>
    <row r="9" spans="1:6" x14ac:dyDescent="0.5">
      <c r="A9" s="8" t="s">
        <v>8313</v>
      </c>
      <c r="B9" s="9"/>
      <c r="C9" s="9">
        <v>80</v>
      </c>
      <c r="D9" s="9"/>
      <c r="E9" s="9"/>
      <c r="F9" s="9">
        <v>80</v>
      </c>
    </row>
    <row r="10" spans="1:6" x14ac:dyDescent="0.5">
      <c r="A10" s="8" t="s">
        <v>8312</v>
      </c>
      <c r="B10" s="9">
        <v>40</v>
      </c>
      <c r="C10" s="9"/>
      <c r="D10" s="9"/>
      <c r="E10" s="9"/>
      <c r="F10" s="9">
        <v>40</v>
      </c>
    </row>
    <row r="11" spans="1:6" x14ac:dyDescent="0.5">
      <c r="A11" s="8" t="s">
        <v>8311</v>
      </c>
      <c r="B11" s="9"/>
      <c r="C11" s="9"/>
      <c r="D11" s="9"/>
      <c r="E11" s="9">
        <v>60</v>
      </c>
      <c r="F11" s="9">
        <v>60</v>
      </c>
    </row>
    <row r="12" spans="1:6" x14ac:dyDescent="0.5">
      <c r="A12" s="8" t="s">
        <v>8310</v>
      </c>
      <c r="B12" s="9"/>
      <c r="C12" s="9"/>
      <c r="D12" s="9"/>
      <c r="E12" s="9">
        <v>60</v>
      </c>
      <c r="F12" s="9">
        <v>60</v>
      </c>
    </row>
    <row r="13" spans="1:6" x14ac:dyDescent="0.5">
      <c r="A13" s="8" t="s">
        <v>8320</v>
      </c>
      <c r="B13" s="9">
        <v>309</v>
      </c>
      <c r="C13" s="9">
        <v>1350</v>
      </c>
      <c r="D13" s="9">
        <v>50</v>
      </c>
      <c r="E13" s="9">
        <v>1865</v>
      </c>
      <c r="F13" s="9">
        <v>3574</v>
      </c>
    </row>
    <row r="14" spans="1:6" x14ac:dyDescent="0.5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8DDC4-E0ED-4EEE-968A-DEB57065A672}">
  <sheetPr codeName="Sheet5"/>
  <dimension ref="A1:F18"/>
  <sheetViews>
    <sheetView workbookViewId="0">
      <selection activeCell="B28" sqref="B28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3.64453125" bestFit="1" customWidth="1"/>
    <col min="4" max="4" width="5.29296875" bestFit="1" customWidth="1"/>
    <col min="5" max="5" width="7.9375" bestFit="1" customWidth="1"/>
    <col min="6" max="7" width="10.234375" bestFit="1" customWidth="1"/>
  </cols>
  <sheetData>
    <row r="1" spans="1:6" x14ac:dyDescent="0.5">
      <c r="A1" s="7" t="s">
        <v>8308</v>
      </c>
      <c r="B1" t="s">
        <v>8323</v>
      </c>
    </row>
    <row r="2" spans="1:6" x14ac:dyDescent="0.5">
      <c r="A2" s="7" t="s">
        <v>8339</v>
      </c>
      <c r="B2" t="s">
        <v>8323</v>
      </c>
    </row>
    <row r="4" spans="1:6" x14ac:dyDescent="0.5">
      <c r="A4" s="7" t="s">
        <v>8324</v>
      </c>
      <c r="B4" s="7" t="s">
        <v>8322</v>
      </c>
    </row>
    <row r="5" spans="1:6" x14ac:dyDescent="0.5">
      <c r="A5" s="7" t="s">
        <v>8319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5">
      <c r="A6" s="8" t="s">
        <v>8333</v>
      </c>
      <c r="B6" s="9">
        <v>183</v>
      </c>
      <c r="C6" s="9">
        <v>2</v>
      </c>
      <c r="D6" s="9">
        <v>149</v>
      </c>
      <c r="E6" s="9">
        <v>34</v>
      </c>
      <c r="F6" s="9">
        <v>368</v>
      </c>
    </row>
    <row r="7" spans="1:6" x14ac:dyDescent="0.5">
      <c r="A7" s="8" t="s">
        <v>8334</v>
      </c>
      <c r="B7" s="9">
        <v>202</v>
      </c>
      <c r="C7" s="9">
        <v>18</v>
      </c>
      <c r="D7" s="9">
        <v>105</v>
      </c>
      <c r="E7" s="9">
        <v>27</v>
      </c>
      <c r="F7" s="9">
        <v>352</v>
      </c>
    </row>
    <row r="8" spans="1:6" x14ac:dyDescent="0.5">
      <c r="A8" s="8" t="s">
        <v>8335</v>
      </c>
      <c r="B8" s="9">
        <v>179</v>
      </c>
      <c r="C8" s="9">
        <v>30</v>
      </c>
      <c r="D8" s="9">
        <v>108</v>
      </c>
      <c r="E8" s="9">
        <v>28</v>
      </c>
      <c r="F8" s="9">
        <v>345</v>
      </c>
    </row>
    <row r="9" spans="1:6" x14ac:dyDescent="0.5">
      <c r="A9" s="8" t="s">
        <v>8336</v>
      </c>
      <c r="B9" s="9">
        <v>193</v>
      </c>
      <c r="C9" s="9"/>
      <c r="D9" s="9">
        <v>103</v>
      </c>
      <c r="E9" s="9">
        <v>27</v>
      </c>
      <c r="F9" s="9">
        <v>323</v>
      </c>
    </row>
    <row r="10" spans="1:6" x14ac:dyDescent="0.5">
      <c r="A10" s="8" t="s">
        <v>8327</v>
      </c>
      <c r="B10" s="9">
        <v>233</v>
      </c>
      <c r="C10" s="9"/>
      <c r="D10" s="9">
        <v>126</v>
      </c>
      <c r="E10" s="9">
        <v>26</v>
      </c>
      <c r="F10" s="9">
        <v>385</v>
      </c>
    </row>
    <row r="11" spans="1:6" x14ac:dyDescent="0.5">
      <c r="A11" s="8" t="s">
        <v>8337</v>
      </c>
      <c r="B11" s="9">
        <v>213</v>
      </c>
      <c r="C11" s="9"/>
      <c r="D11" s="9">
        <v>148</v>
      </c>
      <c r="E11" s="9">
        <v>27</v>
      </c>
      <c r="F11" s="9">
        <v>388</v>
      </c>
    </row>
    <row r="12" spans="1:6" x14ac:dyDescent="0.5">
      <c r="A12" s="8" t="s">
        <v>8328</v>
      </c>
      <c r="B12" s="9">
        <v>192</v>
      </c>
      <c r="C12" s="9"/>
      <c r="D12" s="9">
        <v>148</v>
      </c>
      <c r="E12" s="9">
        <v>44</v>
      </c>
      <c r="F12" s="9">
        <v>384</v>
      </c>
    </row>
    <row r="13" spans="1:6" x14ac:dyDescent="0.5">
      <c r="A13" s="8" t="s">
        <v>8329</v>
      </c>
      <c r="B13" s="9">
        <v>167</v>
      </c>
      <c r="C13" s="9"/>
      <c r="D13" s="9">
        <v>134</v>
      </c>
      <c r="E13" s="9">
        <v>32</v>
      </c>
      <c r="F13" s="9">
        <v>333</v>
      </c>
    </row>
    <row r="14" spans="1:6" x14ac:dyDescent="0.5">
      <c r="A14" s="8" t="s">
        <v>8330</v>
      </c>
      <c r="B14" s="9">
        <v>148</v>
      </c>
      <c r="C14" s="9"/>
      <c r="D14" s="9">
        <v>127</v>
      </c>
      <c r="E14" s="9">
        <v>24</v>
      </c>
      <c r="F14" s="9">
        <v>299</v>
      </c>
    </row>
    <row r="15" spans="1:6" x14ac:dyDescent="0.5">
      <c r="A15" s="8" t="s">
        <v>8331</v>
      </c>
      <c r="B15" s="9">
        <v>184</v>
      </c>
      <c r="C15" s="9"/>
      <c r="D15" s="9">
        <v>150</v>
      </c>
      <c r="E15" s="9">
        <v>20</v>
      </c>
      <c r="F15" s="9">
        <v>354</v>
      </c>
    </row>
    <row r="16" spans="1:6" x14ac:dyDescent="0.5">
      <c r="A16" s="8" t="s">
        <v>8332</v>
      </c>
      <c r="B16" s="9">
        <v>180</v>
      </c>
      <c r="C16" s="9"/>
      <c r="D16" s="9">
        <v>113</v>
      </c>
      <c r="E16" s="9">
        <v>37</v>
      </c>
      <c r="F16" s="9">
        <v>330</v>
      </c>
    </row>
    <row r="17" spans="1:6" x14ac:dyDescent="0.5">
      <c r="A17" s="8" t="s">
        <v>8338</v>
      </c>
      <c r="B17" s="9">
        <v>111</v>
      </c>
      <c r="C17" s="9"/>
      <c r="D17" s="9">
        <v>119</v>
      </c>
      <c r="E17" s="9">
        <v>23</v>
      </c>
      <c r="F17" s="9">
        <v>253</v>
      </c>
    </row>
    <row r="18" spans="1:6" x14ac:dyDescent="0.5">
      <c r="A18" s="8" t="s">
        <v>8321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5EFB-3354-4450-989B-9684C886E65B}">
  <sheetPr codeName="Sheet6"/>
  <dimension ref="B3:I15"/>
  <sheetViews>
    <sheetView topLeftCell="B9" workbookViewId="0">
      <selection activeCell="H23" sqref="H23"/>
    </sheetView>
  </sheetViews>
  <sheetFormatPr defaultRowHeight="14.35" x14ac:dyDescent="0.5"/>
  <cols>
    <col min="2" max="2" width="25.46875" bestFit="1" customWidth="1"/>
    <col min="3" max="9" width="19.46875" customWidth="1"/>
    <col min="10" max="10" width="15.9375" customWidth="1"/>
  </cols>
  <sheetData>
    <row r="3" spans="2:9" x14ac:dyDescent="0.5">
      <c r="B3" t="s">
        <v>8340</v>
      </c>
      <c r="C3" t="s">
        <v>8341</v>
      </c>
      <c r="D3" t="s">
        <v>8342</v>
      </c>
      <c r="E3" t="s">
        <v>8343</v>
      </c>
      <c r="F3" t="s">
        <v>8344</v>
      </c>
      <c r="G3" t="s">
        <v>8345</v>
      </c>
      <c r="H3" t="s">
        <v>8346</v>
      </c>
      <c r="I3" t="s">
        <v>8347</v>
      </c>
    </row>
    <row r="4" spans="2:9" x14ac:dyDescent="0.5">
      <c r="B4" t="s">
        <v>8348</v>
      </c>
      <c r="C4">
        <f>COUNTIFS(Sheet1data!$F$2:$F$4115,"successful",Sheet1data!$D$2:$D$4115,"&lt;1000")</f>
        <v>322</v>
      </c>
      <c r="D4">
        <f>COUNTIFS(Sheet1data!$F$2:$F$4115,"failed",Sheet1data!$D$2:$D$4115,"&lt;1000")</f>
        <v>113</v>
      </c>
      <c r="E4">
        <f>COUNTIFS(Sheet1data!$F$2:$F$4115,"canceled",Sheet1data!$D$2:$D$4115,"&lt;1000")</f>
        <v>18</v>
      </c>
      <c r="F4">
        <f>SUM(C4:E4)</f>
        <v>453</v>
      </c>
      <c r="G4" s="14">
        <f>C4/F4</f>
        <v>0.71081677704194257</v>
      </c>
      <c r="H4" s="14">
        <f>D4/F4</f>
        <v>0.24944812362030905</v>
      </c>
      <c r="I4" s="14">
        <f>E4/F4</f>
        <v>3.9735099337748346E-2</v>
      </c>
    </row>
    <row r="5" spans="2:9" x14ac:dyDescent="0.5">
      <c r="B5" t="s">
        <v>8349</v>
      </c>
      <c r="C5">
        <f>COUNTIFS(Sheet1data!$D$2:$D$4115,"&gt;999",Sheet1data!$D$2:$D$4115,"&lt;5000",Sheet1data!$F$2:$F$4115,"successful")</f>
        <v>932</v>
      </c>
      <c r="D5">
        <f>COUNTIFS(Sheet1data!$D$2:$D$4115,"&gt;999",Sheet1data!$D$2:$D$4115,"&lt;5000",Sheet1data!$F$2:$F$4115,"failed")</f>
        <v>420</v>
      </c>
      <c r="E5">
        <f>COUNTIFS(Sheet1data!$D$2:$D$4115,"&gt;999",Sheet1data!$D$2:$D$4115,"&lt;5000",Sheet1data!$F$2:$F$4115,"canceled")</f>
        <v>60</v>
      </c>
      <c r="F5">
        <f t="shared" ref="F5:F15" si="0">SUM(C5:E5)</f>
        <v>1412</v>
      </c>
      <c r="G5" s="14">
        <f t="shared" ref="G5:G15" si="1">C5/F5</f>
        <v>0.66005665722379603</v>
      </c>
      <c r="H5" s="14">
        <f t="shared" ref="H5:H15" si="2">D5/F5</f>
        <v>0.29745042492917845</v>
      </c>
      <c r="I5" s="14">
        <f t="shared" ref="I5:I15" si="3">E5/F5</f>
        <v>4.2492917847025496E-2</v>
      </c>
    </row>
    <row r="6" spans="2:9" x14ac:dyDescent="0.5">
      <c r="B6" t="s">
        <v>8350</v>
      </c>
      <c r="C6">
        <f>COUNTIFS(Sheet1data!$D$2:$D$4115,"&gt;4999",Sheet1data!$D$2:$D$4115,"&lt;10000",Sheet1data!$F$2:$F$4115,"successful")</f>
        <v>381</v>
      </c>
      <c r="D6">
        <f>COUNTIFS(Sheet1data!$D$2:$D$4115,"&gt;4999",Sheet1data!$D$2:$D$4115,"&lt;10000",Sheet1data!$F$2:$F$4115,"failed")</f>
        <v>283</v>
      </c>
      <c r="E6">
        <f>COUNTIFS(Sheet1data!$D$2:$D$4115,"&gt;4999",Sheet1data!$D$2:$D$4115,"&lt;10000",Sheet1data!$F$2:$F$4115,"canceled")</f>
        <v>52</v>
      </c>
      <c r="F6">
        <f t="shared" si="0"/>
        <v>716</v>
      </c>
      <c r="G6" s="14">
        <f t="shared" si="1"/>
        <v>0.53212290502793291</v>
      </c>
      <c r="H6" s="14">
        <f t="shared" si="2"/>
        <v>0.39525139664804471</v>
      </c>
      <c r="I6" s="14">
        <f t="shared" si="3"/>
        <v>7.2625698324022353E-2</v>
      </c>
    </row>
    <row r="7" spans="2:9" x14ac:dyDescent="0.5">
      <c r="B7" t="s">
        <v>8351</v>
      </c>
      <c r="C7">
        <f>COUNTIFS(Sheet1data!$D$2:$D$4115,"&gt;9999",Sheet1data!$D$2:$D$4115,"&lt;15000",Sheet1data!$F$2:$F$4115,"successful")</f>
        <v>168</v>
      </c>
      <c r="D7">
        <f>COUNTIFS(Sheet1data!$D$2:$D$4115,"&gt;9999",Sheet1data!$D$2:$D$4115,"&lt;15000",Sheet1data!$F$2:$F$4115,"failed")</f>
        <v>144</v>
      </c>
      <c r="E7">
        <f>COUNTIFS(Sheet1data!$D$2:$D$4115,"&gt;9999",Sheet1data!$D$2:$D$4115,"&lt;15000",Sheet1data!$F$2:$F$4115,"canceled")</f>
        <v>40</v>
      </c>
      <c r="F7">
        <f t="shared" si="0"/>
        <v>352</v>
      </c>
      <c r="G7" s="14">
        <f t="shared" si="1"/>
        <v>0.47727272727272729</v>
      </c>
      <c r="H7" s="14">
        <f t="shared" si="2"/>
        <v>0.40909090909090912</v>
      </c>
      <c r="I7" s="14">
        <f t="shared" si="3"/>
        <v>0.11363636363636363</v>
      </c>
    </row>
    <row r="8" spans="2:9" x14ac:dyDescent="0.5">
      <c r="B8" t="s">
        <v>8352</v>
      </c>
      <c r="C8">
        <f>COUNTIFS(Sheet1data!$D$2:$D$4115,"&gt;14999",Sheet1data!$D$2:$D$4115,"&lt;20000",Sheet1data!$F$2:$F$4115,"successful")</f>
        <v>94</v>
      </c>
      <c r="D8">
        <f>COUNTIFS(Sheet1data!$D$2:$D$4115,"&gt;14999",Sheet1data!$D$2:$D$4115,"&lt;20000",Sheet1data!$F$2:$F$4115,"failed")</f>
        <v>90</v>
      </c>
      <c r="E8">
        <f>COUNTIFS(Sheet1data!$D$2:$D$4115,"&gt;14999",Sheet1data!$D$2:$D$4115,"&lt;20000",Sheet1data!$F$2:$F$4115,"canceled")</f>
        <v>17</v>
      </c>
      <c r="F8">
        <f t="shared" si="0"/>
        <v>201</v>
      </c>
      <c r="G8" s="14">
        <f t="shared" si="1"/>
        <v>0.46766169154228854</v>
      </c>
      <c r="H8" s="14">
        <f t="shared" si="2"/>
        <v>0.44776119402985076</v>
      </c>
      <c r="I8" s="14">
        <f t="shared" si="3"/>
        <v>8.45771144278607E-2</v>
      </c>
    </row>
    <row r="9" spans="2:9" x14ac:dyDescent="0.5">
      <c r="B9" t="s">
        <v>8353</v>
      </c>
      <c r="C9">
        <f>COUNTIFS(Sheet1data!$D$2:$D$4115,"&gt;19999",Sheet1data!$D$2:$D$4115,"&lt;25000",Sheet1data!$F$2:$F$4115,"successful")</f>
        <v>62</v>
      </c>
      <c r="D9">
        <f>COUNTIFS(Sheet1data!$D$2:$D$4115,"&gt;19999",Sheet1data!$D$2:$D$4115,"&lt;25000",Sheet1data!$F$2:$F$4115,"failed")</f>
        <v>72</v>
      </c>
      <c r="E9">
        <f>COUNTIFS(Sheet1data!$D$2:$D$4115,"&gt;19999",Sheet1data!$D$2:$D$4115,"&lt;25000",Sheet1data!$F$2:$F$4115,"canceled")</f>
        <v>14</v>
      </c>
      <c r="F9">
        <f t="shared" si="0"/>
        <v>148</v>
      </c>
      <c r="G9" s="14">
        <f t="shared" si="1"/>
        <v>0.41891891891891891</v>
      </c>
      <c r="H9" s="14">
        <f t="shared" si="2"/>
        <v>0.48648648648648651</v>
      </c>
      <c r="I9" s="14">
        <f t="shared" si="3"/>
        <v>9.45945945945946E-2</v>
      </c>
    </row>
    <row r="10" spans="2:9" x14ac:dyDescent="0.5">
      <c r="B10" t="s">
        <v>8354</v>
      </c>
      <c r="C10">
        <f>COUNTIFS(Sheet1data!$D$2:$D$4115,"&gt;24999",Sheet1data!$D$2:$D$4115,"&lt;30000",Sheet1data!$F$2:$F$4115,"successful")</f>
        <v>55</v>
      </c>
      <c r="D10">
        <f>COUNTIFS(Sheet1data!$D$2:$D$4115,"&gt;24999",Sheet1data!$D$2:$D$4115,"&lt;30000",Sheet1data!$F$2:$F$4115,"failed")</f>
        <v>64</v>
      </c>
      <c r="E10">
        <f>COUNTIFS(Sheet1data!$D$2:$D$4115,"&gt;24999",Sheet1data!$D$2:$D$4115,"&lt;30000",Sheet1data!$F$2:$F$4115,"canceled")</f>
        <v>18</v>
      </c>
      <c r="F10">
        <f t="shared" si="0"/>
        <v>137</v>
      </c>
      <c r="G10" s="14">
        <f t="shared" si="1"/>
        <v>0.40145985401459855</v>
      </c>
      <c r="H10" s="14">
        <f t="shared" si="2"/>
        <v>0.46715328467153283</v>
      </c>
      <c r="I10" s="14">
        <f t="shared" si="3"/>
        <v>0.13138686131386862</v>
      </c>
    </row>
    <row r="11" spans="2:9" x14ac:dyDescent="0.5">
      <c r="B11" t="s">
        <v>8355</v>
      </c>
      <c r="C11">
        <f>COUNTIFS(Sheet1data!$D$2:$D$4115,"&gt;29999",Sheet1data!$D$2:$D$4115,"&lt;35000",Sheet1data!$F$2:$F$4115,"successful")</f>
        <v>32</v>
      </c>
      <c r="D11">
        <f>COUNTIFS(Sheet1data!$D$2:$D$4115,"&gt;29999",Sheet1data!$D$2:$D$4115,"&lt;35000",Sheet1data!$F$2:$F$4115,"failed")</f>
        <v>37</v>
      </c>
      <c r="E11">
        <f>COUNTIFS(Sheet1data!$D$2:$D$4115,"&gt;29999",Sheet1data!$D$2:$D$4115,"&lt;35000",Sheet1data!$F$2:$F$4115,"canceled")</f>
        <v>13</v>
      </c>
      <c r="F11">
        <f t="shared" si="0"/>
        <v>82</v>
      </c>
      <c r="G11" s="14">
        <f t="shared" si="1"/>
        <v>0.3902439024390244</v>
      </c>
      <c r="H11" s="14">
        <f t="shared" si="2"/>
        <v>0.45121951219512196</v>
      </c>
      <c r="I11" s="14">
        <f t="shared" si="3"/>
        <v>0.15853658536585366</v>
      </c>
    </row>
    <row r="12" spans="2:9" x14ac:dyDescent="0.5">
      <c r="B12" t="s">
        <v>8356</v>
      </c>
      <c r="C12">
        <f>COUNTIFS(Sheet1data!$D$2:$D$4115,"&gt;34999",Sheet1data!$D$2:$D$4115,"&lt;40000",Sheet1data!$F$2:$F$4115,"successful")</f>
        <v>26</v>
      </c>
      <c r="D12">
        <f>COUNTIFS(Sheet1data!$D$2:$D$4115,"&gt;34999",Sheet1data!$D$2:$D$4115,"&lt;40000",Sheet1data!$F$2:$F$4115,"failed")</f>
        <v>22</v>
      </c>
      <c r="E12">
        <f>COUNTIFS(Sheet1data!$D$2:$D$4115,"&gt;34999",Sheet1data!$D$2:$D$4115,"&lt;40000",Sheet1data!$F$2:$F$4115,"canceled")</f>
        <v>7</v>
      </c>
      <c r="F12">
        <f t="shared" si="0"/>
        <v>55</v>
      </c>
      <c r="G12" s="14">
        <f t="shared" si="1"/>
        <v>0.47272727272727272</v>
      </c>
      <c r="H12" s="14">
        <f t="shared" si="2"/>
        <v>0.4</v>
      </c>
      <c r="I12" s="14">
        <f t="shared" si="3"/>
        <v>0.12727272727272726</v>
      </c>
    </row>
    <row r="13" spans="2:9" x14ac:dyDescent="0.5">
      <c r="B13" t="s">
        <v>8357</v>
      </c>
      <c r="C13">
        <f>COUNTIFS(Sheet1data!$D$2:$D$4115,"&gt;39999",Sheet1data!$D$2:$D$4115,"&lt;45000",Sheet1data!$F$2:$F$4115,"successful")</f>
        <v>21</v>
      </c>
      <c r="D13">
        <f>COUNTIFS(Sheet1data!$D$2:$D$4115,"&gt;39999",Sheet1data!$D$2:$D$4115,"&lt;45000",Sheet1data!$F$2:$F$4115,"failed")</f>
        <v>16</v>
      </c>
      <c r="E13">
        <f>COUNTIFS(Sheet1data!$D$2:$D$4115,"&gt;39999",Sheet1data!$D$2:$D$4115,"&lt;45000",Sheet1data!$F$2:$F$4115,"canceled")</f>
        <v>6</v>
      </c>
      <c r="F13">
        <f t="shared" si="0"/>
        <v>43</v>
      </c>
      <c r="G13" s="14">
        <f t="shared" si="1"/>
        <v>0.48837209302325579</v>
      </c>
      <c r="H13" s="14">
        <f t="shared" si="2"/>
        <v>0.37209302325581395</v>
      </c>
      <c r="I13" s="14">
        <f t="shared" si="3"/>
        <v>0.13953488372093023</v>
      </c>
    </row>
    <row r="14" spans="2:9" x14ac:dyDescent="0.5">
      <c r="B14" t="s">
        <v>8358</v>
      </c>
      <c r="C14">
        <f>COUNTIFS(Sheet1data!$D$2:$D$4115,"&gt;44999",Sheet1data!$D$2:$D$4115,"&lt;50000",Sheet1data!$F$2:$F$4115,"successful")</f>
        <v>6</v>
      </c>
      <c r="D14">
        <f>COUNTIFS(Sheet1data!$D$2:$D$4115,"&gt;44999",Sheet1data!$D$2:$D$4115,"&lt;50000",Sheet1data!$F$2:$F$4115,"failed")</f>
        <v>11</v>
      </c>
      <c r="E14">
        <f>COUNTIFS(Sheet1data!$D$2:$D$4115,"&gt;44999",Sheet1data!$D$2:$D$4115,"&lt;50000",Sheet1data!$F$2:$F$4115,"canceled")</f>
        <v>4</v>
      </c>
      <c r="F14">
        <f t="shared" si="0"/>
        <v>21</v>
      </c>
      <c r="G14" s="14">
        <f t="shared" si="1"/>
        <v>0.2857142857142857</v>
      </c>
      <c r="H14" s="14">
        <f t="shared" si="2"/>
        <v>0.52380952380952384</v>
      </c>
      <c r="I14" s="14">
        <f t="shared" si="3"/>
        <v>0.19047619047619047</v>
      </c>
    </row>
    <row r="15" spans="2:9" x14ac:dyDescent="0.5">
      <c r="B15" t="s">
        <v>8359</v>
      </c>
      <c r="C15">
        <f>COUNTIFS(Sheet1data!$D$2:$D$4115,"&gt;=50000",Sheet1data!$F$2:$F$4115,"successful")</f>
        <v>86</v>
      </c>
      <c r="D15">
        <f>COUNTIFS(Sheet1data!$D$2:$D$4115,"&gt;=50000",Sheet1data!$F$2:$F$4115,"failed")</f>
        <v>258</v>
      </c>
      <c r="E15">
        <f>COUNTIFS(Sheet1data!$D$2:$D$4115,"&gt;=50000",Sheet1data!$F$2:$F$4115,"canceled")</f>
        <v>100</v>
      </c>
      <c r="F15">
        <f t="shared" si="0"/>
        <v>444</v>
      </c>
      <c r="G15" s="14">
        <f t="shared" si="1"/>
        <v>0.19369369369369369</v>
      </c>
      <c r="H15" s="14">
        <f t="shared" si="2"/>
        <v>0.58108108108108103</v>
      </c>
      <c r="I15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Sheet1data</vt:lpstr>
      <vt:lpstr>category chart</vt:lpstr>
      <vt:lpstr>sub-category chart</vt:lpstr>
      <vt:lpstr>line chart</vt:lpstr>
      <vt:lpstr>Bonus</vt:lpstr>
      <vt:lpstr>deadline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Gawrys</cp:lastModifiedBy>
  <dcterms:created xsi:type="dcterms:W3CDTF">2017-04-20T15:17:24Z</dcterms:created>
  <dcterms:modified xsi:type="dcterms:W3CDTF">2019-01-26T17:36:14Z</dcterms:modified>
</cp:coreProperties>
</file>