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8117c88e687648/MA Maschinenbau/Compressible Flows/"/>
    </mc:Choice>
  </mc:AlternateContent>
  <xr:revisionPtr revIDLastSave="171" documentId="8_{4A407654-3532-4BA5-8F94-AC53B5ED2CE2}" xr6:coauthVersionLast="47" xr6:coauthVersionMax="47" xr10:uidLastSave="{5E25C21F-B426-4FE1-B80F-3F76087EB907}"/>
  <bookViews>
    <workbookView xWindow="-98" yWindow="-98" windowWidth="20715" windowHeight="13276" tabRatio="526" xr2:uid="{C6B05637-B1ED-495D-99F8-C631C78AA6C5}"/>
  </bookViews>
  <sheets>
    <sheet name="Sheet1" sheetId="1" r:id="rId1"/>
  </sheets>
  <definedNames>
    <definedName name="solver_adj" localSheetId="0" hidden="1">Sheet1!$B$12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Sheet1!$B$12</definedName>
    <definedName name="solver_lhs2" localSheetId="0" hidden="1">Sheet1!$B$12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Sheet1!$H$18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300</definedName>
    <definedName name="solver_rhs2" localSheetId="0" hidden="1">300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" i="1"/>
  <c r="T1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4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B28" i="1"/>
  <c r="B27" i="1"/>
  <c r="B26" i="1"/>
  <c r="B14" i="1"/>
  <c r="C22" i="1"/>
  <c r="C21" i="1"/>
  <c r="K16" i="1"/>
  <c r="B16" i="1"/>
  <c r="K14" i="1"/>
  <c r="D22" i="1" s="1"/>
  <c r="K13" i="1"/>
  <c r="K15" i="1" s="1"/>
  <c r="B22" i="1" s="1"/>
  <c r="B13" i="1"/>
  <c r="C28" i="1" s="1"/>
  <c r="D28" i="1" l="1"/>
  <c r="D27" i="1"/>
  <c r="D21" i="1"/>
  <c r="C27" i="1"/>
  <c r="B15" i="1"/>
  <c r="E12" i="1" s="1"/>
  <c r="E13" i="1" s="1"/>
  <c r="H13" i="1" l="1"/>
  <c r="C25" i="1"/>
  <c r="C26" i="1"/>
  <c r="E16" i="1"/>
  <c r="H16" i="1" s="1"/>
  <c r="E14" i="1"/>
  <c r="B24" i="1" l="1"/>
  <c r="B25" i="1"/>
  <c r="H15" i="1"/>
  <c r="H17" i="1" s="1"/>
  <c r="E15" i="1"/>
  <c r="D26" i="1"/>
  <c r="D25" i="1"/>
  <c r="C24" i="1"/>
  <c r="C23" i="1"/>
  <c r="H14" i="1"/>
  <c r="B23" i="1" l="1"/>
  <c r="D24" i="1"/>
  <c r="D23" i="1"/>
  <c r="H18" i="1"/>
</calcChain>
</file>

<file path=xl/sharedStrings.xml><?xml version="1.0" encoding="utf-8"?>
<sst xmlns="http://schemas.openxmlformats.org/spreadsheetml/2006/main" count="71" uniqueCount="46">
  <si>
    <t>pl</t>
  </si>
  <si>
    <t>pr</t>
  </si>
  <si>
    <t>rhol</t>
  </si>
  <si>
    <t>rhor</t>
  </si>
  <si>
    <t>Pa</t>
  </si>
  <si>
    <t>kg/m^3</t>
  </si>
  <si>
    <t>l</t>
  </si>
  <si>
    <t>m</t>
  </si>
  <si>
    <t>x0</t>
  </si>
  <si>
    <t>deltaX</t>
  </si>
  <si>
    <t>t</t>
  </si>
  <si>
    <t>s</t>
  </si>
  <si>
    <t>x</t>
  </si>
  <si>
    <t>ul</t>
  </si>
  <si>
    <t>ur</t>
  </si>
  <si>
    <t>cs</t>
  </si>
  <si>
    <t>gamma</t>
  </si>
  <si>
    <t>m/s</t>
  </si>
  <si>
    <t>[1]</t>
  </si>
  <si>
    <t>c1</t>
  </si>
  <si>
    <t>p1</t>
  </si>
  <si>
    <t>rho1</t>
  </si>
  <si>
    <t>p2</t>
  </si>
  <si>
    <t>rho2</t>
  </si>
  <si>
    <t>c2</t>
  </si>
  <si>
    <t>p3</t>
  </si>
  <si>
    <t>c3</t>
  </si>
  <si>
    <t>p4</t>
  </si>
  <si>
    <t>rho4</t>
  </si>
  <si>
    <t>c4</t>
  </si>
  <si>
    <t>u1</t>
  </si>
  <si>
    <t>u2</t>
  </si>
  <si>
    <t>u3</t>
  </si>
  <si>
    <t>u4</t>
  </si>
  <si>
    <t>Ms</t>
  </si>
  <si>
    <t>rho3th</t>
  </si>
  <si>
    <t>rho3sound</t>
  </si>
  <si>
    <t>diff</t>
  </si>
  <si>
    <t>x4</t>
  </si>
  <si>
    <t>x4f</t>
  </si>
  <si>
    <t>xf3</t>
  </si>
  <si>
    <t>x32</t>
  </si>
  <si>
    <t>x21</t>
  </si>
  <si>
    <t>x1</t>
  </si>
  <si>
    <t>p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</si>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</sst>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2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Sheet1!$B$21:$B$28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Sheet1!$C$21:$C$28</c:f>
              <c:numCache>
                <c:formatCode>General</c:formatCode>
                <c:ptCount val="8"/>
                <c:pt idx="0">
                  <c:v>100000</c:v>
                </c:pt>
                <c:pt idx="1">
                  <c:v>100000</c:v>
                </c:pt>
                <c:pt idx="2">
                  <c:v>30313.017802270624</c:v>
                </c:pt>
                <c:pt idx="3">
                  <c:v>30313.017802270624</c:v>
                </c:pt>
                <c:pt idx="4">
                  <c:v>30313.017802270624</c:v>
                </c:pt>
                <c:pt idx="5">
                  <c:v>30313.017802270624</c:v>
                </c:pt>
                <c:pt idx="6">
                  <c:v>10000</c:v>
                </c:pt>
                <c:pt idx="7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45-4871-8A58-BEF38283D479}"/>
            </c:ext>
          </c:extLst>
        </c:ser>
        <c:ser>
          <c:idx val="3"/>
          <c:order val="1"/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Sheet1!$B$21:$B$28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Sheet1!$C$21:$C$28</c:f>
              <c:numCache>
                <c:formatCode>General</c:formatCode>
                <c:ptCount val="8"/>
                <c:pt idx="0">
                  <c:v>100000</c:v>
                </c:pt>
                <c:pt idx="1">
                  <c:v>100000</c:v>
                </c:pt>
                <c:pt idx="2">
                  <c:v>30313.017802270624</c:v>
                </c:pt>
                <c:pt idx="3">
                  <c:v>30313.017802270624</c:v>
                </c:pt>
                <c:pt idx="4">
                  <c:v>30313.017802270624</c:v>
                </c:pt>
                <c:pt idx="5">
                  <c:v>30313.017802270624</c:v>
                </c:pt>
                <c:pt idx="6">
                  <c:v>10000</c:v>
                </c:pt>
                <c:pt idx="7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45-4871-8A58-BEF38283D479}"/>
            </c:ext>
          </c:extLst>
        </c:ser>
        <c:ser>
          <c:idx val="1"/>
          <c:order val="2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Sheet1!$B$21:$B$28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Sheet1!$C$21:$C$28</c:f>
              <c:numCache>
                <c:formatCode>General</c:formatCode>
                <c:ptCount val="8"/>
                <c:pt idx="0">
                  <c:v>100000</c:v>
                </c:pt>
                <c:pt idx="1">
                  <c:v>100000</c:v>
                </c:pt>
                <c:pt idx="2">
                  <c:v>30313.017802270624</c:v>
                </c:pt>
                <c:pt idx="3">
                  <c:v>30313.017802270624</c:v>
                </c:pt>
                <c:pt idx="4">
                  <c:v>30313.017802270624</c:v>
                </c:pt>
                <c:pt idx="5">
                  <c:v>30313.017802270624</c:v>
                </c:pt>
                <c:pt idx="6">
                  <c:v>10000</c:v>
                </c:pt>
                <c:pt idx="7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45-4871-8A58-BEF38283D479}"/>
            </c:ext>
          </c:extLst>
        </c:ser>
        <c:ser>
          <c:idx val="0"/>
          <c:order val="3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Sheet1!$B$21:$B$28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Sheet1!$C$21:$C$28</c:f>
              <c:numCache>
                <c:formatCode>General</c:formatCode>
                <c:ptCount val="8"/>
                <c:pt idx="0">
                  <c:v>100000</c:v>
                </c:pt>
                <c:pt idx="1">
                  <c:v>100000</c:v>
                </c:pt>
                <c:pt idx="2">
                  <c:v>30313.017802270624</c:v>
                </c:pt>
                <c:pt idx="3">
                  <c:v>30313.017802270624</c:v>
                </c:pt>
                <c:pt idx="4">
                  <c:v>30313.017802270624</c:v>
                </c:pt>
                <c:pt idx="5">
                  <c:v>30313.017802270624</c:v>
                </c:pt>
                <c:pt idx="6">
                  <c:v>10000</c:v>
                </c:pt>
                <c:pt idx="7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45-4871-8A58-BEF38283D479}"/>
            </c:ext>
          </c:extLst>
        </c:ser>
        <c:ser>
          <c:idx val="4"/>
          <c:order val="4"/>
          <c:tx>
            <c:v>presure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Sheet1!$T$1:$T$101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Sheet1!$W$1:$W$101</c:f>
              <c:numCache>
                <c:formatCode>General</c:formatCode>
                <c:ptCount val="10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99999.9</c:v>
                </c:pt>
                <c:pt idx="11">
                  <c:v>99999.400000000009</c:v>
                </c:pt>
                <c:pt idx="12">
                  <c:v>99998</c:v>
                </c:pt>
                <c:pt idx="13">
                  <c:v>99993.5</c:v>
                </c:pt>
                <c:pt idx="14">
                  <c:v>99981.6</c:v>
                </c:pt>
                <c:pt idx="15">
                  <c:v>99952.4</c:v>
                </c:pt>
                <c:pt idx="16">
                  <c:v>99887.7</c:v>
                </c:pt>
                <c:pt idx="17">
                  <c:v>99757.1</c:v>
                </c:pt>
                <c:pt idx="18">
                  <c:v>99516.5</c:v>
                </c:pt>
                <c:pt idx="19">
                  <c:v>99111.9</c:v>
                </c:pt>
                <c:pt idx="20">
                  <c:v>98485</c:v>
                </c:pt>
                <c:pt idx="21">
                  <c:v>97584.7</c:v>
                </c:pt>
                <c:pt idx="22">
                  <c:v>96379.8</c:v>
                </c:pt>
                <c:pt idx="23">
                  <c:v>94856.1</c:v>
                </c:pt>
                <c:pt idx="24">
                  <c:v>93031.2</c:v>
                </c:pt>
                <c:pt idx="25">
                  <c:v>90936.4</c:v>
                </c:pt>
                <c:pt idx="26">
                  <c:v>88611.9</c:v>
                </c:pt>
                <c:pt idx="27">
                  <c:v>86104.3</c:v>
                </c:pt>
                <c:pt idx="28">
                  <c:v>83458.399999999994</c:v>
                </c:pt>
                <c:pt idx="29">
                  <c:v>80715.400000000009</c:v>
                </c:pt>
                <c:pt idx="30">
                  <c:v>77916.100000000006</c:v>
                </c:pt>
                <c:pt idx="31">
                  <c:v>75086.299999999988</c:v>
                </c:pt>
                <c:pt idx="32">
                  <c:v>72254.899999999994</c:v>
                </c:pt>
                <c:pt idx="33">
                  <c:v>69436</c:v>
                </c:pt>
                <c:pt idx="34">
                  <c:v>66659.199999999997</c:v>
                </c:pt>
                <c:pt idx="35">
                  <c:v>63923.600000000006</c:v>
                </c:pt>
                <c:pt idx="36">
                  <c:v>61246.500000000007</c:v>
                </c:pt>
                <c:pt idx="37">
                  <c:v>58635.4</c:v>
                </c:pt>
                <c:pt idx="38">
                  <c:v>56093.899999999994</c:v>
                </c:pt>
                <c:pt idx="39">
                  <c:v>53627.899999999994</c:v>
                </c:pt>
                <c:pt idx="40">
                  <c:v>51241.1</c:v>
                </c:pt>
                <c:pt idx="41">
                  <c:v>48935.200000000004</c:v>
                </c:pt>
                <c:pt idx="42">
                  <c:v>46713.5</c:v>
                </c:pt>
                <c:pt idx="43">
                  <c:v>44578.9</c:v>
                </c:pt>
                <c:pt idx="44">
                  <c:v>42528</c:v>
                </c:pt>
                <c:pt idx="45">
                  <c:v>40567.700000000004</c:v>
                </c:pt>
                <c:pt idx="46">
                  <c:v>38693</c:v>
                </c:pt>
                <c:pt idx="47">
                  <c:v>36913.599999999999</c:v>
                </c:pt>
                <c:pt idx="48">
                  <c:v>35240.5</c:v>
                </c:pt>
                <c:pt idx="49">
                  <c:v>33683</c:v>
                </c:pt>
                <c:pt idx="50">
                  <c:v>32278.3</c:v>
                </c:pt>
                <c:pt idx="51">
                  <c:v>31106.400000000001</c:v>
                </c:pt>
                <c:pt idx="52">
                  <c:v>30321.7</c:v>
                </c:pt>
                <c:pt idx="53">
                  <c:v>30089.300000000003</c:v>
                </c:pt>
                <c:pt idx="54">
                  <c:v>30144</c:v>
                </c:pt>
                <c:pt idx="55">
                  <c:v>30197.5</c:v>
                </c:pt>
                <c:pt idx="56">
                  <c:v>30234.899999999998</c:v>
                </c:pt>
                <c:pt idx="57">
                  <c:v>30263.600000000002</c:v>
                </c:pt>
                <c:pt idx="58">
                  <c:v>30285.899999999998</c:v>
                </c:pt>
                <c:pt idx="59">
                  <c:v>30303.000000000004</c:v>
                </c:pt>
                <c:pt idx="60">
                  <c:v>30316</c:v>
                </c:pt>
                <c:pt idx="61">
                  <c:v>30325.600000000002</c:v>
                </c:pt>
                <c:pt idx="62">
                  <c:v>30332.399999999998</c:v>
                </c:pt>
                <c:pt idx="63">
                  <c:v>30336.999999999996</c:v>
                </c:pt>
                <c:pt idx="64">
                  <c:v>30339.8</c:v>
                </c:pt>
                <c:pt idx="65">
                  <c:v>30341</c:v>
                </c:pt>
                <c:pt idx="66">
                  <c:v>30341.1</c:v>
                </c:pt>
                <c:pt idx="67">
                  <c:v>30340.400000000001</c:v>
                </c:pt>
                <c:pt idx="68">
                  <c:v>30338.9</c:v>
                </c:pt>
                <c:pt idx="69">
                  <c:v>30336.7</c:v>
                </c:pt>
                <c:pt idx="70">
                  <c:v>30334.100000000002</c:v>
                </c:pt>
                <c:pt idx="71">
                  <c:v>30330.899999999998</c:v>
                </c:pt>
                <c:pt idx="72">
                  <c:v>30327</c:v>
                </c:pt>
                <c:pt idx="73">
                  <c:v>30322.2</c:v>
                </c:pt>
                <c:pt idx="74">
                  <c:v>30316.199999999997</c:v>
                </c:pt>
                <c:pt idx="75">
                  <c:v>30308.5</c:v>
                </c:pt>
                <c:pt idx="76">
                  <c:v>30298.7</c:v>
                </c:pt>
                <c:pt idx="77">
                  <c:v>30286.1</c:v>
                </c:pt>
                <c:pt idx="78">
                  <c:v>30269.5</c:v>
                </c:pt>
                <c:pt idx="79">
                  <c:v>30247.7</c:v>
                </c:pt>
                <c:pt idx="80">
                  <c:v>30218.800000000003</c:v>
                </c:pt>
                <c:pt idx="81">
                  <c:v>30179.200000000001</c:v>
                </c:pt>
                <c:pt idx="82">
                  <c:v>30119.1</c:v>
                </c:pt>
                <c:pt idx="83">
                  <c:v>29984.499999999996</c:v>
                </c:pt>
                <c:pt idx="84">
                  <c:v>29345.200000000001</c:v>
                </c:pt>
                <c:pt idx="85">
                  <c:v>25669.8</c:v>
                </c:pt>
                <c:pt idx="86">
                  <c:v>16596</c:v>
                </c:pt>
                <c:pt idx="87">
                  <c:v>11045.3</c:v>
                </c:pt>
                <c:pt idx="88">
                  <c:v>10095</c:v>
                </c:pt>
                <c:pt idx="89">
                  <c:v>10008</c:v>
                </c:pt>
                <c:pt idx="90">
                  <c:v>10000.700000000001</c:v>
                </c:pt>
                <c:pt idx="91">
                  <c:v>10000.1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8-4D82-BBB0-E41C54CC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Dichte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Sheet1!$B$21:$B$28</c:f>
              <c:numCache>
                <c:formatCode>General</c:formatCode>
                <c:ptCount val="8"/>
                <c:pt idx="0">
                  <c:v>-5</c:v>
                </c:pt>
                <c:pt idx="1">
                  <c:v>-2.7385190413798477</c:v>
                </c:pt>
                <c:pt idx="2">
                  <c:v>-0.16264438837179895</c:v>
                </c:pt>
                <c:pt idx="3">
                  <c:v>2.14656221084004</c:v>
                </c:pt>
                <c:pt idx="4">
                  <c:v>2.14656221084004</c:v>
                </c:pt>
                <c:pt idx="5">
                  <c:v>4.0553136632176141</c:v>
                </c:pt>
                <c:pt idx="6">
                  <c:v>4.0553136632176141</c:v>
                </c:pt>
                <c:pt idx="7">
                  <c:v>5</c:v>
                </c:pt>
              </c:numCache>
            </c:numRef>
          </c:xVal>
          <c:yVal>
            <c:numRef>
              <c:f>Sheet1!$D$21:$D$28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0.42631942815042706</c:v>
                </c:pt>
                <c:pt idx="3">
                  <c:v>0.42631942815042706</c:v>
                </c:pt>
                <c:pt idx="4">
                  <c:v>0.26557371169032012</c:v>
                </c:pt>
                <c:pt idx="5">
                  <c:v>0.26557371169032012</c:v>
                </c:pt>
                <c:pt idx="6">
                  <c:v>0.125</c:v>
                </c:pt>
                <c:pt idx="7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0-4008-B640-C52E3BD7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15071"/>
        <c:axId val="275309663"/>
      </c:scatterChart>
      <c:valAx>
        <c:axId val="275315071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09663"/>
        <c:crosses val="autoZero"/>
        <c:crossBetween val="midCat"/>
      </c:valAx>
      <c:valAx>
        <c:axId val="2753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Density [kg/m3]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31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500441</xdr:colOff>
      <xdr:row>19</xdr:row>
      <xdr:rowOff>17387</xdr:rowOff>
    </xdr:from>
    <xdr:to>
      <xdr:col>14</xdr:col>
      <xdr:colOff>313764</xdr:colOff>
      <xdr:row>38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2D21E-BD49-4387-95CB-D00B88D6F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557451</xdr:colOff>
      <xdr:row>39</xdr:row>
      <xdr:rowOff>168808</xdr:rowOff>
    </xdr:from>
    <xdr:to>
      <xdr:col>14</xdr:col>
      <xdr:colOff>229721</xdr:colOff>
      <xdr:row>59</xdr:row>
      <xdr:rowOff>61632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88809-F4EC-4BA1-9777-4A7FF2BC3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817A-B475-4B14-B76D-F6E92F32DA92}">
  <sheetPr>
    <pageSetUpPr fitToPage="1"/>
  </sheetPr>
  <dimension ref="A1:Z101"/>
  <sheetViews>
    <sheetView tabSelected="1" topLeftCell="A31" zoomScale="85" zoomScaleNormal="85" workbookViewId="0">
      <selection activeCell="Z18" sqref="Z18"/>
    </sheetView>
  </sheetViews>
  <sheetFormatPr defaultRowHeight="14.25"/>
  <cols>
    <col min="21" max="21" width="9.53125" style="5" bestFit="1" customWidth="1"/>
    <col min="22" max="22" width="9.06640625" style="5"/>
    <col min="25" max="25" width="9.53125" style="3" customWidth="1"/>
    <col min="26" max="26" width="9.06640625" style="3"/>
  </cols>
  <sheetData>
    <row r="1" spans="1:25">
      <c r="A1" t="s">
        <v>0</v>
      </c>
      <c r="B1">
        <v>100000</v>
      </c>
      <c r="C1" t="s">
        <v>4</v>
      </c>
      <c r="T1">
        <f>U1/1000000</f>
        <v>-5</v>
      </c>
      <c r="U1" s="4">
        <v>-5000000</v>
      </c>
      <c r="V1" s="4">
        <v>1</v>
      </c>
      <c r="W1">
        <f>V1*100000</f>
        <v>100000</v>
      </c>
      <c r="Y1" s="2"/>
    </row>
    <row r="2" spans="1:25">
      <c r="A2" t="s">
        <v>1</v>
      </c>
      <c r="B2">
        <v>10000</v>
      </c>
      <c r="C2" t="s">
        <v>4</v>
      </c>
      <c r="T2">
        <f t="shared" ref="T2:T65" si="0">U2/1000000</f>
        <v>-4.9000000000000004</v>
      </c>
      <c r="U2" s="4">
        <v>-4900000</v>
      </c>
      <c r="V2" s="4">
        <v>1</v>
      </c>
      <c r="W2">
        <f t="shared" ref="W2:W65" si="1">V2*100000</f>
        <v>100000</v>
      </c>
      <c r="X2" s="3"/>
      <c r="Y2" s="2"/>
    </row>
    <row r="3" spans="1:25">
      <c r="A3" t="s">
        <v>2</v>
      </c>
      <c r="B3">
        <v>1</v>
      </c>
      <c r="C3" t="s">
        <v>5</v>
      </c>
      <c r="T3">
        <f t="shared" si="0"/>
        <v>-4.8</v>
      </c>
      <c r="U3" s="4">
        <v>-4800000</v>
      </c>
      <c r="V3" s="4">
        <v>1</v>
      </c>
      <c r="W3">
        <f t="shared" si="1"/>
        <v>100000</v>
      </c>
      <c r="Y3" s="2"/>
    </row>
    <row r="4" spans="1:25">
      <c r="A4" t="s">
        <v>3</v>
      </c>
      <c r="B4">
        <v>0.125</v>
      </c>
      <c r="C4" t="s">
        <v>5</v>
      </c>
      <c r="T4">
        <f t="shared" si="0"/>
        <v>-4.7</v>
      </c>
      <c r="U4" s="4">
        <v>-4700000</v>
      </c>
      <c r="V4" s="4">
        <v>1</v>
      </c>
      <c r="W4">
        <f t="shared" si="1"/>
        <v>100000</v>
      </c>
      <c r="Y4" s="2"/>
    </row>
    <row r="5" spans="1:25">
      <c r="A5" t="s">
        <v>6</v>
      </c>
      <c r="B5">
        <v>10</v>
      </c>
      <c r="C5" t="s">
        <v>7</v>
      </c>
      <c r="T5">
        <f t="shared" si="0"/>
        <v>-4.5999999999999996</v>
      </c>
      <c r="U5" s="4">
        <v>-4600000</v>
      </c>
      <c r="V5" s="4">
        <v>1</v>
      </c>
      <c r="W5">
        <f t="shared" si="1"/>
        <v>100000</v>
      </c>
      <c r="Y5" s="2"/>
    </row>
    <row r="6" spans="1:25">
      <c r="A6" t="s">
        <v>8</v>
      </c>
      <c r="B6">
        <v>5</v>
      </c>
      <c r="C6" t="s">
        <v>7</v>
      </c>
      <c r="T6">
        <f t="shared" si="0"/>
        <v>-4.5</v>
      </c>
      <c r="U6" s="4">
        <v>-4500000</v>
      </c>
      <c r="V6" s="4">
        <v>1</v>
      </c>
      <c r="W6">
        <f t="shared" si="1"/>
        <v>100000</v>
      </c>
      <c r="Y6" s="2"/>
    </row>
    <row r="7" spans="1:25">
      <c r="A7" t="s">
        <v>9</v>
      </c>
      <c r="B7">
        <v>0.1</v>
      </c>
      <c r="C7" t="s">
        <v>7</v>
      </c>
      <c r="T7">
        <f t="shared" si="0"/>
        <v>-4.4000000000000004</v>
      </c>
      <c r="U7" s="4">
        <v>-4400000</v>
      </c>
      <c r="V7" s="4">
        <v>1</v>
      </c>
      <c r="W7">
        <f t="shared" si="1"/>
        <v>100000</v>
      </c>
      <c r="Y7" s="2"/>
    </row>
    <row r="8" spans="1:25">
      <c r="A8" t="s">
        <v>10</v>
      </c>
      <c r="B8">
        <v>7.319E-3</v>
      </c>
      <c r="C8" t="s">
        <v>11</v>
      </c>
      <c r="T8">
        <f t="shared" si="0"/>
        <v>-4.3</v>
      </c>
      <c r="U8" s="4">
        <v>-4300000</v>
      </c>
      <c r="V8" s="4">
        <v>1</v>
      </c>
      <c r="W8">
        <f t="shared" si="1"/>
        <v>100000</v>
      </c>
      <c r="Y8" s="2"/>
    </row>
    <row r="9" spans="1:25">
      <c r="A9" t="s">
        <v>13</v>
      </c>
      <c r="B9">
        <v>0</v>
      </c>
      <c r="C9" t="s">
        <v>17</v>
      </c>
      <c r="T9">
        <f t="shared" si="0"/>
        <v>-4.2</v>
      </c>
      <c r="U9" s="4">
        <v>-4200000</v>
      </c>
      <c r="V9" s="4">
        <v>1</v>
      </c>
      <c r="W9">
        <f t="shared" si="1"/>
        <v>100000</v>
      </c>
      <c r="Y9" s="2"/>
    </row>
    <row r="10" spans="1:25">
      <c r="A10" t="s">
        <v>14</v>
      </c>
      <c r="B10">
        <v>0</v>
      </c>
      <c r="C10" t="s">
        <v>17</v>
      </c>
      <c r="T10">
        <f t="shared" si="0"/>
        <v>-4.0999999999999996</v>
      </c>
      <c r="U10" s="4">
        <v>-4100000</v>
      </c>
      <c r="V10" s="4">
        <v>1</v>
      </c>
      <c r="W10">
        <f t="shared" si="1"/>
        <v>100000</v>
      </c>
      <c r="Y10" s="2"/>
    </row>
    <row r="11" spans="1:25">
      <c r="A11" t="s">
        <v>16</v>
      </c>
      <c r="B11">
        <v>1.4</v>
      </c>
      <c r="C11" t="s">
        <v>18</v>
      </c>
      <c r="T11">
        <f t="shared" si="0"/>
        <v>-4</v>
      </c>
      <c r="U11" s="4">
        <v>-4000000</v>
      </c>
      <c r="V11" s="5">
        <v>0.99999899999999997</v>
      </c>
      <c r="W11">
        <f t="shared" si="1"/>
        <v>99999.9</v>
      </c>
      <c r="Y11" s="2"/>
    </row>
    <row r="12" spans="1:25">
      <c r="A12" s="1" t="s">
        <v>15</v>
      </c>
      <c r="B12" s="1">
        <v>554.08029282929567</v>
      </c>
      <c r="C12" s="1" t="s">
        <v>17</v>
      </c>
      <c r="D12" s="1" t="s">
        <v>34</v>
      </c>
      <c r="E12" s="1">
        <f>(B12-B16)/B15</f>
        <v>1.6556315446448815</v>
      </c>
      <c r="T12">
        <f t="shared" si="0"/>
        <v>-3.9</v>
      </c>
      <c r="U12" s="4">
        <v>-3900000</v>
      </c>
      <c r="V12" s="5">
        <v>0.99999400000000005</v>
      </c>
      <c r="W12">
        <f t="shared" si="1"/>
        <v>99999.400000000009</v>
      </c>
      <c r="Y12" s="2"/>
    </row>
    <row r="13" spans="1:25">
      <c r="A13" t="s">
        <v>20</v>
      </c>
      <c r="B13">
        <f>B2</f>
        <v>10000</v>
      </c>
      <c r="C13" t="s">
        <v>4</v>
      </c>
      <c r="D13" t="s">
        <v>22</v>
      </c>
      <c r="E13">
        <f>B13*(1+2*B11/(B11+1)*(E12*E12-1))</f>
        <v>30313.017802270624</v>
      </c>
      <c r="F13" t="s">
        <v>4</v>
      </c>
      <c r="G13" t="s">
        <v>25</v>
      </c>
      <c r="H13">
        <f>E13</f>
        <v>30313.017802270624</v>
      </c>
      <c r="I13" t="s">
        <v>4</v>
      </c>
      <c r="J13" t="s">
        <v>27</v>
      </c>
      <c r="K13">
        <f>B1</f>
        <v>100000</v>
      </c>
      <c r="L13" t="s">
        <v>4</v>
      </c>
      <c r="T13">
        <f t="shared" si="0"/>
        <v>-3.8</v>
      </c>
      <c r="U13" s="4">
        <v>-3800000</v>
      </c>
      <c r="V13" s="5">
        <v>0.99997999999999998</v>
      </c>
      <c r="W13">
        <f t="shared" si="1"/>
        <v>99998</v>
      </c>
      <c r="Y13" s="2"/>
    </row>
    <row r="14" spans="1:25">
      <c r="A14" t="s">
        <v>21</v>
      </c>
      <c r="B14">
        <f>B4</f>
        <v>0.125</v>
      </c>
      <c r="C14" t="s">
        <v>5</v>
      </c>
      <c r="D14" t="s">
        <v>23</v>
      </c>
      <c r="E14">
        <f>B14*(B11+1)*E12*E12/(2+(B11-1)*E12*E12)</f>
        <v>0.26557371169032012</v>
      </c>
      <c r="F14" t="s">
        <v>5</v>
      </c>
      <c r="G14" t="s">
        <v>35</v>
      </c>
      <c r="H14">
        <f>K14*POWER((H13/K13),(1/B11))</f>
        <v>0.42631942815042706</v>
      </c>
      <c r="I14" t="s">
        <v>5</v>
      </c>
      <c r="J14" t="s">
        <v>28</v>
      </c>
      <c r="K14">
        <f>B3</f>
        <v>1</v>
      </c>
      <c r="L14" t="s">
        <v>5</v>
      </c>
      <c r="T14">
        <f t="shared" si="0"/>
        <v>-3.7</v>
      </c>
      <c r="U14" s="4">
        <v>-3700000</v>
      </c>
      <c r="V14" s="5">
        <v>0.99993500000000002</v>
      </c>
      <c r="W14">
        <f t="shared" si="1"/>
        <v>99993.5</v>
      </c>
      <c r="Y14" s="2"/>
    </row>
    <row r="15" spans="1:25">
      <c r="A15" t="s">
        <v>19</v>
      </c>
      <c r="B15">
        <f>SQRT(B13/B14*B11)</f>
        <v>334.66401061363024</v>
      </c>
      <c r="C15" t="s">
        <v>17</v>
      </c>
      <c r="D15" t="s">
        <v>24</v>
      </c>
      <c r="E15">
        <f>SQRT(E13/E14*B11)</f>
        <v>399.74778263522904</v>
      </c>
      <c r="F15" t="s">
        <v>17</v>
      </c>
      <c r="G15" t="s">
        <v>26</v>
      </c>
      <c r="H15">
        <f>K15+(B11-1)/2*(K16-H16)</f>
        <v>315.50848465799146</v>
      </c>
      <c r="I15" t="s">
        <v>17</v>
      </c>
      <c r="J15" t="s">
        <v>29</v>
      </c>
      <c r="K15">
        <f>SQRT(K13/K14*B11)</f>
        <v>374.16573867739413</v>
      </c>
      <c r="L15" t="s">
        <v>17</v>
      </c>
      <c r="T15">
        <f t="shared" si="0"/>
        <v>-3.6</v>
      </c>
      <c r="U15" s="4">
        <v>-3600000</v>
      </c>
      <c r="V15" s="5">
        <v>0.99981600000000004</v>
      </c>
      <c r="W15">
        <f t="shared" si="1"/>
        <v>99981.6</v>
      </c>
      <c r="Y15" s="2"/>
    </row>
    <row r="16" spans="1:25">
      <c r="A16" t="s">
        <v>30</v>
      </c>
      <c r="B16">
        <f>B10</f>
        <v>0</v>
      </c>
      <c r="C16" t="s">
        <v>17</v>
      </c>
      <c r="D16" t="s">
        <v>31</v>
      </c>
      <c r="E16">
        <f>B15*(E13/B13-1)/SQRT((1+(B11+1)/(B11-1)*E13/B13)*(B11*(B11-1)/2))+B16</f>
        <v>293.2862700970133</v>
      </c>
      <c r="F16" t="s">
        <v>17</v>
      </c>
      <c r="G16" t="s">
        <v>32</v>
      </c>
      <c r="H16">
        <f>E16</f>
        <v>293.2862700970133</v>
      </c>
      <c r="I16" t="s">
        <v>33</v>
      </c>
      <c r="J16" t="s">
        <v>33</v>
      </c>
      <c r="K16">
        <f>B9</f>
        <v>0</v>
      </c>
      <c r="L16" t="s">
        <v>17</v>
      </c>
      <c r="T16">
        <f t="shared" si="0"/>
        <v>-3.5</v>
      </c>
      <c r="U16" s="4">
        <v>-3500000</v>
      </c>
      <c r="V16" s="5">
        <v>0.99952399999999997</v>
      </c>
      <c r="W16">
        <f t="shared" si="1"/>
        <v>99952.4</v>
      </c>
      <c r="Y16" s="2"/>
    </row>
    <row r="17" spans="1:25">
      <c r="G17" t="s">
        <v>36</v>
      </c>
      <c r="H17">
        <f>B11*H13/H15/H15</f>
        <v>0.42631942812432061</v>
      </c>
      <c r="I17" t="s">
        <v>5</v>
      </c>
      <c r="T17">
        <f t="shared" si="0"/>
        <v>-3.4</v>
      </c>
      <c r="U17" s="4">
        <v>-3400000</v>
      </c>
      <c r="V17" s="5">
        <v>0.99887700000000001</v>
      </c>
      <c r="W17">
        <f t="shared" si="1"/>
        <v>99887.7</v>
      </c>
      <c r="Y17" s="2"/>
    </row>
    <row r="18" spans="1:25">
      <c r="G18" t="s">
        <v>37</v>
      </c>
      <c r="H18">
        <f>ABS(H17-H14)</f>
        <v>2.6106450334850706E-11</v>
      </c>
      <c r="T18">
        <f t="shared" si="0"/>
        <v>-3.3</v>
      </c>
      <c r="U18" s="4">
        <v>-3300000</v>
      </c>
      <c r="V18" s="5">
        <v>0.99757099999999999</v>
      </c>
      <c r="W18">
        <f t="shared" si="1"/>
        <v>99757.1</v>
      </c>
      <c r="Y18" s="2"/>
    </row>
    <row r="19" spans="1:25">
      <c r="T19">
        <f t="shared" si="0"/>
        <v>-3.2</v>
      </c>
      <c r="U19" s="4">
        <v>-3200000</v>
      </c>
      <c r="V19" s="5">
        <v>0.99516499999999997</v>
      </c>
      <c r="W19">
        <f t="shared" si="1"/>
        <v>99516.5</v>
      </c>
      <c r="Y19" s="2"/>
    </row>
    <row r="20" spans="1:25">
      <c r="B20" t="s">
        <v>12</v>
      </c>
      <c r="C20" t="s">
        <v>44</v>
      </c>
      <c r="D20" t="s">
        <v>45</v>
      </c>
      <c r="T20">
        <f t="shared" si="0"/>
        <v>-3.1</v>
      </c>
      <c r="U20" s="4">
        <v>-3100000</v>
      </c>
      <c r="V20" s="5">
        <v>0.99111899999999997</v>
      </c>
      <c r="W20">
        <f t="shared" si="1"/>
        <v>99111.9</v>
      </c>
      <c r="Y20" s="2"/>
    </row>
    <row r="21" spans="1:25">
      <c r="A21" t="s">
        <v>38</v>
      </c>
      <c r="B21">
        <v>-5</v>
      </c>
      <c r="C21">
        <f>K13</f>
        <v>100000</v>
      </c>
      <c r="D21">
        <f>K14</f>
        <v>1</v>
      </c>
      <c r="T21">
        <f t="shared" si="0"/>
        <v>-3</v>
      </c>
      <c r="U21" s="4">
        <v>-3000000</v>
      </c>
      <c r="V21" s="5">
        <v>0.98485</v>
      </c>
      <c r="W21">
        <f t="shared" si="1"/>
        <v>98485</v>
      </c>
      <c r="Y21" s="2"/>
    </row>
    <row r="22" spans="1:25">
      <c r="A22" t="s">
        <v>39</v>
      </c>
      <c r="B22">
        <f>B6-K15*B8-5</f>
        <v>-2.7385190413798477</v>
      </c>
      <c r="C22">
        <f>K13</f>
        <v>100000</v>
      </c>
      <c r="D22">
        <f>K14</f>
        <v>1</v>
      </c>
      <c r="T22">
        <f t="shared" si="0"/>
        <v>-2.9</v>
      </c>
      <c r="U22" s="4">
        <v>-2900000</v>
      </c>
      <c r="V22" s="5">
        <v>0.97584700000000002</v>
      </c>
      <c r="W22">
        <f t="shared" si="1"/>
        <v>97584.7</v>
      </c>
      <c r="Y22" s="2"/>
    </row>
    <row r="23" spans="1:25">
      <c r="A23" t="s">
        <v>40</v>
      </c>
      <c r="B23">
        <f>B6+(H16-H15)*B8-5</f>
        <v>-0.16264438837179895</v>
      </c>
      <c r="C23">
        <f>H13</f>
        <v>30313.017802270624</v>
      </c>
      <c r="D23">
        <f>H14</f>
        <v>0.42631942815042706</v>
      </c>
      <c r="T23">
        <f t="shared" si="0"/>
        <v>-2.8</v>
      </c>
      <c r="U23" s="4">
        <v>-2800000</v>
      </c>
      <c r="V23" s="5">
        <v>0.96379800000000004</v>
      </c>
      <c r="W23">
        <f t="shared" si="1"/>
        <v>96379.8</v>
      </c>
      <c r="Y23" s="2"/>
    </row>
    <row r="24" spans="1:25">
      <c r="A24" t="s">
        <v>41</v>
      </c>
      <c r="B24">
        <f>B6+B8*H16-5</f>
        <v>2.14656221084004</v>
      </c>
      <c r="C24">
        <f>H13</f>
        <v>30313.017802270624</v>
      </c>
      <c r="D24">
        <f>H14</f>
        <v>0.42631942815042706</v>
      </c>
      <c r="T24">
        <f t="shared" si="0"/>
        <v>-2.7</v>
      </c>
      <c r="U24" s="4">
        <v>-2700000</v>
      </c>
      <c r="V24" s="5">
        <v>0.94856099999999999</v>
      </c>
      <c r="W24">
        <f t="shared" si="1"/>
        <v>94856.1</v>
      </c>
      <c r="Y24" s="2"/>
    </row>
    <row r="25" spans="1:25">
      <c r="A25" t="s">
        <v>41</v>
      </c>
      <c r="B25">
        <f>B6+B8*H16-5</f>
        <v>2.14656221084004</v>
      </c>
      <c r="C25">
        <f>E13</f>
        <v>30313.017802270624</v>
      </c>
      <c r="D25">
        <f>E14</f>
        <v>0.26557371169032012</v>
      </c>
      <c r="T25">
        <f t="shared" si="0"/>
        <v>-2.6</v>
      </c>
      <c r="U25" s="4">
        <v>-2600000</v>
      </c>
      <c r="V25" s="5">
        <v>0.93031200000000003</v>
      </c>
      <c r="W25">
        <f t="shared" si="1"/>
        <v>93031.2</v>
      </c>
      <c r="Y25" s="2"/>
    </row>
    <row r="26" spans="1:25">
      <c r="A26" t="s">
        <v>42</v>
      </c>
      <c r="B26">
        <f>B6+B8*B12-5</f>
        <v>4.0553136632176141</v>
      </c>
      <c r="C26">
        <f>E13</f>
        <v>30313.017802270624</v>
      </c>
      <c r="D26">
        <f>E14</f>
        <v>0.26557371169032012</v>
      </c>
      <c r="T26">
        <f t="shared" si="0"/>
        <v>-2.5</v>
      </c>
      <c r="U26" s="4">
        <v>-2500000</v>
      </c>
      <c r="V26" s="5">
        <v>0.90936399999999995</v>
      </c>
      <c r="W26">
        <f t="shared" si="1"/>
        <v>90936.4</v>
      </c>
      <c r="Y26" s="2"/>
    </row>
    <row r="27" spans="1:25">
      <c r="A27" t="s">
        <v>42</v>
      </c>
      <c r="B27">
        <f>B6+B8*B12-5</f>
        <v>4.0553136632176141</v>
      </c>
      <c r="C27">
        <f>B13</f>
        <v>10000</v>
      </c>
      <c r="D27">
        <f>B14</f>
        <v>0.125</v>
      </c>
      <c r="T27">
        <f t="shared" si="0"/>
        <v>-2.4</v>
      </c>
      <c r="U27" s="4">
        <v>-2400000</v>
      </c>
      <c r="V27" s="5">
        <v>0.88611899999999999</v>
      </c>
      <c r="W27">
        <f t="shared" si="1"/>
        <v>88611.9</v>
      </c>
      <c r="Y27" s="2"/>
    </row>
    <row r="28" spans="1:25">
      <c r="A28" t="s">
        <v>43</v>
      </c>
      <c r="B28">
        <f>B5-5</f>
        <v>5</v>
      </c>
      <c r="C28">
        <f>B13</f>
        <v>10000</v>
      </c>
      <c r="D28">
        <f>B14</f>
        <v>0.125</v>
      </c>
      <c r="T28">
        <f t="shared" si="0"/>
        <v>-2.2999999999999998</v>
      </c>
      <c r="U28" s="4">
        <v>-2300000</v>
      </c>
      <c r="V28" s="5">
        <v>0.861043</v>
      </c>
      <c r="W28">
        <f t="shared" si="1"/>
        <v>86104.3</v>
      </c>
      <c r="Y28" s="2"/>
    </row>
    <row r="29" spans="1:25">
      <c r="T29">
        <f t="shared" si="0"/>
        <v>-2.2000000000000002</v>
      </c>
      <c r="U29" s="4">
        <v>-2200000</v>
      </c>
      <c r="V29" s="5">
        <v>0.83458399999999999</v>
      </c>
      <c r="W29">
        <f t="shared" si="1"/>
        <v>83458.399999999994</v>
      </c>
      <c r="Y29" s="2"/>
    </row>
    <row r="30" spans="1:25">
      <c r="T30">
        <f t="shared" si="0"/>
        <v>-2.1</v>
      </c>
      <c r="U30" s="4">
        <v>-2100000</v>
      </c>
      <c r="V30" s="5">
        <v>0.80715400000000004</v>
      </c>
      <c r="W30">
        <f t="shared" si="1"/>
        <v>80715.400000000009</v>
      </c>
      <c r="Y30" s="2"/>
    </row>
    <row r="31" spans="1:25">
      <c r="T31">
        <f t="shared" si="0"/>
        <v>-2</v>
      </c>
      <c r="U31" s="4">
        <v>-2000000</v>
      </c>
      <c r="V31" s="5">
        <v>0.77916099999999999</v>
      </c>
      <c r="W31">
        <f t="shared" si="1"/>
        <v>77916.100000000006</v>
      </c>
      <c r="Y31" s="2"/>
    </row>
    <row r="32" spans="1:25">
      <c r="T32">
        <f t="shared" si="0"/>
        <v>-1.9</v>
      </c>
      <c r="U32" s="4">
        <v>-1900000</v>
      </c>
      <c r="V32" s="5">
        <v>0.75086299999999995</v>
      </c>
      <c r="W32">
        <f t="shared" si="1"/>
        <v>75086.299999999988</v>
      </c>
      <c r="Y32" s="2"/>
    </row>
    <row r="33" spans="20:25">
      <c r="T33">
        <f t="shared" si="0"/>
        <v>-1.8</v>
      </c>
      <c r="U33" s="4">
        <v>-1800000</v>
      </c>
      <c r="V33" s="5">
        <v>0.722549</v>
      </c>
      <c r="W33">
        <f t="shared" si="1"/>
        <v>72254.899999999994</v>
      </c>
      <c r="Y33" s="2"/>
    </row>
    <row r="34" spans="20:25">
      <c r="T34">
        <f t="shared" si="0"/>
        <v>-1.7</v>
      </c>
      <c r="U34" s="4">
        <v>-1700000</v>
      </c>
      <c r="V34" s="5">
        <v>0.69435999999999998</v>
      </c>
      <c r="W34">
        <f t="shared" si="1"/>
        <v>69436</v>
      </c>
      <c r="Y34" s="2"/>
    </row>
    <row r="35" spans="20:25">
      <c r="T35">
        <f t="shared" si="0"/>
        <v>-1.6</v>
      </c>
      <c r="U35" s="4">
        <v>-1600000</v>
      </c>
      <c r="V35" s="5">
        <v>0.66659199999999996</v>
      </c>
      <c r="W35">
        <f t="shared" si="1"/>
        <v>66659.199999999997</v>
      </c>
      <c r="Y35" s="2"/>
    </row>
    <row r="36" spans="20:25">
      <c r="T36">
        <f t="shared" si="0"/>
        <v>-1.5</v>
      </c>
      <c r="U36" s="4">
        <v>-1500000</v>
      </c>
      <c r="V36" s="5">
        <v>0.63923600000000003</v>
      </c>
      <c r="W36">
        <f t="shared" si="1"/>
        <v>63923.600000000006</v>
      </c>
      <c r="Y36" s="2"/>
    </row>
    <row r="37" spans="20:25">
      <c r="T37">
        <f t="shared" si="0"/>
        <v>-1.4</v>
      </c>
      <c r="U37" s="4">
        <v>-1400000</v>
      </c>
      <c r="V37" s="5">
        <v>0.61246500000000004</v>
      </c>
      <c r="W37">
        <f t="shared" si="1"/>
        <v>61246.500000000007</v>
      </c>
      <c r="Y37" s="2"/>
    </row>
    <row r="38" spans="20:25">
      <c r="T38">
        <f t="shared" si="0"/>
        <v>-1.3</v>
      </c>
      <c r="U38" s="4">
        <v>-1300000</v>
      </c>
      <c r="V38" s="5">
        <v>0.58635400000000004</v>
      </c>
      <c r="W38">
        <f t="shared" si="1"/>
        <v>58635.4</v>
      </c>
      <c r="Y38" s="2"/>
    </row>
    <row r="39" spans="20:25">
      <c r="T39">
        <f t="shared" si="0"/>
        <v>-1.2</v>
      </c>
      <c r="U39" s="4">
        <v>-1200000</v>
      </c>
      <c r="V39" s="5">
        <v>0.56093899999999997</v>
      </c>
      <c r="W39">
        <f t="shared" si="1"/>
        <v>56093.899999999994</v>
      </c>
      <c r="Y39" s="2"/>
    </row>
    <row r="40" spans="20:25">
      <c r="T40">
        <f t="shared" si="0"/>
        <v>-1.1000000000000001</v>
      </c>
      <c r="U40" s="4">
        <v>-1100000</v>
      </c>
      <c r="V40" s="5">
        <v>0.53627899999999995</v>
      </c>
      <c r="W40">
        <f t="shared" si="1"/>
        <v>53627.899999999994</v>
      </c>
      <c r="Y40" s="2"/>
    </row>
    <row r="41" spans="20:25">
      <c r="T41">
        <f t="shared" si="0"/>
        <v>-1</v>
      </c>
      <c r="U41" s="4">
        <v>-1000000</v>
      </c>
      <c r="V41" s="5">
        <v>0.51241099999999995</v>
      </c>
      <c r="W41">
        <f t="shared" si="1"/>
        <v>51241.1</v>
      </c>
      <c r="Y41" s="2"/>
    </row>
    <row r="42" spans="20:25">
      <c r="T42">
        <f>U42</f>
        <v>-0.9</v>
      </c>
      <c r="U42" s="5">
        <v>-0.9</v>
      </c>
      <c r="V42" s="5">
        <v>0.48935200000000001</v>
      </c>
      <c r="W42">
        <f t="shared" si="1"/>
        <v>48935.200000000004</v>
      </c>
      <c r="Y42" s="2"/>
    </row>
    <row r="43" spans="20:25">
      <c r="T43">
        <f t="shared" ref="T43:T60" si="2">U43</f>
        <v>-0.8</v>
      </c>
      <c r="U43" s="5">
        <v>-0.8</v>
      </c>
      <c r="V43" s="5">
        <v>0.46713500000000002</v>
      </c>
      <c r="W43">
        <f t="shared" si="1"/>
        <v>46713.5</v>
      </c>
      <c r="Y43" s="2"/>
    </row>
    <row r="44" spans="20:25">
      <c r="T44">
        <f t="shared" si="2"/>
        <v>-0.7</v>
      </c>
      <c r="U44" s="5">
        <v>-0.7</v>
      </c>
      <c r="V44" s="5">
        <v>0.44578899999999999</v>
      </c>
      <c r="W44">
        <f t="shared" si="1"/>
        <v>44578.9</v>
      </c>
      <c r="Y44" s="2"/>
    </row>
    <row r="45" spans="20:25">
      <c r="T45">
        <f t="shared" si="2"/>
        <v>-0.6</v>
      </c>
      <c r="U45" s="5">
        <v>-0.6</v>
      </c>
      <c r="V45" s="5">
        <v>0.42527999999999999</v>
      </c>
      <c r="W45">
        <f t="shared" si="1"/>
        <v>42528</v>
      </c>
      <c r="Y45" s="2"/>
    </row>
    <row r="46" spans="20:25">
      <c r="T46">
        <f t="shared" si="2"/>
        <v>-0.5</v>
      </c>
      <c r="U46" s="5">
        <v>-0.5</v>
      </c>
      <c r="V46" s="5">
        <v>0.40567700000000001</v>
      </c>
      <c r="W46">
        <f t="shared" si="1"/>
        <v>40567.700000000004</v>
      </c>
      <c r="Y46" s="2"/>
    </row>
    <row r="47" spans="20:25">
      <c r="T47">
        <f t="shared" si="2"/>
        <v>-0.4</v>
      </c>
      <c r="U47" s="5">
        <v>-0.4</v>
      </c>
      <c r="V47" s="5">
        <v>0.38693</v>
      </c>
      <c r="W47">
        <f t="shared" si="1"/>
        <v>38693</v>
      </c>
      <c r="Y47" s="2"/>
    </row>
    <row r="48" spans="20:25">
      <c r="T48">
        <f t="shared" si="2"/>
        <v>-0.3</v>
      </c>
      <c r="U48" s="5">
        <v>-0.3</v>
      </c>
      <c r="V48" s="5">
        <v>0.36913600000000002</v>
      </c>
      <c r="W48">
        <f t="shared" si="1"/>
        <v>36913.599999999999</v>
      </c>
      <c r="Y48" s="2"/>
    </row>
    <row r="49" spans="20:25">
      <c r="T49">
        <f t="shared" si="2"/>
        <v>-0.2</v>
      </c>
      <c r="U49" s="5">
        <v>-0.2</v>
      </c>
      <c r="V49" s="5">
        <v>0.35240500000000002</v>
      </c>
      <c r="W49">
        <f t="shared" si="1"/>
        <v>35240.5</v>
      </c>
      <c r="Y49" s="2"/>
    </row>
    <row r="50" spans="20:25">
      <c r="T50">
        <f t="shared" si="2"/>
        <v>-0.1</v>
      </c>
      <c r="U50" s="5">
        <v>-0.1</v>
      </c>
      <c r="V50" s="5">
        <v>0.33683000000000002</v>
      </c>
      <c r="W50">
        <f t="shared" si="1"/>
        <v>33683</v>
      </c>
      <c r="Y50" s="2"/>
    </row>
    <row r="51" spans="20:25">
      <c r="T51">
        <f t="shared" si="2"/>
        <v>0</v>
      </c>
      <c r="U51" s="5">
        <v>0</v>
      </c>
      <c r="V51" s="5">
        <v>0.32278299999999999</v>
      </c>
      <c r="W51">
        <f t="shared" si="1"/>
        <v>32278.3</v>
      </c>
      <c r="Y51" s="2"/>
    </row>
    <row r="52" spans="20:25">
      <c r="T52">
        <f t="shared" si="2"/>
        <v>0.1</v>
      </c>
      <c r="U52" s="5">
        <v>0.1</v>
      </c>
      <c r="V52" s="5">
        <v>0.31106400000000001</v>
      </c>
      <c r="W52">
        <f t="shared" si="1"/>
        <v>31106.400000000001</v>
      </c>
      <c r="Y52" s="2"/>
    </row>
    <row r="53" spans="20:25">
      <c r="T53">
        <f t="shared" si="2"/>
        <v>0.2</v>
      </c>
      <c r="U53" s="5">
        <v>0.2</v>
      </c>
      <c r="V53" s="5">
        <v>0.30321700000000001</v>
      </c>
      <c r="W53">
        <f t="shared" si="1"/>
        <v>30321.7</v>
      </c>
      <c r="Y53" s="2"/>
    </row>
    <row r="54" spans="20:25">
      <c r="T54">
        <f t="shared" si="2"/>
        <v>0.3</v>
      </c>
      <c r="U54" s="5">
        <v>0.3</v>
      </c>
      <c r="V54" s="5">
        <v>0.30089300000000002</v>
      </c>
      <c r="W54">
        <f t="shared" si="1"/>
        <v>30089.300000000003</v>
      </c>
      <c r="Y54" s="2"/>
    </row>
    <row r="55" spans="20:25">
      <c r="T55">
        <f t="shared" si="2"/>
        <v>0.4</v>
      </c>
      <c r="U55" s="5">
        <v>0.4</v>
      </c>
      <c r="V55" s="5">
        <v>0.30143999999999999</v>
      </c>
      <c r="W55">
        <f t="shared" si="1"/>
        <v>30144</v>
      </c>
      <c r="Y55" s="2"/>
    </row>
    <row r="56" spans="20:25">
      <c r="T56">
        <f t="shared" si="2"/>
        <v>0.5</v>
      </c>
      <c r="U56" s="5">
        <v>0.5</v>
      </c>
      <c r="V56" s="5">
        <v>0.30197499999999999</v>
      </c>
      <c r="W56">
        <f t="shared" si="1"/>
        <v>30197.5</v>
      </c>
      <c r="Y56" s="2"/>
    </row>
    <row r="57" spans="20:25">
      <c r="T57">
        <f t="shared" si="2"/>
        <v>0.6</v>
      </c>
      <c r="U57" s="5">
        <v>0.6</v>
      </c>
      <c r="V57" s="5">
        <v>0.30234899999999998</v>
      </c>
      <c r="W57">
        <f t="shared" si="1"/>
        <v>30234.899999999998</v>
      </c>
      <c r="Y57" s="2"/>
    </row>
    <row r="58" spans="20:25">
      <c r="T58">
        <f t="shared" si="2"/>
        <v>0.7</v>
      </c>
      <c r="U58" s="5">
        <v>0.7</v>
      </c>
      <c r="V58" s="5">
        <v>0.30263600000000002</v>
      </c>
      <c r="W58">
        <f t="shared" si="1"/>
        <v>30263.600000000002</v>
      </c>
      <c r="Y58" s="2"/>
    </row>
    <row r="59" spans="20:25">
      <c r="T59">
        <f t="shared" si="2"/>
        <v>0.8</v>
      </c>
      <c r="U59" s="5">
        <v>0.8</v>
      </c>
      <c r="V59" s="5">
        <v>0.30285899999999999</v>
      </c>
      <c r="W59">
        <f t="shared" si="1"/>
        <v>30285.899999999998</v>
      </c>
      <c r="Y59" s="2"/>
    </row>
    <row r="60" spans="20:25">
      <c r="T60">
        <f t="shared" si="2"/>
        <v>0.9</v>
      </c>
      <c r="U60" s="5">
        <v>0.9</v>
      </c>
      <c r="V60" s="5">
        <v>0.30303000000000002</v>
      </c>
      <c r="W60">
        <f t="shared" si="1"/>
        <v>30303.000000000004</v>
      </c>
      <c r="Y60" s="2"/>
    </row>
    <row r="61" spans="20:25">
      <c r="T61">
        <f t="shared" si="0"/>
        <v>1</v>
      </c>
      <c r="U61" s="4">
        <v>1000000</v>
      </c>
      <c r="V61" s="5">
        <v>0.30315999999999999</v>
      </c>
      <c r="W61">
        <f t="shared" si="1"/>
        <v>30316</v>
      </c>
      <c r="Y61" s="2"/>
    </row>
    <row r="62" spans="20:25">
      <c r="T62">
        <f t="shared" si="0"/>
        <v>1.1000000000000001</v>
      </c>
      <c r="U62" s="4">
        <v>1100000</v>
      </c>
      <c r="V62" s="5">
        <v>0.30325600000000003</v>
      </c>
      <c r="W62">
        <f t="shared" si="1"/>
        <v>30325.600000000002</v>
      </c>
      <c r="Y62" s="2"/>
    </row>
    <row r="63" spans="20:25">
      <c r="T63">
        <f t="shared" si="0"/>
        <v>1.2</v>
      </c>
      <c r="U63" s="4">
        <v>1200000</v>
      </c>
      <c r="V63" s="5">
        <v>0.30332399999999998</v>
      </c>
      <c r="W63">
        <f t="shared" si="1"/>
        <v>30332.399999999998</v>
      </c>
      <c r="Y63" s="2"/>
    </row>
    <row r="64" spans="20:25">
      <c r="T64">
        <f t="shared" si="0"/>
        <v>1.3</v>
      </c>
      <c r="U64" s="4">
        <v>1300000</v>
      </c>
      <c r="V64" s="5">
        <v>0.30336999999999997</v>
      </c>
      <c r="W64">
        <f t="shared" si="1"/>
        <v>30336.999999999996</v>
      </c>
      <c r="Y64" s="2"/>
    </row>
    <row r="65" spans="20:25">
      <c r="T65">
        <f t="shared" si="0"/>
        <v>1.4</v>
      </c>
      <c r="U65" s="4">
        <v>1400000</v>
      </c>
      <c r="V65" s="5">
        <v>0.303398</v>
      </c>
      <c r="W65">
        <f t="shared" si="1"/>
        <v>30339.8</v>
      </c>
      <c r="Y65" s="2"/>
    </row>
    <row r="66" spans="20:25">
      <c r="T66">
        <f t="shared" ref="T66:T101" si="3">U66/1000000</f>
        <v>1.5</v>
      </c>
      <c r="U66" s="4">
        <v>1500000</v>
      </c>
      <c r="V66" s="5">
        <v>0.30341000000000001</v>
      </c>
      <c r="W66">
        <f t="shared" ref="W66:W101" si="4">V66*100000</f>
        <v>30341</v>
      </c>
      <c r="Y66" s="2"/>
    </row>
    <row r="67" spans="20:25">
      <c r="T67">
        <f t="shared" si="3"/>
        <v>1.6</v>
      </c>
      <c r="U67" s="4">
        <v>1600000</v>
      </c>
      <c r="V67" s="5">
        <v>0.30341099999999999</v>
      </c>
      <c r="W67">
        <f t="shared" si="4"/>
        <v>30341.1</v>
      </c>
      <c r="Y67" s="2"/>
    </row>
    <row r="68" spans="20:25">
      <c r="T68">
        <f t="shared" si="3"/>
        <v>1.7</v>
      </c>
      <c r="U68" s="4">
        <v>1700000</v>
      </c>
      <c r="V68" s="5">
        <v>0.30340400000000001</v>
      </c>
      <c r="W68">
        <f t="shared" si="4"/>
        <v>30340.400000000001</v>
      </c>
      <c r="Y68" s="2"/>
    </row>
    <row r="69" spans="20:25">
      <c r="T69">
        <f t="shared" si="3"/>
        <v>1.8</v>
      </c>
      <c r="U69" s="4">
        <v>1800000</v>
      </c>
      <c r="V69" s="5">
        <v>0.30338900000000002</v>
      </c>
      <c r="W69">
        <f t="shared" si="4"/>
        <v>30338.9</v>
      </c>
      <c r="Y69" s="2"/>
    </row>
    <row r="70" spans="20:25">
      <c r="T70">
        <f t="shared" si="3"/>
        <v>1.9</v>
      </c>
      <c r="U70" s="4">
        <v>1900000</v>
      </c>
      <c r="V70" s="5">
        <v>0.303367</v>
      </c>
      <c r="W70">
        <f t="shared" si="4"/>
        <v>30336.7</v>
      </c>
      <c r="Y70" s="2"/>
    </row>
    <row r="71" spans="20:25">
      <c r="T71">
        <f t="shared" si="3"/>
        <v>2</v>
      </c>
      <c r="U71" s="4">
        <v>2000000</v>
      </c>
      <c r="V71" s="5">
        <v>0.30334100000000003</v>
      </c>
      <c r="W71">
        <f t="shared" si="4"/>
        <v>30334.100000000002</v>
      </c>
      <c r="Y71" s="2"/>
    </row>
    <row r="72" spans="20:25">
      <c r="T72">
        <f t="shared" si="3"/>
        <v>2.1</v>
      </c>
      <c r="U72" s="4">
        <v>2100000</v>
      </c>
      <c r="V72" s="5">
        <v>0.303309</v>
      </c>
      <c r="W72">
        <f t="shared" si="4"/>
        <v>30330.899999999998</v>
      </c>
      <c r="Y72" s="2"/>
    </row>
    <row r="73" spans="20:25">
      <c r="T73">
        <f t="shared" si="3"/>
        <v>2.2000000000000002</v>
      </c>
      <c r="U73" s="4">
        <v>2200000</v>
      </c>
      <c r="V73" s="5">
        <v>0.30326999999999998</v>
      </c>
      <c r="W73">
        <f t="shared" si="4"/>
        <v>30327</v>
      </c>
      <c r="Y73" s="2"/>
    </row>
    <row r="74" spans="20:25">
      <c r="T74">
        <f t="shared" si="3"/>
        <v>2.2999999999999998</v>
      </c>
      <c r="U74" s="4">
        <v>2300000</v>
      </c>
      <c r="V74" s="5">
        <v>0.30322199999999999</v>
      </c>
      <c r="W74">
        <f t="shared" si="4"/>
        <v>30322.2</v>
      </c>
      <c r="Y74" s="2"/>
    </row>
    <row r="75" spans="20:25">
      <c r="T75">
        <f t="shared" si="3"/>
        <v>2.4</v>
      </c>
      <c r="U75" s="4">
        <v>2400000</v>
      </c>
      <c r="V75" s="5">
        <v>0.30316199999999999</v>
      </c>
      <c r="W75">
        <f t="shared" si="4"/>
        <v>30316.199999999997</v>
      </c>
      <c r="Y75" s="2"/>
    </row>
    <row r="76" spans="20:25">
      <c r="T76">
        <f t="shared" si="3"/>
        <v>2.5</v>
      </c>
      <c r="U76" s="4">
        <v>2500000</v>
      </c>
      <c r="V76" s="5">
        <v>0.30308499999999999</v>
      </c>
      <c r="W76">
        <f t="shared" si="4"/>
        <v>30308.5</v>
      </c>
      <c r="Y76" s="2"/>
    </row>
    <row r="77" spans="20:25">
      <c r="T77">
        <f t="shared" si="3"/>
        <v>2.6</v>
      </c>
      <c r="U77" s="4">
        <v>2600000</v>
      </c>
      <c r="V77" s="5">
        <v>0.30298700000000001</v>
      </c>
      <c r="W77">
        <f t="shared" si="4"/>
        <v>30298.7</v>
      </c>
      <c r="Y77" s="2"/>
    </row>
    <row r="78" spans="20:25">
      <c r="T78">
        <f t="shared" si="3"/>
        <v>2.7</v>
      </c>
      <c r="U78" s="4">
        <v>2700000</v>
      </c>
      <c r="V78" s="5">
        <v>0.30286099999999999</v>
      </c>
      <c r="W78">
        <f t="shared" si="4"/>
        <v>30286.1</v>
      </c>
      <c r="Y78" s="2"/>
    </row>
    <row r="79" spans="20:25">
      <c r="T79">
        <f t="shared" si="3"/>
        <v>2.8</v>
      </c>
      <c r="U79" s="4">
        <v>2800000</v>
      </c>
      <c r="V79" s="5">
        <v>0.30269499999999999</v>
      </c>
      <c r="W79">
        <f t="shared" si="4"/>
        <v>30269.5</v>
      </c>
      <c r="Y79" s="2"/>
    </row>
    <row r="80" spans="20:25">
      <c r="T80">
        <f t="shared" si="3"/>
        <v>2.9</v>
      </c>
      <c r="U80" s="4">
        <v>2900000</v>
      </c>
      <c r="V80" s="5">
        <v>0.302477</v>
      </c>
      <c r="W80">
        <f t="shared" si="4"/>
        <v>30247.7</v>
      </c>
      <c r="Y80" s="2"/>
    </row>
    <row r="81" spans="20:25">
      <c r="T81">
        <f t="shared" si="3"/>
        <v>3</v>
      </c>
      <c r="U81" s="4">
        <v>3000000</v>
      </c>
      <c r="V81" s="5">
        <v>0.30218800000000001</v>
      </c>
      <c r="W81">
        <f t="shared" si="4"/>
        <v>30218.800000000003</v>
      </c>
      <c r="Y81" s="2"/>
    </row>
    <row r="82" spans="20:25">
      <c r="T82">
        <f t="shared" si="3"/>
        <v>3.1</v>
      </c>
      <c r="U82" s="4">
        <v>3100000</v>
      </c>
      <c r="V82" s="5">
        <v>0.301792</v>
      </c>
      <c r="W82">
        <f t="shared" si="4"/>
        <v>30179.200000000001</v>
      </c>
      <c r="Y82" s="2"/>
    </row>
    <row r="83" spans="20:25">
      <c r="T83">
        <f t="shared" si="3"/>
        <v>3.2</v>
      </c>
      <c r="U83" s="4">
        <v>3200000</v>
      </c>
      <c r="V83" s="5">
        <v>0.30119099999999999</v>
      </c>
      <c r="W83">
        <f t="shared" si="4"/>
        <v>30119.1</v>
      </c>
      <c r="Y83" s="2"/>
    </row>
    <row r="84" spans="20:25">
      <c r="T84">
        <f t="shared" si="3"/>
        <v>3.3</v>
      </c>
      <c r="U84" s="4">
        <v>3300000</v>
      </c>
      <c r="V84" s="5">
        <v>0.29984499999999997</v>
      </c>
      <c r="W84">
        <f t="shared" si="4"/>
        <v>29984.499999999996</v>
      </c>
      <c r="Y84" s="2"/>
    </row>
    <row r="85" spans="20:25">
      <c r="T85">
        <f t="shared" si="3"/>
        <v>3.4</v>
      </c>
      <c r="U85" s="4">
        <v>3400000</v>
      </c>
      <c r="V85" s="5">
        <v>0.29345199999999999</v>
      </c>
      <c r="W85">
        <f t="shared" si="4"/>
        <v>29345.200000000001</v>
      </c>
      <c r="Y85" s="2"/>
    </row>
    <row r="86" spans="20:25">
      <c r="T86">
        <f t="shared" si="3"/>
        <v>3.5</v>
      </c>
      <c r="U86" s="4">
        <v>3500000</v>
      </c>
      <c r="V86" s="5">
        <v>0.25669799999999998</v>
      </c>
      <c r="W86">
        <f t="shared" si="4"/>
        <v>25669.8</v>
      </c>
      <c r="Y86" s="2"/>
    </row>
    <row r="87" spans="20:25">
      <c r="T87">
        <f t="shared" si="3"/>
        <v>3.6</v>
      </c>
      <c r="U87" s="4">
        <v>3600000</v>
      </c>
      <c r="V87" s="5">
        <v>0.16596</v>
      </c>
      <c r="W87">
        <f t="shared" si="4"/>
        <v>16596</v>
      </c>
      <c r="Y87" s="2"/>
    </row>
    <row r="88" spans="20:25">
      <c r="T88">
        <f t="shared" si="3"/>
        <v>3.7</v>
      </c>
      <c r="U88" s="4">
        <v>3700000</v>
      </c>
      <c r="V88" s="5">
        <v>0.110453</v>
      </c>
      <c r="W88">
        <f t="shared" si="4"/>
        <v>11045.3</v>
      </c>
      <c r="Y88" s="2"/>
    </row>
    <row r="89" spans="20:25">
      <c r="T89">
        <f t="shared" si="3"/>
        <v>3.8</v>
      </c>
      <c r="U89" s="4">
        <v>3800000</v>
      </c>
      <c r="V89" s="5">
        <v>0.10095</v>
      </c>
      <c r="W89">
        <f t="shared" si="4"/>
        <v>10095</v>
      </c>
      <c r="Y89" s="2"/>
    </row>
    <row r="90" spans="20:25">
      <c r="T90">
        <f t="shared" si="3"/>
        <v>3.9</v>
      </c>
      <c r="U90" s="4">
        <v>3900000</v>
      </c>
      <c r="V90" s="5">
        <v>0.10008</v>
      </c>
      <c r="W90">
        <f t="shared" si="4"/>
        <v>10008</v>
      </c>
      <c r="Y90" s="2"/>
    </row>
    <row r="91" spans="20:25">
      <c r="T91">
        <f t="shared" si="3"/>
        <v>4</v>
      </c>
      <c r="U91" s="4">
        <v>4000000</v>
      </c>
      <c r="V91" s="5">
        <v>0.100007</v>
      </c>
      <c r="W91">
        <f t="shared" si="4"/>
        <v>10000.700000000001</v>
      </c>
      <c r="Y91" s="2"/>
    </row>
    <row r="92" spans="20:25">
      <c r="T92">
        <f t="shared" si="3"/>
        <v>4.0999999999999996</v>
      </c>
      <c r="U92" s="4">
        <v>4100000</v>
      </c>
      <c r="V92" s="5">
        <v>0.10000100000000001</v>
      </c>
      <c r="W92">
        <f t="shared" si="4"/>
        <v>10000.1</v>
      </c>
      <c r="Y92" s="2"/>
    </row>
    <row r="93" spans="20:25">
      <c r="T93">
        <f t="shared" si="3"/>
        <v>4.2</v>
      </c>
      <c r="U93" s="4">
        <v>4200000</v>
      </c>
      <c r="V93" s="5">
        <v>0.1</v>
      </c>
      <c r="W93">
        <f t="shared" si="4"/>
        <v>10000</v>
      </c>
      <c r="Y93" s="2"/>
    </row>
    <row r="94" spans="20:25">
      <c r="T94">
        <f t="shared" si="3"/>
        <v>4.3</v>
      </c>
      <c r="U94" s="4">
        <v>4300000</v>
      </c>
      <c r="V94" s="5">
        <v>0.1</v>
      </c>
      <c r="W94">
        <f t="shared" si="4"/>
        <v>10000</v>
      </c>
      <c r="Y94" s="2"/>
    </row>
    <row r="95" spans="20:25">
      <c r="T95">
        <f t="shared" si="3"/>
        <v>4.4000000000000004</v>
      </c>
      <c r="U95" s="4">
        <v>4400000</v>
      </c>
      <c r="V95" s="5">
        <v>0.1</v>
      </c>
      <c r="W95">
        <f t="shared" si="4"/>
        <v>10000</v>
      </c>
      <c r="Y95" s="2"/>
    </row>
    <row r="96" spans="20:25">
      <c r="T96">
        <f t="shared" si="3"/>
        <v>4.5</v>
      </c>
      <c r="U96" s="4">
        <v>4500000</v>
      </c>
      <c r="V96" s="5">
        <v>0.1</v>
      </c>
      <c r="W96">
        <f t="shared" si="4"/>
        <v>10000</v>
      </c>
      <c r="Y96" s="2"/>
    </row>
    <row r="97" spans="20:25">
      <c r="T97">
        <f t="shared" si="3"/>
        <v>4.5999999999999996</v>
      </c>
      <c r="U97" s="4">
        <v>4600000</v>
      </c>
      <c r="V97" s="5">
        <v>0.1</v>
      </c>
      <c r="W97">
        <f t="shared" si="4"/>
        <v>10000</v>
      </c>
      <c r="Y97" s="2"/>
    </row>
    <row r="98" spans="20:25">
      <c r="T98">
        <f t="shared" si="3"/>
        <v>4.7</v>
      </c>
      <c r="U98" s="4">
        <v>4700000</v>
      </c>
      <c r="V98" s="5">
        <v>0.1</v>
      </c>
      <c r="W98">
        <f t="shared" si="4"/>
        <v>10000</v>
      </c>
      <c r="Y98" s="2"/>
    </row>
    <row r="99" spans="20:25">
      <c r="T99">
        <f t="shared" si="3"/>
        <v>4.8</v>
      </c>
      <c r="U99" s="4">
        <v>4800000</v>
      </c>
      <c r="V99" s="5">
        <v>0.1</v>
      </c>
      <c r="W99">
        <f t="shared" si="4"/>
        <v>10000</v>
      </c>
      <c r="Y99" s="2"/>
    </row>
    <row r="100" spans="20:25">
      <c r="T100">
        <f t="shared" si="3"/>
        <v>4.9000000000000004</v>
      </c>
      <c r="U100" s="4">
        <v>4900000</v>
      </c>
      <c r="V100" s="5">
        <v>0.1</v>
      </c>
      <c r="W100">
        <f t="shared" si="4"/>
        <v>10000</v>
      </c>
      <c r="Y100" s="2"/>
    </row>
    <row r="101" spans="20:25">
      <c r="T101">
        <f t="shared" si="3"/>
        <v>5</v>
      </c>
      <c r="U101" s="4">
        <v>5000000</v>
      </c>
      <c r="V101" s="5">
        <v>0.1</v>
      </c>
      <c r="W101">
        <f t="shared" si="4"/>
        <v>10000</v>
      </c>
      <c r="Y101" s="2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Valentin_Nimmervoll</dc:creator>
  <cp:lastModifiedBy>Nimmervoll, Valentin</cp:lastModifiedBy>
  <cp:lastPrinted>2022-12-27T09:54:57Z</cp:lastPrinted>
  <dcterms:created xsi:type="dcterms:W3CDTF">2022-12-27T08:02:52Z</dcterms:created>
  <dcterms:modified xsi:type="dcterms:W3CDTF">2022-12-28T13:20:18Z</dcterms:modified>
</cp:coreProperties>
</file>