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b16f8b917f6e1a36/Documents/Gold/GDT Q4 and full year 2023/"/>
    </mc:Choice>
  </mc:AlternateContent>
  <xr:revisionPtr revIDLastSave="0" documentId="8_{D537F5A3-B3E1-42A1-B9F3-B91B358C3619}" xr6:coauthVersionLast="47" xr6:coauthVersionMax="47" xr10:uidLastSave="{00000000-0000-0000-0000-000000000000}"/>
  <bookViews>
    <workbookView xWindow="21010" yWindow="2180" windowWidth="21600" windowHeight="12650"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Balance" sheetId="50" r:id="rId7"/>
    <sheet name="Jewellery" sheetId="51" r:id="rId8"/>
    <sheet name="Bar &amp; Coin" sheetId="54" r:id="rId9"/>
    <sheet name="Consumer" sheetId="55" r:id="rId10"/>
    <sheet name="Consumer Per Capita" sheetId="72" r:id="rId11"/>
    <sheet name="Prices" sheetId="52" r:id="rId12"/>
    <sheet name="India Supply" sheetId="76" r:id="rId13"/>
    <sheet name="ETFs" sheetId="71" r:id="rId14"/>
  </sheets>
  <externalReferences>
    <externalReference r:id="rId15"/>
    <externalReference r:id="rId16"/>
    <externalReference r:id="rId17"/>
    <externalReference r:id="rId18"/>
    <externalReference r:id="rId19"/>
    <externalReference r:id="rId20"/>
    <externalReference r:id="rId21"/>
  </externalReferences>
  <definedNames>
    <definedName name="_Fill" localSheetId="8" hidden="1">#REF!</definedName>
    <definedName name="_Fill" localSheetId="9" hidden="1">#REF!</definedName>
    <definedName name="_Fill" localSheetId="10" hidden="1">#REF!</definedName>
    <definedName name="_Fill" localSheetId="12" hidden="1">#REF!</definedName>
    <definedName name="_Fill" hidden="1">#REF!</definedName>
    <definedName name="a">[1]Gold_Monthly!$K$2</definedName>
    <definedName name="Active_dt">#REF!</definedName>
    <definedName name="Active_qtr">#REF!</definedName>
    <definedName name="Active_yr" localSheetId="8">#REF!</definedName>
    <definedName name="Active_yr" localSheetId="9">#REF!</definedName>
    <definedName name="Active_yr" localSheetId="12">#REF!</definedName>
    <definedName name="Active_yr">#REF!</definedName>
    <definedName name="ActiveQtrNo">#REF!</definedName>
    <definedName name="all" localSheetId="8">#REF!,#REF!,#REF!,#REF!</definedName>
    <definedName name="all" localSheetId="9">#REF!,#REF!,#REF!,#REF!</definedName>
    <definedName name="all" localSheetId="12">#REF!,#REF!,#REF!,#REF!</definedName>
    <definedName name="all">#REF!,#REF!,#REF!,#REF!</definedName>
    <definedName name="Ashish">[2]Gold_Qrtly!$K$2</definedName>
    <definedName name="AUDx">INDIRECT("Daily_Indexed!AB2880:AB"&amp;MaxRow,1)</definedName>
    <definedName name="bottom" localSheetId="8">#REF!,#REF!</definedName>
    <definedName name="bottom" localSheetId="9">#REF!,#REF!</definedName>
    <definedName name="bottom" localSheetId="12">#REF!,#REF!</definedName>
    <definedName name="bottom">#REF!,#REF!</definedName>
    <definedName name="CADx">INDIRECT("Daily_Indexed!I2880:I"&amp;MaxRow,1)</definedName>
    <definedName name="CBR_MTN" localSheetId="8">#REF!</definedName>
    <definedName name="CBR_MTN" localSheetId="9">#REF!</definedName>
    <definedName name="CBR_MTN" localSheetId="12">#REF!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8">'Bar &amp; Coin'!Active_yr-1</definedName>
    <definedName name="Last_yr" localSheetId="9">Consumer!Active_yr-1</definedName>
    <definedName name="Last_yr" localSheetId="12">'India Supply'!Active_yr-1</definedName>
    <definedName name="Last_yr">Active_yr-1</definedName>
    <definedName name="LatestDate">'[5]Combined.Source'!$E$3</definedName>
    <definedName name="LatestGoldPrice">'[5]Combined.Source'!$E$31</definedName>
    <definedName name="left" localSheetId="8">#REF!</definedName>
    <definedName name="left" localSheetId="9">#REF!</definedName>
    <definedName name="left" localSheetId="12">#REF!</definedName>
    <definedName name="left">#REF!</definedName>
    <definedName name="Manual_FX" localSheetId="8">'[6]Non-IFS 2'!#REF!</definedName>
    <definedName name="Manual_FX" localSheetId="9">'[6]Non-IFS 2'!#REF!</definedName>
    <definedName name="Manual_FX" localSheetId="12">'[6]Non-IFS 2'!#REF!</definedName>
    <definedName name="Manual_FX">'[6]Non-IFS 2'!#REF!</definedName>
    <definedName name="Manual_Gold">'[6]Non-IFS 2'!$B$3:$AT$8</definedName>
    <definedName name="MaxColQT">#REF!</definedName>
    <definedName name="MaxColYR">#REF!</definedName>
    <definedName name="MaxQtr" localSheetId="8">#REF!</definedName>
    <definedName name="MaxQtr" localSheetId="9">#REF!</definedName>
    <definedName name="MaxQtr" localSheetId="12">#REF!</definedName>
    <definedName name="MaxQtr">#REF!</definedName>
    <definedName name="MaxQtrCol" localSheetId="8">#REF!</definedName>
    <definedName name="MaxQtrCol" localSheetId="9">#REF!</definedName>
    <definedName name="MaxQtrCol" localSheetId="12">#REF!</definedName>
    <definedName name="MaxQtrCol">#REF!</definedName>
    <definedName name="MaxRow">8645</definedName>
    <definedName name="MaxYr" localSheetId="8">#REF!</definedName>
    <definedName name="MaxYr" localSheetId="9">#REF!</definedName>
    <definedName name="MaxYr" localSheetId="12">#REF!</definedName>
    <definedName name="MaxYr">#REF!</definedName>
    <definedName name="MaxYrCol" localSheetId="8">#REF!</definedName>
    <definedName name="MaxYrCol" localSheetId="9">#REF!</definedName>
    <definedName name="MaxYrCol" localSheetId="12">#REF!</definedName>
    <definedName name="MaxYrCol">#REF!</definedName>
    <definedName name="ozconv" localSheetId="8">#REF!</definedName>
    <definedName name="ozconv" localSheetId="9">#REF!</definedName>
    <definedName name="ozconv" localSheetId="12">#REF!</definedName>
    <definedName name="ozconv">#REF!</definedName>
    <definedName name="ozconvert">#REF!</definedName>
    <definedName name="ozton">AppQt.Data!$B$5</definedName>
    <definedName name="pivot" localSheetId="8">#REF!</definedName>
    <definedName name="pivot" localSheetId="9">#REF!</definedName>
    <definedName name="pivot" localSheetId="12">#REF!</definedName>
    <definedName name="pivot">#REF!</definedName>
    <definedName name="pivot_q">[7]Gold_Monthly!$K$2</definedName>
    <definedName name="PRODIDX">INDIRECT("Daily_Indexed!AD2880:AD"&amp;MaxRow,1)</definedName>
    <definedName name="right" localSheetId="8">#REF!</definedName>
    <definedName name="right" localSheetId="9">#REF!</definedName>
    <definedName name="right" localSheetId="12">#REF!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12" i="76" l="1"/>
  <c r="BO11" i="76"/>
  <c r="BO10" i="76"/>
  <c r="BO9" i="76"/>
  <c r="BO8" i="76"/>
  <c r="BO7" i="76"/>
  <c r="P12" i="76"/>
  <c r="P11" i="76"/>
  <c r="P10" i="76"/>
  <c r="P9" i="76"/>
  <c r="P8" i="76"/>
  <c r="P7" i="76"/>
  <c r="BW41" i="54" l="1"/>
  <c r="BW16" i="50"/>
  <c r="BW20" i="50"/>
  <c r="BW19" i="51"/>
  <c r="BW20" i="55"/>
  <c r="BW8" i="51"/>
  <c r="BW28" i="50"/>
  <c r="BW9" i="51"/>
  <c r="BW37" i="55"/>
  <c r="BW31" i="51"/>
  <c r="BW18" i="51"/>
  <c r="BW13" i="54"/>
  <c r="BW12" i="55"/>
  <c r="BW26" i="50"/>
  <c r="BW20" i="51"/>
  <c r="BW15" i="51"/>
  <c r="BW40" i="54"/>
  <c r="BW10" i="51"/>
  <c r="BW29" i="55"/>
  <c r="BW17" i="54"/>
  <c r="BW46" i="51"/>
  <c r="BW24" i="51"/>
  <c r="BW21" i="51"/>
  <c r="BW28" i="54"/>
  <c r="BW13" i="51"/>
  <c r="BW19" i="50"/>
  <c r="BW43" i="54"/>
  <c r="BW22" i="50"/>
  <c r="BW24" i="54"/>
  <c r="BW31" i="54"/>
  <c r="BW30" i="50"/>
  <c r="BW22" i="51"/>
  <c r="BW16" i="54"/>
  <c r="BW25" i="51"/>
  <c r="BW30" i="51"/>
  <c r="BW8" i="55"/>
  <c r="BW19" i="54"/>
  <c r="BW36" i="54"/>
  <c r="BW9" i="50"/>
  <c r="BW35" i="54"/>
  <c r="BW10" i="54"/>
  <c r="BW12" i="54"/>
  <c r="BW27" i="54"/>
  <c r="BW44" i="55"/>
  <c r="BW15" i="50"/>
  <c r="BW33" i="51"/>
  <c r="BW32" i="54"/>
  <c r="BW14" i="51"/>
  <c r="BW44" i="54"/>
  <c r="BW17" i="50"/>
  <c r="BW35" i="51"/>
  <c r="BW26" i="54"/>
  <c r="BW25" i="54"/>
  <c r="BW17" i="51"/>
  <c r="BW10" i="50"/>
  <c r="BW24" i="50"/>
  <c r="BW29" i="50"/>
  <c r="BW45" i="51"/>
  <c r="BW21" i="55"/>
  <c r="BW28" i="55"/>
  <c r="BW44" i="51"/>
  <c r="BW40" i="51"/>
  <c r="BW45" i="55"/>
  <c r="BW13" i="55"/>
  <c r="BW37" i="51"/>
  <c r="BW12" i="51"/>
  <c r="BW29" i="51"/>
  <c r="BW38" i="51"/>
  <c r="BW15" i="54"/>
  <c r="BW21" i="50"/>
  <c r="BW23" i="54"/>
  <c r="BW36" i="51"/>
  <c r="BW27" i="50"/>
  <c r="BW13" i="50"/>
  <c r="BW7" i="54"/>
  <c r="BW32" i="51"/>
  <c r="BW14" i="50"/>
  <c r="BW26" i="51"/>
  <c r="BW8" i="50"/>
  <c r="BW30" i="54"/>
  <c r="BW20" i="54"/>
  <c r="BW7" i="51"/>
  <c r="BW25" i="50"/>
  <c r="BW28" i="51"/>
  <c r="BW27" i="51"/>
  <c r="BW18" i="54"/>
  <c r="BW34" i="54"/>
  <c r="BW36" i="55"/>
  <c r="BW11" i="54"/>
  <c r="BW46" i="54"/>
  <c r="BW16" i="51"/>
  <c r="BW33" i="54"/>
  <c r="BW34" i="51"/>
  <c r="BW14" i="54"/>
  <c r="BW9" i="54"/>
  <c r="BW42" i="54"/>
  <c r="BW23" i="50"/>
  <c r="BW6" i="54"/>
  <c r="BW39" i="51"/>
  <c r="BW18" i="50"/>
  <c r="BW6" i="51"/>
  <c r="BW21" i="54"/>
  <c r="BW29" i="54"/>
  <c r="BW37" i="54"/>
  <c r="BW11" i="51"/>
  <c r="BW23" i="51"/>
  <c r="BW22" i="54"/>
  <c r="BW5" i="51"/>
  <c r="BW5" i="55"/>
  <c r="BW5" i="50"/>
  <c r="BW5" i="54"/>
  <c r="BW7" i="50"/>
  <c r="BW45" i="54"/>
  <c r="BW11" i="55"/>
  <c r="BW19" i="55"/>
  <c r="BW16" i="55"/>
  <c r="BW25" i="55"/>
  <c r="BW6" i="55"/>
  <c r="BW23" i="55"/>
  <c r="BW46" i="55"/>
  <c r="BW9" i="55"/>
  <c r="BW24" i="55"/>
  <c r="BW33" i="55"/>
  <c r="BW14" i="55"/>
  <c r="BW31" i="55"/>
  <c r="BW41" i="55"/>
  <c r="BW39" i="55"/>
  <c r="BW40" i="55"/>
  <c r="BW18" i="55"/>
  <c r="BW30" i="55"/>
  <c r="BW10" i="55"/>
  <c r="BW32" i="55"/>
  <c r="BW22" i="55"/>
  <c r="BW42" i="55"/>
  <c r="BW34" i="55"/>
  <c r="BW38" i="55"/>
  <c r="BW26" i="55"/>
  <c r="BW35" i="55"/>
  <c r="BW27" i="55"/>
  <c r="BW7" i="55"/>
  <c r="BW17" i="55"/>
  <c r="BW43" i="55"/>
  <c r="BW15" i="55"/>
  <c r="BT18" i="50" l="1"/>
  <c r="BU29" i="51"/>
  <c r="BU21" i="54"/>
  <c r="BU37" i="51"/>
  <c r="BT26" i="51"/>
  <c r="BV33" i="55"/>
  <c r="BT43" i="55"/>
  <c r="BV14" i="55"/>
  <c r="BT9" i="55"/>
  <c r="BV10" i="54"/>
  <c r="BU17" i="50"/>
  <c r="BU22" i="50"/>
  <c r="BU21" i="51"/>
  <c r="BT6" i="51"/>
  <c r="BT15" i="54"/>
  <c r="BT12" i="54"/>
  <c r="BU45" i="51"/>
  <c r="BU43" i="55"/>
  <c r="BV12" i="51"/>
  <c r="BV34" i="55"/>
  <c r="BV37" i="54"/>
  <c r="BV25" i="51"/>
  <c r="BV10" i="51"/>
  <c r="BV29" i="50"/>
  <c r="BV42" i="55"/>
  <c r="BT18" i="54"/>
  <c r="BT22" i="50"/>
  <c r="BV20" i="55"/>
  <c r="BT37" i="55"/>
  <c r="BV6" i="55"/>
  <c r="BU5" i="51"/>
  <c r="BU5" i="50"/>
  <c r="BU5" i="54"/>
  <c r="BU5" i="55"/>
  <c r="BT23" i="54"/>
  <c r="BT20" i="51"/>
  <c r="BT31" i="51"/>
  <c r="BT7" i="50"/>
  <c r="BV10" i="55"/>
  <c r="BV45" i="55"/>
  <c r="BU35" i="54"/>
  <c r="BV7" i="50"/>
  <c r="BV9" i="50"/>
  <c r="BU30" i="51"/>
  <c r="BU20" i="54"/>
  <c r="BV27" i="51"/>
  <c r="BT38" i="55"/>
  <c r="BV12" i="55"/>
  <c r="BV7" i="54"/>
  <c r="BU14" i="55"/>
  <c r="BT32" i="54"/>
  <c r="BU16" i="51"/>
  <c r="BU45" i="54"/>
  <c r="BV14" i="54"/>
  <c r="BT15" i="50"/>
  <c r="BU7" i="51"/>
  <c r="BT10" i="55"/>
  <c r="BT14" i="54"/>
  <c r="BU34" i="54"/>
  <c r="BT42" i="54"/>
  <c r="BV38" i="51"/>
  <c r="BV34" i="54"/>
  <c r="BU31" i="51"/>
  <c r="BU25" i="50"/>
  <c r="BU16" i="55"/>
  <c r="BT19" i="51"/>
  <c r="BU23" i="54"/>
  <c r="BV46" i="54"/>
  <c r="BV39" i="51"/>
  <c r="BU40" i="54"/>
  <c r="BU13" i="54"/>
  <c r="BT17" i="51"/>
  <c r="BU24" i="55"/>
  <c r="BV32" i="55"/>
  <c r="BU40" i="51"/>
  <c r="BT13" i="55"/>
  <c r="BU23" i="50"/>
  <c r="BT23" i="51"/>
  <c r="BU27" i="50"/>
  <c r="BT26" i="55"/>
  <c r="BV33" i="51"/>
  <c r="BV40" i="54"/>
  <c r="BV35" i="51"/>
  <c r="BU20" i="55"/>
  <c r="BU13" i="55"/>
  <c r="BV32" i="51"/>
  <c r="BT6" i="55"/>
  <c r="BU46" i="54"/>
  <c r="BT37" i="51"/>
  <c r="BT39" i="51"/>
  <c r="BU8" i="55"/>
  <c r="BT23" i="55"/>
  <c r="BV13" i="51"/>
  <c r="BU22" i="55"/>
  <c r="BV22" i="54"/>
  <c r="BT24" i="50"/>
  <c r="BV8" i="51"/>
  <c r="BV15" i="55"/>
  <c r="BV7" i="51"/>
  <c r="BU28" i="51"/>
  <c r="BT28" i="50"/>
  <c r="BT21" i="51"/>
  <c r="BU28" i="54"/>
  <c r="BT33" i="54"/>
  <c r="BV28" i="50"/>
  <c r="BV29" i="54"/>
  <c r="BU45" i="55"/>
  <c r="BU26" i="55"/>
  <c r="BU10" i="54"/>
  <c r="BT30" i="51"/>
  <c r="BT5" i="51"/>
  <c r="BT5" i="54"/>
  <c r="BT5" i="50"/>
  <c r="BT5" i="55"/>
  <c r="BU27" i="54"/>
  <c r="BV8" i="55"/>
  <c r="BU19" i="50"/>
  <c r="BV25" i="50"/>
  <c r="BT27" i="50"/>
  <c r="BV45" i="54"/>
  <c r="BT11" i="54"/>
  <c r="BT22" i="51"/>
  <c r="BT37" i="54"/>
  <c r="BT7" i="54"/>
  <c r="BV15" i="51"/>
  <c r="BT39" i="55"/>
  <c r="BT29" i="54"/>
  <c r="BU7" i="54"/>
  <c r="BT21" i="55"/>
  <c r="BT11" i="51"/>
  <c r="BT15" i="51"/>
  <c r="BT36" i="51"/>
  <c r="BV20" i="51"/>
  <c r="BU13" i="50"/>
  <c r="BV34" i="51"/>
  <c r="BU17" i="54"/>
  <c r="BV17" i="50"/>
  <c r="BU30" i="55"/>
  <c r="BU44" i="51"/>
  <c r="BU10" i="55"/>
  <c r="BV40" i="55"/>
  <c r="BT36" i="55"/>
  <c r="BV28" i="55"/>
  <c r="BT12" i="55"/>
  <c r="BT8" i="50"/>
  <c r="BU25" i="55"/>
  <c r="BV23" i="54"/>
  <c r="BU22" i="51"/>
  <c r="BU32" i="51"/>
  <c r="BT24" i="51"/>
  <c r="BU35" i="55"/>
  <c r="BT20" i="55"/>
  <c r="BU13" i="51"/>
  <c r="BT44" i="54"/>
  <c r="BU34" i="51"/>
  <c r="BV13" i="55"/>
  <c r="BU18" i="50"/>
  <c r="BU17" i="55"/>
  <c r="BV46" i="55"/>
  <c r="BT25" i="51"/>
  <c r="BU8" i="50"/>
  <c r="BT42" i="55"/>
  <c r="BV32" i="54"/>
  <c r="BT18" i="51"/>
  <c r="BU10" i="51"/>
  <c r="BV36" i="54"/>
  <c r="BT35" i="54"/>
  <c r="BV17" i="51"/>
  <c r="BU7" i="55"/>
  <c r="BV22" i="55"/>
  <c r="BT11" i="55"/>
  <c r="BU33" i="55"/>
  <c r="BU16" i="54"/>
  <c r="BV10" i="50"/>
  <c r="BV12" i="54"/>
  <c r="BT28" i="51"/>
  <c r="BV28" i="51"/>
  <c r="BU29" i="55"/>
  <c r="BT22" i="54"/>
  <c r="BV26" i="55"/>
  <c r="BT14" i="50"/>
  <c r="BU17" i="51"/>
  <c r="BU36" i="55"/>
  <c r="BT45" i="51"/>
  <c r="BV9" i="51"/>
  <c r="BT27" i="55"/>
  <c r="BT20" i="54"/>
  <c r="BU35" i="51"/>
  <c r="BV23" i="51"/>
  <c r="BV27" i="55"/>
  <c r="BV21" i="55"/>
  <c r="BV24" i="55"/>
  <c r="BU14" i="51"/>
  <c r="BT31" i="54"/>
  <c r="BV16" i="50"/>
  <c r="BV14" i="50"/>
  <c r="BU19" i="54"/>
  <c r="BT19" i="55"/>
  <c r="BU22" i="54"/>
  <c r="BU41" i="54"/>
  <c r="BU18" i="55"/>
  <c r="BU27" i="51"/>
  <c r="BV30" i="51"/>
  <c r="BT13" i="50"/>
  <c r="BV29" i="55"/>
  <c r="BT26" i="50"/>
  <c r="BV31" i="51"/>
  <c r="BU37" i="54"/>
  <c r="BV11" i="55"/>
  <c r="BV21" i="54"/>
  <c r="BU36" i="54"/>
  <c r="BT10" i="51"/>
  <c r="BU30" i="54"/>
  <c r="BV44" i="55"/>
  <c r="BV42" i="54"/>
  <c r="BT14" i="51"/>
  <c r="BV22" i="50"/>
  <c r="BV21" i="50"/>
  <c r="BV25" i="55"/>
  <c r="BT26" i="54"/>
  <c r="BU18" i="54"/>
  <c r="BU23" i="55"/>
  <c r="BV43" i="55"/>
  <c r="BU6" i="51"/>
  <c r="BU42" i="55"/>
  <c r="BV46" i="51"/>
  <c r="BT29" i="51"/>
  <c r="BU28" i="55"/>
  <c r="BV11" i="51"/>
  <c r="BV17" i="54"/>
  <c r="BT6" i="54"/>
  <c r="BU25" i="51"/>
  <c r="BV5" i="51"/>
  <c r="BV5" i="50"/>
  <c r="BV5" i="54"/>
  <c r="BV5" i="55"/>
  <c r="BT16" i="54"/>
  <c r="BV17" i="55"/>
  <c r="BV15" i="54"/>
  <c r="BT30" i="55"/>
  <c r="BV28" i="54"/>
  <c r="BT25" i="54"/>
  <c r="BT41" i="55"/>
  <c r="BV26" i="50"/>
  <c r="BT32" i="55"/>
  <c r="BU28" i="50"/>
  <c r="BV23" i="55"/>
  <c r="BT30" i="50"/>
  <c r="BV23" i="50"/>
  <c r="BU46" i="51"/>
  <c r="BU12" i="51"/>
  <c r="BT10" i="54"/>
  <c r="BV8" i="50"/>
  <c r="BT16" i="50"/>
  <c r="BV20" i="54"/>
  <c r="BT18" i="55"/>
  <c r="BU29" i="50"/>
  <c r="BV36" i="55"/>
  <c r="BV36" i="51"/>
  <c r="BU44" i="54"/>
  <c r="BT22" i="55"/>
  <c r="BU27" i="55"/>
  <c r="BU6" i="55"/>
  <c r="BT28" i="55"/>
  <c r="BV26" i="51"/>
  <c r="BV9" i="55"/>
  <c r="BT21" i="54"/>
  <c r="BU34" i="55"/>
  <c r="BT24" i="54"/>
  <c r="BT36" i="54"/>
  <c r="BV31" i="54"/>
  <c r="BU15" i="51"/>
  <c r="BT13" i="54"/>
  <c r="BT46" i="54"/>
  <c r="BU14" i="54"/>
  <c r="BU46" i="55"/>
  <c r="BV22" i="51"/>
  <c r="BT45" i="55"/>
  <c r="BV6" i="51"/>
  <c r="BV37" i="55"/>
  <c r="BU24" i="54"/>
  <c r="BU42" i="54"/>
  <c r="BT17" i="50"/>
  <c r="BT30" i="54"/>
  <c r="BT34" i="54"/>
  <c r="BT27" i="51"/>
  <c r="BU10" i="50"/>
  <c r="BT27" i="54"/>
  <c r="BV19" i="50"/>
  <c r="BT21" i="50"/>
  <c r="BV21" i="51"/>
  <c r="BT17" i="55"/>
  <c r="BV13" i="54"/>
  <c r="BT10" i="50"/>
  <c r="BU21" i="50"/>
  <c r="BU36" i="51"/>
  <c r="BV33" i="54"/>
  <c r="BU15" i="55"/>
  <c r="BU9" i="54"/>
  <c r="BT7" i="51"/>
  <c r="BU8" i="51"/>
  <c r="BU7" i="50"/>
  <c r="BU16" i="50"/>
  <c r="BU12" i="55"/>
  <c r="BT31" i="55"/>
  <c r="BU29" i="54"/>
  <c r="BT46" i="55"/>
  <c r="BV9" i="54"/>
  <c r="BT38" i="51"/>
  <c r="BT29" i="50"/>
  <c r="BT35" i="55"/>
  <c r="BU9" i="55"/>
  <c r="BU26" i="54"/>
  <c r="BT23" i="50"/>
  <c r="BV19" i="55"/>
  <c r="BU11" i="55"/>
  <c r="BV18" i="51"/>
  <c r="BU33" i="54"/>
  <c r="BV11" i="54"/>
  <c r="BU40" i="55"/>
  <c r="BV26" i="54"/>
  <c r="BT40" i="54"/>
  <c r="BU32" i="54"/>
  <c r="BV27" i="54"/>
  <c r="BU26" i="51"/>
  <c r="BT19" i="50"/>
  <c r="BT14" i="55"/>
  <c r="BU32" i="55"/>
  <c r="BU6" i="54"/>
  <c r="BT34" i="55"/>
  <c r="BT13" i="51"/>
  <c r="BV29" i="51"/>
  <c r="BU18" i="51"/>
  <c r="BU37" i="55"/>
  <c r="BT19" i="54"/>
  <c r="BT25" i="50"/>
  <c r="BU19" i="55"/>
  <c r="BV20" i="50"/>
  <c r="BU24" i="50"/>
  <c r="BU31" i="54"/>
  <c r="BT8" i="51"/>
  <c r="BV35" i="55"/>
  <c r="BU15" i="54"/>
  <c r="BT17" i="54"/>
  <c r="BT8" i="55"/>
  <c r="BT12" i="51"/>
  <c r="BV27" i="50"/>
  <c r="BT33" i="51"/>
  <c r="BU19" i="51"/>
  <c r="BT40" i="51"/>
  <c r="BV24" i="51"/>
  <c r="BV19" i="54"/>
  <c r="BV7" i="55"/>
  <c r="BU9" i="51"/>
  <c r="BU39" i="55"/>
  <c r="BV39" i="55"/>
  <c r="BU43" i="54"/>
  <c r="BV44" i="51"/>
  <c r="BV45" i="51"/>
  <c r="BU23" i="51"/>
  <c r="BV30" i="50"/>
  <c r="BV16" i="54"/>
  <c r="BT34" i="51"/>
  <c r="BT7" i="55"/>
  <c r="BV18" i="54"/>
  <c r="BU25" i="54"/>
  <c r="BT33" i="55"/>
  <c r="BT40" i="55"/>
  <c r="BU14" i="50"/>
  <c r="BT15" i="55"/>
  <c r="BU12" i="54"/>
  <c r="BU26" i="50"/>
  <c r="BV35" i="54"/>
  <c r="BU30" i="50"/>
  <c r="BU11" i="51"/>
  <c r="BV43" i="54"/>
  <c r="BV31" i="55"/>
  <c r="BT32" i="51"/>
  <c r="BT9" i="50"/>
  <c r="BV41" i="55"/>
  <c r="BT44" i="55"/>
  <c r="BU20" i="51"/>
  <c r="BT16" i="51"/>
  <c r="BV30" i="55"/>
  <c r="BU15" i="50"/>
  <c r="BU20" i="50"/>
  <c r="BV13" i="50"/>
  <c r="BV16" i="51"/>
  <c r="BV25" i="54"/>
  <c r="BT43" i="54"/>
  <c r="BU44" i="55"/>
  <c r="BU33" i="51"/>
  <c r="BV24" i="54"/>
  <c r="BV15" i="50"/>
  <c r="BT46" i="51"/>
  <c r="BV19" i="51"/>
  <c r="BV37" i="51"/>
  <c r="BU31" i="55"/>
  <c r="BT20" i="50"/>
  <c r="BU41" i="55"/>
  <c r="BU38" i="55"/>
  <c r="BU21" i="55"/>
  <c r="BV24" i="50"/>
  <c r="BU39" i="51"/>
  <c r="BT9" i="54"/>
  <c r="BV6" i="54"/>
  <c r="BV16" i="55"/>
  <c r="BT45" i="54"/>
  <c r="BU11" i="54"/>
  <c r="BV18" i="50"/>
  <c r="BV38" i="55"/>
  <c r="BV40" i="51"/>
  <c r="BV30" i="54"/>
  <c r="BT41" i="54"/>
  <c r="BT29" i="55"/>
  <c r="BT25" i="55"/>
  <c r="BT9" i="51"/>
  <c r="BT44" i="51"/>
  <c r="BV14" i="51"/>
  <c r="BV18" i="55"/>
  <c r="BV41" i="54"/>
  <c r="BV44" i="54"/>
  <c r="BU24" i="51"/>
  <c r="BT24" i="55"/>
  <c r="BU38" i="51"/>
  <c r="BT35" i="51"/>
  <c r="BT28" i="54"/>
  <c r="BU9" i="50"/>
  <c r="BT16" i="55"/>
  <c r="F6" i="71" l="1"/>
  <c r="F7" i="71"/>
  <c r="F8" i="71"/>
  <c r="F9" i="71"/>
  <c r="F10" i="71"/>
  <c r="F11" i="71"/>
  <c r="F12" i="71"/>
  <c r="F13" i="71"/>
  <c r="F14" i="71"/>
  <c r="F15" i="71"/>
  <c r="F16" i="71"/>
  <c r="BQ36" i="54" l="1"/>
  <c r="BP31" i="54"/>
  <c r="BP27" i="51"/>
  <c r="BQ14" i="50"/>
  <c r="BQ15" i="50"/>
  <c r="BS19" i="51"/>
  <c r="BY19" i="51" s="1"/>
  <c r="BR22" i="54"/>
  <c r="BQ44" i="54"/>
  <c r="BS23" i="51"/>
  <c r="BY23" i="51" s="1"/>
  <c r="BS6" i="51"/>
  <c r="BY6" i="51" s="1"/>
  <c r="BQ18" i="54"/>
  <c r="BP25" i="54"/>
  <c r="BP9" i="55"/>
  <c r="BR7" i="50"/>
  <c r="BR6" i="55"/>
  <c r="BP34" i="54"/>
  <c r="BS8" i="51"/>
  <c r="BY8" i="51" s="1"/>
  <c r="BP7" i="51"/>
  <c r="BS18" i="50"/>
  <c r="BY18" i="50" s="1"/>
  <c r="BS39" i="55"/>
  <c r="BY39" i="55" s="1"/>
  <c r="BQ14" i="51"/>
  <c r="BP37" i="55"/>
  <c r="BP43" i="54"/>
  <c r="BR6" i="54"/>
  <c r="BP16" i="51"/>
  <c r="BR41" i="55"/>
  <c r="BP21" i="54"/>
  <c r="BP37" i="54"/>
  <c r="BR31" i="51"/>
  <c r="BQ16" i="54"/>
  <c r="BR8" i="55"/>
  <c r="BS33" i="55"/>
  <c r="BY33" i="55" s="1"/>
  <c r="BP17" i="51"/>
  <c r="BP45" i="55"/>
  <c r="BQ28" i="51"/>
  <c r="BR10" i="54"/>
  <c r="BQ6" i="54"/>
  <c r="BQ23" i="51"/>
  <c r="BP20" i="54"/>
  <c r="BQ20" i="50"/>
  <c r="BQ30" i="54"/>
  <c r="BR18" i="50"/>
  <c r="BP7" i="50"/>
  <c r="BP19" i="55"/>
  <c r="BS21" i="51"/>
  <c r="BY21" i="51" s="1"/>
  <c r="BS43" i="54"/>
  <c r="BY43" i="54" s="1"/>
  <c r="BP13" i="51"/>
  <c r="BS15" i="51"/>
  <c r="BY15" i="51" s="1"/>
  <c r="BP6" i="51"/>
  <c r="BQ17" i="54"/>
  <c r="BQ12" i="54"/>
  <c r="BR26" i="51"/>
  <c r="BS8" i="50"/>
  <c r="BY8" i="50" s="1"/>
  <c r="BQ13" i="55"/>
  <c r="BP28" i="55"/>
  <c r="BS11" i="51"/>
  <c r="BY11" i="51" s="1"/>
  <c r="BS41" i="55"/>
  <c r="BY41" i="55" s="1"/>
  <c r="BP38" i="55"/>
  <c r="BR29" i="51"/>
  <c r="BQ22" i="51"/>
  <c r="BS33" i="54"/>
  <c r="BY33" i="54" s="1"/>
  <c r="BR23" i="54"/>
  <c r="BR16" i="54"/>
  <c r="BP28" i="51"/>
  <c r="BS44" i="51"/>
  <c r="BY44" i="51" s="1"/>
  <c r="BQ25" i="55"/>
  <c r="BQ35" i="51"/>
  <c r="BR34" i="51"/>
  <c r="BR11" i="51"/>
  <c r="BP19" i="50"/>
  <c r="BS7" i="50"/>
  <c r="BY7" i="50" s="1"/>
  <c r="BP22" i="55"/>
  <c r="BS12" i="55"/>
  <c r="BY12" i="55" s="1"/>
  <c r="BQ45" i="51"/>
  <c r="BS19" i="55"/>
  <c r="BY19" i="55" s="1"/>
  <c r="BR25" i="54"/>
  <c r="BP15" i="55"/>
  <c r="BQ40" i="55"/>
  <c r="BP12" i="51"/>
  <c r="BP10" i="51"/>
  <c r="BS40" i="54"/>
  <c r="BY40" i="54" s="1"/>
  <c r="BQ43" i="55"/>
  <c r="BS36" i="51"/>
  <c r="BY36" i="51" s="1"/>
  <c r="BR19" i="55"/>
  <c r="BQ44" i="55"/>
  <c r="BR42" i="55"/>
  <c r="BS27" i="50"/>
  <c r="BY27" i="50" s="1"/>
  <c r="BQ37" i="54"/>
  <c r="BP25" i="51"/>
  <c r="BR28" i="50"/>
  <c r="BR28" i="54"/>
  <c r="BR24" i="54"/>
  <c r="BS15" i="55"/>
  <c r="BY15" i="55" s="1"/>
  <c r="BR25" i="55"/>
  <c r="BS28" i="54"/>
  <c r="BY28" i="54" s="1"/>
  <c r="BQ21" i="55"/>
  <c r="BP17" i="54"/>
  <c r="BQ5" i="55"/>
  <c r="BQ5" i="54"/>
  <c r="BQ5" i="50"/>
  <c r="BQ5" i="51"/>
  <c r="BQ9" i="50"/>
  <c r="BQ33" i="55"/>
  <c r="BQ33" i="51"/>
  <c r="BS29" i="55"/>
  <c r="BY29" i="55" s="1"/>
  <c r="BR10" i="55"/>
  <c r="BR33" i="54"/>
  <c r="BP45" i="51"/>
  <c r="BR16" i="55"/>
  <c r="BQ41" i="55"/>
  <c r="BQ27" i="54"/>
  <c r="BS30" i="55"/>
  <c r="BY30" i="55" s="1"/>
  <c r="BQ37" i="51"/>
  <c r="BR40" i="55"/>
  <c r="BS26" i="55"/>
  <c r="BY26" i="55" s="1"/>
  <c r="BQ8" i="50"/>
  <c r="BQ25" i="51"/>
  <c r="BP10" i="54"/>
  <c r="BQ7" i="55"/>
  <c r="BP35" i="55"/>
  <c r="BP14" i="51"/>
  <c r="BR37" i="54"/>
  <c r="BQ29" i="50"/>
  <c r="BQ24" i="51"/>
  <c r="BP28" i="54"/>
  <c r="BQ21" i="50"/>
  <c r="BS9" i="54"/>
  <c r="BY9" i="54" s="1"/>
  <c r="BR45" i="55"/>
  <c r="BQ22" i="55"/>
  <c r="BR27" i="50"/>
  <c r="BS7" i="54"/>
  <c r="BY7" i="54" s="1"/>
  <c r="BS20" i="55"/>
  <c r="BY20" i="55" s="1"/>
  <c r="BS44" i="55"/>
  <c r="BY44" i="55" s="1"/>
  <c r="BQ7" i="50"/>
  <c r="BQ36" i="55"/>
  <c r="BS22" i="55"/>
  <c r="BY22" i="55" s="1"/>
  <c r="BS30" i="50"/>
  <c r="BY30" i="50" s="1"/>
  <c r="BP10" i="55"/>
  <c r="BP27" i="50"/>
  <c r="BQ45" i="55"/>
  <c r="BR14" i="51"/>
  <c r="BP8" i="55"/>
  <c r="BS40" i="55"/>
  <c r="BY40" i="55" s="1"/>
  <c r="BP31" i="51"/>
  <c r="BQ42" i="54"/>
  <c r="BR30" i="54"/>
  <c r="BQ27" i="55"/>
  <c r="BP33" i="54"/>
  <c r="BP7" i="54"/>
  <c r="BP34" i="55"/>
  <c r="BP11" i="55"/>
  <c r="BS16" i="55"/>
  <c r="BY16" i="55" s="1"/>
  <c r="BP5" i="51"/>
  <c r="BP5" i="50"/>
  <c r="BP5" i="54"/>
  <c r="BP5" i="55"/>
  <c r="BS16" i="50"/>
  <c r="BY16" i="50" s="1"/>
  <c r="BS24" i="55"/>
  <c r="BY24" i="55" s="1"/>
  <c r="BR13" i="54"/>
  <c r="BP20" i="55"/>
  <c r="BQ30" i="50"/>
  <c r="BP21" i="50"/>
  <c r="BQ31" i="51"/>
  <c r="BS32" i="55"/>
  <c r="BY32" i="55" s="1"/>
  <c r="BR8" i="51"/>
  <c r="BQ34" i="54"/>
  <c r="BS9" i="50"/>
  <c r="BY9" i="50" s="1"/>
  <c r="BR26" i="50"/>
  <c r="BS37" i="54"/>
  <c r="BY37" i="54" s="1"/>
  <c r="BR13" i="51"/>
  <c r="BS35" i="55"/>
  <c r="BY35" i="55" s="1"/>
  <c r="BS20" i="50"/>
  <c r="BY20" i="50" s="1"/>
  <c r="BS42" i="54"/>
  <c r="BY42" i="54" s="1"/>
  <c r="BP23" i="51"/>
  <c r="BS10" i="50"/>
  <c r="BY10" i="50" s="1"/>
  <c r="BR21" i="55"/>
  <c r="BP11" i="54"/>
  <c r="BP32" i="51"/>
  <c r="BR40" i="51"/>
  <c r="BS27" i="54"/>
  <c r="BY27" i="54" s="1"/>
  <c r="BQ35" i="54"/>
  <c r="BP27" i="54"/>
  <c r="BR7" i="55"/>
  <c r="BQ8" i="55"/>
  <c r="BR16" i="50"/>
  <c r="BR18" i="54"/>
  <c r="BQ26" i="55"/>
  <c r="BP30" i="50"/>
  <c r="BQ23" i="55"/>
  <c r="BR43" i="54"/>
  <c r="BP24" i="51"/>
  <c r="BR24" i="51"/>
  <c r="BR26" i="54"/>
  <c r="BQ10" i="51"/>
  <c r="BP23" i="54"/>
  <c r="BR21" i="51"/>
  <c r="BS30" i="51"/>
  <c r="BY30" i="51" s="1"/>
  <c r="BS10" i="55"/>
  <c r="BY10" i="55" s="1"/>
  <c r="BS9" i="55"/>
  <c r="BY9" i="55" s="1"/>
  <c r="BP18" i="54"/>
  <c r="BS25" i="51"/>
  <c r="BY25" i="51" s="1"/>
  <c r="BR46" i="51"/>
  <c r="BR44" i="55"/>
  <c r="BP29" i="55"/>
  <c r="BP18" i="51"/>
  <c r="BR37" i="55"/>
  <c r="BP36" i="54"/>
  <c r="BR14" i="55"/>
  <c r="BQ14" i="54"/>
  <c r="BR45" i="54"/>
  <c r="BQ7" i="54"/>
  <c r="BQ24" i="55"/>
  <c r="BR32" i="51"/>
  <c r="BR21" i="50"/>
  <c r="BR27" i="55"/>
  <c r="BR20" i="51"/>
  <c r="BS34" i="54"/>
  <c r="BY34" i="54" s="1"/>
  <c r="BP44" i="54"/>
  <c r="BP10" i="50"/>
  <c r="BS24" i="50"/>
  <c r="BY24" i="50" s="1"/>
  <c r="BR15" i="51"/>
  <c r="BR27" i="51"/>
  <c r="BQ39" i="55"/>
  <c r="BQ15" i="55"/>
  <c r="BQ29" i="54"/>
  <c r="BR11" i="55"/>
  <c r="BP35" i="51"/>
  <c r="BS36" i="55"/>
  <c r="BY36" i="55" s="1"/>
  <c r="BR40" i="54"/>
  <c r="BS38" i="51"/>
  <c r="BY38" i="51" s="1"/>
  <c r="BS13" i="54"/>
  <c r="BY13" i="54" s="1"/>
  <c r="BS21" i="55"/>
  <c r="BY21" i="55" s="1"/>
  <c r="BR44" i="54"/>
  <c r="BR15" i="54"/>
  <c r="BR14" i="50"/>
  <c r="BQ34" i="51"/>
  <c r="BR30" i="50"/>
  <c r="BQ12" i="55"/>
  <c r="BS10" i="54"/>
  <c r="BY10" i="54" s="1"/>
  <c r="BR29" i="50"/>
  <c r="BP12" i="55"/>
  <c r="BQ29" i="55"/>
  <c r="BR42" i="54"/>
  <c r="BS15" i="54"/>
  <c r="BY15" i="54" s="1"/>
  <c r="BS32" i="51"/>
  <c r="BY32" i="51" s="1"/>
  <c r="BQ40" i="51"/>
  <c r="BQ32" i="51"/>
  <c r="BQ24" i="50"/>
  <c r="BP32" i="55"/>
  <c r="BS16" i="51"/>
  <c r="BY16" i="51" s="1"/>
  <c r="BS31" i="55"/>
  <c r="BY31" i="55" s="1"/>
  <c r="BR15" i="50"/>
  <c r="BS22" i="50"/>
  <c r="BY22" i="50" s="1"/>
  <c r="BS22" i="51"/>
  <c r="BY22" i="51" s="1"/>
  <c r="BP16" i="54"/>
  <c r="BS27" i="51"/>
  <c r="BY27" i="51" s="1"/>
  <c r="BS29" i="50"/>
  <c r="BY29" i="50" s="1"/>
  <c r="BQ44" i="51"/>
  <c r="BP40" i="51"/>
  <c r="BS46" i="51"/>
  <c r="BY46" i="51" s="1"/>
  <c r="BS28" i="51"/>
  <c r="BY28" i="51" s="1"/>
  <c r="BS37" i="51"/>
  <c r="BY37" i="51" s="1"/>
  <c r="BQ22" i="54"/>
  <c r="BP30" i="54"/>
  <c r="BS15" i="50"/>
  <c r="BY15" i="50" s="1"/>
  <c r="BS7" i="55"/>
  <c r="BY7" i="55" s="1"/>
  <c r="BS13" i="55"/>
  <c r="BY13" i="55" s="1"/>
  <c r="BS14" i="55"/>
  <c r="BY14" i="55" s="1"/>
  <c r="BS28" i="50"/>
  <c r="BY28" i="50" s="1"/>
  <c r="BQ19" i="50"/>
  <c r="BP14" i="54"/>
  <c r="BR17" i="54"/>
  <c r="BQ17" i="55"/>
  <c r="BS37" i="55"/>
  <c r="BY37" i="55" s="1"/>
  <c r="BR30" i="51"/>
  <c r="BQ18" i="50"/>
  <c r="BQ21" i="51"/>
  <c r="BP15" i="54"/>
  <c r="BP25" i="50"/>
  <c r="BP37" i="51"/>
  <c r="BQ46" i="51"/>
  <c r="BR12" i="54"/>
  <c r="BR28" i="51"/>
  <c r="BR34" i="54"/>
  <c r="BS14" i="54"/>
  <c r="BY14" i="54" s="1"/>
  <c r="BP17" i="50"/>
  <c r="BP9" i="51"/>
  <c r="BQ31" i="55"/>
  <c r="BP35" i="54"/>
  <c r="BR15" i="55"/>
  <c r="BS14" i="50"/>
  <c r="BY14" i="50" s="1"/>
  <c r="BS13" i="51"/>
  <c r="BY13" i="51" s="1"/>
  <c r="BP44" i="51"/>
  <c r="BR32" i="54"/>
  <c r="BP8" i="51"/>
  <c r="BR36" i="55"/>
  <c r="BS33" i="51"/>
  <c r="BY33" i="51" s="1"/>
  <c r="BQ34" i="55"/>
  <c r="BS31" i="54"/>
  <c r="BY31" i="54" s="1"/>
  <c r="BR35" i="55"/>
  <c r="BS45" i="55"/>
  <c r="BY45" i="55" s="1"/>
  <c r="BR25" i="51"/>
  <c r="BP24" i="50"/>
  <c r="BQ21" i="54"/>
  <c r="BS43" i="55"/>
  <c r="BY43" i="55" s="1"/>
  <c r="BR34" i="55"/>
  <c r="BP38" i="51"/>
  <c r="BQ22" i="50"/>
  <c r="BP43" i="55"/>
  <c r="BS8" i="55"/>
  <c r="BY8" i="55" s="1"/>
  <c r="BQ6" i="51"/>
  <c r="BP40" i="54"/>
  <c r="BQ25" i="50"/>
  <c r="BS34" i="51"/>
  <c r="BY34" i="51" s="1"/>
  <c r="BP16" i="55"/>
  <c r="BR46" i="55"/>
  <c r="BP26" i="50"/>
  <c r="BP22" i="51"/>
  <c r="BP45" i="54"/>
  <c r="BP20" i="50"/>
  <c r="BR22" i="55"/>
  <c r="BQ15" i="54"/>
  <c r="BR26" i="55"/>
  <c r="BS11" i="55"/>
  <c r="BY11" i="55" s="1"/>
  <c r="BS46" i="54"/>
  <c r="BY46" i="54" s="1"/>
  <c r="BS38" i="55"/>
  <c r="BY38" i="55" s="1"/>
  <c r="BP30" i="55"/>
  <c r="BS26" i="54"/>
  <c r="BY26" i="54" s="1"/>
  <c r="BP15" i="50"/>
  <c r="BR16" i="51"/>
  <c r="BP21" i="51"/>
  <c r="BQ32" i="55"/>
  <c r="BR36" i="51"/>
  <c r="BP18" i="55"/>
  <c r="BQ43" i="54"/>
  <c r="BS6" i="54"/>
  <c r="BY6" i="54" s="1"/>
  <c r="BS44" i="54"/>
  <c r="BY44" i="54" s="1"/>
  <c r="BS41" i="54"/>
  <c r="BY41" i="54" s="1"/>
  <c r="BQ26" i="54"/>
  <c r="BR22" i="50"/>
  <c r="BR24" i="50"/>
  <c r="BQ11" i="55"/>
  <c r="BS23" i="55"/>
  <c r="BY23" i="55" s="1"/>
  <c r="BQ10" i="55"/>
  <c r="BP40" i="55"/>
  <c r="BR29" i="54"/>
  <c r="BS45" i="51"/>
  <c r="BY45" i="51" s="1"/>
  <c r="BS27" i="55"/>
  <c r="BY27" i="55" s="1"/>
  <c r="BS28" i="55"/>
  <c r="BY28" i="55" s="1"/>
  <c r="BS20" i="51"/>
  <c r="BY20" i="51" s="1"/>
  <c r="BR20" i="54"/>
  <c r="BQ20" i="51"/>
  <c r="BR32" i="55"/>
  <c r="BQ29" i="51"/>
  <c r="BP36" i="51"/>
  <c r="BP33" i="55"/>
  <c r="BS19" i="50"/>
  <c r="BY19" i="50" s="1"/>
  <c r="BR23" i="50"/>
  <c r="BR7" i="54"/>
  <c r="BQ12" i="51"/>
  <c r="BP12" i="54"/>
  <c r="BS23" i="50"/>
  <c r="BY23" i="50" s="1"/>
  <c r="BR43" i="55"/>
  <c r="BP26" i="51"/>
  <c r="BR27" i="54"/>
  <c r="BR28" i="55"/>
  <c r="BS17" i="54"/>
  <c r="BY17" i="54" s="1"/>
  <c r="BR31" i="54"/>
  <c r="BP30" i="51"/>
  <c r="BQ10" i="50"/>
  <c r="BR39" i="55"/>
  <c r="BR30" i="55"/>
  <c r="BS19" i="54"/>
  <c r="BY19" i="54" s="1"/>
  <c r="BS7" i="51"/>
  <c r="BY7" i="51" s="1"/>
  <c r="BS25" i="55"/>
  <c r="BY25" i="55" s="1"/>
  <c r="BS46" i="55"/>
  <c r="BY46" i="55" s="1"/>
  <c r="BP19" i="51"/>
  <c r="BR19" i="50"/>
  <c r="BQ46" i="54"/>
  <c r="BR8" i="50"/>
  <c r="BS29" i="51"/>
  <c r="BY29" i="51" s="1"/>
  <c r="BR21" i="54"/>
  <c r="BS12" i="54"/>
  <c r="BY12" i="54" s="1"/>
  <c r="BQ18" i="51"/>
  <c r="BR33" i="55"/>
  <c r="BP32" i="54"/>
  <c r="BR44" i="51"/>
  <c r="BR12" i="55"/>
  <c r="BP22" i="54"/>
  <c r="BR46" i="54"/>
  <c r="BQ27" i="51"/>
  <c r="BP9" i="50"/>
  <c r="BP23" i="50"/>
  <c r="BS10" i="51"/>
  <c r="BY10" i="51" s="1"/>
  <c r="BP14" i="55"/>
  <c r="BR45" i="51"/>
  <c r="BP34" i="51"/>
  <c r="BR7" i="51"/>
  <c r="BS12" i="51"/>
  <c r="BY12" i="51" s="1"/>
  <c r="BQ40" i="54"/>
  <c r="BQ26" i="50"/>
  <c r="BS17" i="55"/>
  <c r="BY17" i="55" s="1"/>
  <c r="BR6" i="51"/>
  <c r="BP13" i="50"/>
  <c r="BS40" i="51"/>
  <c r="BY40" i="51" s="1"/>
  <c r="BP23" i="55"/>
  <c r="BQ19" i="51"/>
  <c r="BR9" i="50"/>
  <c r="BP13" i="55"/>
  <c r="BS18" i="54"/>
  <c r="BY18" i="54" s="1"/>
  <c r="BQ32" i="54"/>
  <c r="BS9" i="51"/>
  <c r="BY9" i="51" s="1"/>
  <c r="BQ36" i="51"/>
  <c r="BP26" i="54"/>
  <c r="BQ14" i="55"/>
  <c r="BP7" i="55"/>
  <c r="BP36" i="55"/>
  <c r="BR24" i="55"/>
  <c r="BR18" i="55"/>
  <c r="BQ28" i="55"/>
  <c r="BR38" i="55"/>
  <c r="BS25" i="54"/>
  <c r="BY25" i="54" s="1"/>
  <c r="BS24" i="54"/>
  <c r="BY24" i="54" s="1"/>
  <c r="BP13" i="54"/>
  <c r="BQ41" i="54"/>
  <c r="BQ16" i="55"/>
  <c r="BS31" i="51"/>
  <c r="BY31" i="51" s="1"/>
  <c r="BQ17" i="50"/>
  <c r="BS6" i="55"/>
  <c r="BY6" i="55" s="1"/>
  <c r="BP24" i="55"/>
  <c r="BS30" i="54"/>
  <c r="BY30" i="54" s="1"/>
  <c r="BP39" i="51"/>
  <c r="BP24" i="54"/>
  <c r="BQ45" i="54"/>
  <c r="BS45" i="54"/>
  <c r="BY45" i="54" s="1"/>
  <c r="BS5" i="51"/>
  <c r="BS5" i="55"/>
  <c r="BS5" i="50"/>
  <c r="BS5" i="54"/>
  <c r="BP22" i="50"/>
  <c r="BS34" i="55"/>
  <c r="BY34" i="55" s="1"/>
  <c r="BS35" i="54"/>
  <c r="BY35" i="54" s="1"/>
  <c r="BR25" i="50"/>
  <c r="BP27" i="55"/>
  <c r="BP42" i="54"/>
  <c r="BP42" i="55"/>
  <c r="BS17" i="50"/>
  <c r="BY17" i="50" s="1"/>
  <c r="BR39" i="51"/>
  <c r="BS18" i="51"/>
  <c r="BY18" i="51" s="1"/>
  <c r="BR17" i="51"/>
  <c r="BP39" i="55"/>
  <c r="BP46" i="54"/>
  <c r="BP29" i="51"/>
  <c r="BP20" i="51"/>
  <c r="BQ42" i="55"/>
  <c r="BS24" i="51"/>
  <c r="BY24" i="51" s="1"/>
  <c r="BR11" i="54"/>
  <c r="BS21" i="50"/>
  <c r="BY21" i="50" s="1"/>
  <c r="BQ9" i="54"/>
  <c r="BP18" i="50"/>
  <c r="BR35" i="54"/>
  <c r="BR13" i="50"/>
  <c r="BR9" i="51"/>
  <c r="BP6" i="54"/>
  <c r="BR38" i="51"/>
  <c r="BQ20" i="55"/>
  <c r="BQ33" i="54"/>
  <c r="BS32" i="54"/>
  <c r="BY32" i="54" s="1"/>
  <c r="BS29" i="54"/>
  <c r="BY29" i="54" s="1"/>
  <c r="BR22" i="51"/>
  <c r="BP16" i="50"/>
  <c r="BQ38" i="55"/>
  <c r="BR36" i="54"/>
  <c r="BQ17" i="51"/>
  <c r="BQ9" i="51"/>
  <c r="BQ19" i="55"/>
  <c r="BS26" i="50"/>
  <c r="BY26" i="50" s="1"/>
  <c r="BR18" i="51"/>
  <c r="BQ18" i="55"/>
  <c r="BR13" i="55"/>
  <c r="BR41" i="54"/>
  <c r="BQ19" i="54"/>
  <c r="BQ16" i="51"/>
  <c r="BR31" i="55"/>
  <c r="BR12" i="51"/>
  <c r="BP28" i="50"/>
  <c r="BR10" i="51"/>
  <c r="BS18" i="55"/>
  <c r="BY18" i="55" s="1"/>
  <c r="BR35" i="51"/>
  <c r="BR37" i="51"/>
  <c r="BQ30" i="51"/>
  <c r="BP9" i="54"/>
  <c r="BR23" i="51"/>
  <c r="BQ11" i="54"/>
  <c r="BQ8" i="51"/>
  <c r="BP41" i="54"/>
  <c r="BP8" i="50"/>
  <c r="BP6" i="55"/>
  <c r="BR9" i="54"/>
  <c r="BQ10" i="54"/>
  <c r="BR23" i="55"/>
  <c r="BP25" i="55"/>
  <c r="BR17" i="50"/>
  <c r="BQ28" i="54"/>
  <c r="BQ46" i="55"/>
  <c r="BP14" i="50"/>
  <c r="BP33" i="51"/>
  <c r="BQ25" i="54"/>
  <c r="BP19" i="54"/>
  <c r="BR29" i="55"/>
  <c r="BQ13" i="51"/>
  <c r="BQ9" i="55"/>
  <c r="BR17" i="55"/>
  <c r="BQ26" i="51"/>
  <c r="BS13" i="50"/>
  <c r="BY13" i="50" s="1"/>
  <c r="BR14" i="54"/>
  <c r="BS39" i="51"/>
  <c r="BY39" i="51" s="1"/>
  <c r="BQ39" i="51"/>
  <c r="BP46" i="51"/>
  <c r="BQ15" i="51"/>
  <c r="BQ24" i="54"/>
  <c r="BR19" i="51"/>
  <c r="BR19" i="54"/>
  <c r="BS25" i="50"/>
  <c r="BY25" i="50" s="1"/>
  <c r="BP44" i="55"/>
  <c r="BS20" i="54"/>
  <c r="BY20" i="54" s="1"/>
  <c r="BP21" i="55"/>
  <c r="BQ23" i="54"/>
  <c r="BR9" i="55"/>
  <c r="BR20" i="55"/>
  <c r="BQ13" i="54"/>
  <c r="BP15" i="51"/>
  <c r="BQ28" i="50"/>
  <c r="BS14" i="51"/>
  <c r="BY14" i="51" s="1"/>
  <c r="BQ30" i="55"/>
  <c r="BQ38" i="51"/>
  <c r="BQ20" i="54"/>
  <c r="BP29" i="54"/>
  <c r="BS16" i="54"/>
  <c r="BY16" i="54" s="1"/>
  <c r="BQ37" i="55"/>
  <c r="BS26" i="51"/>
  <c r="BY26" i="51" s="1"/>
  <c r="BS36" i="54"/>
  <c r="BY36" i="54" s="1"/>
  <c r="BS21" i="54"/>
  <c r="BY21" i="54" s="1"/>
  <c r="BQ31" i="54"/>
  <c r="BR10" i="50"/>
  <c r="BQ35" i="55"/>
  <c r="BS23" i="54"/>
  <c r="BY23" i="54" s="1"/>
  <c r="BS17" i="51"/>
  <c r="BY17" i="51" s="1"/>
  <c r="BS22" i="54"/>
  <c r="BY22" i="54" s="1"/>
  <c r="BQ6" i="55"/>
  <c r="BQ13" i="50"/>
  <c r="BP11" i="51"/>
  <c r="BP41" i="55"/>
  <c r="BS11" i="54"/>
  <c r="BY11" i="54" s="1"/>
  <c r="BP29" i="50"/>
  <c r="BP31" i="55"/>
  <c r="BQ7" i="51"/>
  <c r="BR33" i="51"/>
  <c r="BQ11" i="51"/>
  <c r="BQ16" i="50"/>
  <c r="BR20" i="50"/>
  <c r="BQ23" i="50"/>
  <c r="BQ27" i="50"/>
  <c r="BS35" i="51"/>
  <c r="BY35" i="51" s="1"/>
  <c r="BP46" i="55"/>
  <c r="BP26" i="55"/>
  <c r="BS42" i="55"/>
  <c r="BY42" i="55" s="1"/>
  <c r="BR5" i="55"/>
  <c r="BR5" i="50"/>
  <c r="BR5" i="54"/>
  <c r="BR5" i="51"/>
  <c r="BP17" i="55"/>
  <c r="BN12" i="76" l="1"/>
  <c r="BN11" i="76"/>
  <c r="BN10" i="76"/>
  <c r="BN9" i="76"/>
  <c r="BN8" i="76"/>
  <c r="BN7" i="76"/>
  <c r="O12" i="76"/>
  <c r="O11" i="76"/>
  <c r="O10" i="76"/>
  <c r="O9" i="76"/>
  <c r="O8" i="76"/>
  <c r="O7" i="76"/>
  <c r="Q10" i="71"/>
  <c r="O10" i="71"/>
  <c r="Q9" i="71"/>
  <c r="O9" i="71"/>
  <c r="Q8" i="71"/>
  <c r="O8" i="71"/>
  <c r="Q7" i="71"/>
  <c r="O7" i="71"/>
  <c r="Q6" i="71"/>
  <c r="O6" i="71"/>
  <c r="B4" i="55"/>
  <c r="B4" i="54"/>
  <c r="B4" i="51"/>
  <c r="P19" i="55" l="1"/>
  <c r="P41" i="55"/>
  <c r="P26" i="55"/>
  <c r="P27" i="55"/>
  <c r="P8" i="50"/>
  <c r="P46" i="55"/>
  <c r="P28" i="50"/>
  <c r="P30" i="55"/>
  <c r="P12" i="55"/>
  <c r="P28" i="55"/>
  <c r="P5" i="55"/>
  <c r="P5" i="54"/>
  <c r="P5" i="51"/>
  <c r="P5" i="50"/>
  <c r="P43" i="55"/>
  <c r="P11" i="55"/>
  <c r="P9" i="55"/>
  <c r="P21" i="55"/>
  <c r="P40" i="55"/>
  <c r="P27" i="50"/>
  <c r="P38" i="55"/>
  <c r="P29" i="55"/>
  <c r="P18" i="55"/>
  <c r="P45" i="55"/>
  <c r="P10" i="50"/>
  <c r="P33" i="55"/>
  <c r="P17" i="55"/>
  <c r="P10" i="55"/>
  <c r="P22" i="50"/>
  <c r="P7" i="55"/>
  <c r="P18" i="50"/>
  <c r="P35" i="55"/>
  <c r="P14" i="55"/>
  <c r="P26" i="50"/>
  <c r="P13" i="55"/>
  <c r="P14" i="50"/>
  <c r="P31" i="55"/>
  <c r="P16" i="50"/>
  <c r="P37" i="55"/>
  <c r="P24" i="50"/>
  <c r="P8" i="55"/>
  <c r="P39" i="55"/>
  <c r="P34" i="55"/>
  <c r="P44" i="55"/>
  <c r="P22" i="55"/>
  <c r="P42" i="55"/>
  <c r="P16" i="55"/>
  <c r="P19" i="50"/>
  <c r="P20" i="50"/>
  <c r="P6" i="55"/>
  <c r="P32" i="55"/>
  <c r="P9" i="50"/>
  <c r="P24" i="55"/>
  <c r="P20" i="55"/>
  <c r="P25" i="55"/>
  <c r="P36" i="55"/>
  <c r="P15" i="55"/>
  <c r="P23" i="55"/>
  <c r="P13" i="50"/>
  <c r="P21" i="50"/>
  <c r="P30" i="50"/>
  <c r="P23" i="50"/>
  <c r="P25" i="50"/>
  <c r="P7" i="50"/>
  <c r="P29" i="50"/>
  <c r="P17" i="50"/>
  <c r="P15" i="50"/>
  <c r="P37" i="54" l="1"/>
  <c r="P34" i="54"/>
  <c r="P14" i="51"/>
  <c r="P18" i="51"/>
  <c r="P35" i="51"/>
  <c r="P34" i="51"/>
  <c r="P46" i="51"/>
  <c r="P38" i="51"/>
  <c r="P45" i="54"/>
  <c r="P13" i="54"/>
  <c r="P27" i="51"/>
  <c r="P26" i="51"/>
  <c r="P21" i="54"/>
  <c r="P22" i="51"/>
  <c r="P30" i="51"/>
  <c r="P25" i="54"/>
  <c r="P19" i="51"/>
  <c r="P11" i="51"/>
  <c r="P42" i="54"/>
  <c r="P33" i="54"/>
  <c r="P29" i="54"/>
  <c r="P17" i="54"/>
  <c r="P9" i="54"/>
  <c r="P18" i="54"/>
  <c r="P10" i="51"/>
  <c r="P41" i="54"/>
  <c r="P6" i="51"/>
  <c r="P26" i="54"/>
  <c r="P10" i="54"/>
  <c r="P12" i="51"/>
  <c r="P37" i="51"/>
  <c r="P28" i="54"/>
  <c r="P36" i="51"/>
  <c r="P12" i="54"/>
  <c r="P40" i="54"/>
  <c r="P44" i="54"/>
  <c r="P11" i="54"/>
  <c r="P15" i="51"/>
  <c r="P45" i="51"/>
  <c r="P16" i="51"/>
  <c r="P16" i="54"/>
  <c r="P22" i="54"/>
  <c r="P31" i="54"/>
  <c r="P14" i="54"/>
  <c r="P20" i="54"/>
  <c r="P20" i="51"/>
  <c r="P33" i="51"/>
  <c r="P30" i="54"/>
  <c r="P21" i="51"/>
  <c r="P32" i="54"/>
  <c r="P15" i="54"/>
  <c r="P46" i="54"/>
  <c r="P19" i="54"/>
  <c r="P43" i="54"/>
  <c r="P25" i="51"/>
  <c r="P6" i="54"/>
  <c r="P8" i="51"/>
  <c r="P9" i="51"/>
  <c r="P24" i="54"/>
  <c r="P7" i="51"/>
  <c r="P7" i="54"/>
  <c r="P36" i="54"/>
  <c r="P29" i="51"/>
  <c r="P23" i="54"/>
  <c r="P31" i="51"/>
  <c r="P32" i="51"/>
  <c r="P17" i="51"/>
  <c r="P23" i="51"/>
  <c r="P40" i="51"/>
  <c r="P27" i="54"/>
  <c r="P28" i="51"/>
  <c r="P35" i="54"/>
  <c r="P44" i="51"/>
  <c r="P39" i="51"/>
  <c r="P24" i="51"/>
  <c r="P13" i="51"/>
  <c r="BX35" i="54" l="1"/>
  <c r="BX13" i="50" l="1"/>
  <c r="BX26" i="50" l="1"/>
  <c r="BX7" i="50"/>
  <c r="BX9" i="50"/>
  <c r="BX29" i="50"/>
  <c r="BX27" i="50"/>
  <c r="BX10" i="50"/>
  <c r="D31" i="54" l="1"/>
  <c r="BO12" i="51"/>
  <c r="BL22" i="50"/>
  <c r="C21" i="50"/>
  <c r="J28" i="55"/>
  <c r="G12" i="54"/>
  <c r="BA6" i="51"/>
  <c r="D34" i="54"/>
  <c r="C22" i="51"/>
  <c r="I9" i="54"/>
  <c r="BF33" i="54"/>
  <c r="L8" i="51"/>
  <c r="H11" i="51"/>
  <c r="D13" i="54"/>
  <c r="V21" i="50"/>
  <c r="I43" i="54"/>
  <c r="BD22" i="54"/>
  <c r="BG30" i="55"/>
  <c r="C28" i="55"/>
  <c r="AB22" i="50"/>
  <c r="BB33" i="55"/>
  <c r="J44" i="54"/>
  <c r="BL36" i="55"/>
  <c r="AZ10" i="50"/>
  <c r="AR20" i="50"/>
  <c r="BN11" i="51"/>
  <c r="C9" i="51"/>
  <c r="H24" i="55"/>
  <c r="AU22" i="50"/>
  <c r="AQ23" i="50"/>
  <c r="BM23" i="50"/>
  <c r="J18" i="55"/>
  <c r="C10" i="51"/>
  <c r="C16" i="51"/>
  <c r="K8" i="55"/>
  <c r="E11" i="51"/>
  <c r="D9" i="50"/>
  <c r="H20" i="51"/>
  <c r="D41" i="54"/>
  <c r="AQ18" i="50"/>
  <c r="BN6" i="55"/>
  <c r="BB26" i="50"/>
  <c r="Y23" i="50"/>
  <c r="BM30" i="51"/>
  <c r="BM32" i="55"/>
  <c r="C29" i="54"/>
  <c r="C13" i="54"/>
  <c r="V23" i="50"/>
  <c r="BL22" i="54"/>
  <c r="BN25" i="50"/>
  <c r="O18" i="50"/>
  <c r="R18" i="50" s="1"/>
  <c r="Q18" i="50" s="1"/>
  <c r="K10" i="54"/>
  <c r="C24" i="54"/>
  <c r="BI40" i="51"/>
  <c r="BA42" i="55"/>
  <c r="K6" i="55"/>
  <c r="F19" i="55"/>
  <c r="G44" i="51"/>
  <c r="BE31" i="51"/>
  <c r="C13" i="50"/>
  <c r="J28" i="51"/>
  <c r="I44" i="55"/>
  <c r="BI34" i="55"/>
  <c r="I19" i="55"/>
  <c r="G22" i="54"/>
  <c r="BA20" i="50"/>
  <c r="K33" i="51"/>
  <c r="BB42" i="55"/>
  <c r="M20" i="54"/>
  <c r="G13" i="51"/>
  <c r="K25" i="51"/>
  <c r="C14" i="54"/>
  <c r="C37" i="51"/>
  <c r="C30" i="51"/>
  <c r="C36" i="54"/>
  <c r="F45" i="51"/>
  <c r="D39" i="51"/>
  <c r="C27" i="55"/>
  <c r="D31" i="55"/>
  <c r="I32" i="51"/>
  <c r="G37" i="54"/>
  <c r="AK15" i="50"/>
  <c r="I22" i="50"/>
  <c r="J20" i="50"/>
  <c r="J39" i="51"/>
  <c r="L6" i="51"/>
  <c r="BO14" i="55"/>
  <c r="I42" i="54"/>
  <c r="BH45" i="54"/>
  <c r="BL24" i="50"/>
  <c r="F28" i="55"/>
  <c r="C43" i="55"/>
  <c r="BK30" i="54"/>
  <c r="H19" i="54"/>
  <c r="H12" i="55"/>
  <c r="AH10" i="50"/>
  <c r="BB7" i="54"/>
  <c r="BO26" i="55"/>
  <c r="C25" i="51"/>
  <c r="C29" i="51"/>
  <c r="N25" i="50"/>
  <c r="E16" i="54"/>
  <c r="O34" i="54"/>
  <c r="R34" i="54" s="1"/>
  <c r="Q34" i="54" s="1"/>
  <c r="E25" i="51"/>
  <c r="E27" i="50"/>
  <c r="BL31" i="54"/>
  <c r="C22" i="55"/>
  <c r="E38" i="51"/>
  <c r="AU21" i="50"/>
  <c r="I32" i="54"/>
  <c r="C18" i="55"/>
  <c r="E7" i="51"/>
  <c r="H12" i="51"/>
  <c r="M19" i="50"/>
  <c r="AH27" i="50"/>
  <c r="H14" i="54"/>
  <c r="F25" i="55"/>
  <c r="E30" i="55"/>
  <c r="M17" i="50"/>
  <c r="F46" i="54"/>
  <c r="J15" i="50"/>
  <c r="AC24" i="50"/>
  <c r="BC31" i="55"/>
  <c r="F19" i="51"/>
  <c r="J21" i="50"/>
  <c r="K20" i="54"/>
  <c r="D20" i="54"/>
  <c r="K32" i="51"/>
  <c r="K10" i="55"/>
  <c r="H40" i="51"/>
  <c r="D15" i="54"/>
  <c r="BK23" i="54"/>
  <c r="N17" i="54"/>
  <c r="C24" i="55"/>
  <c r="U7" i="50"/>
  <c r="BB37" i="55"/>
  <c r="E32" i="51"/>
  <c r="AM20" i="51"/>
  <c r="H19" i="50"/>
  <c r="BG19" i="55"/>
  <c r="H29" i="50"/>
  <c r="D17" i="55"/>
  <c r="BJ13" i="55"/>
  <c r="L27" i="55"/>
  <c r="D18" i="54"/>
  <c r="E18" i="54"/>
  <c r="F9" i="54"/>
  <c r="J17" i="55"/>
  <c r="BB12" i="55"/>
  <c r="BJ33" i="51"/>
  <c r="AD27" i="50"/>
  <c r="BE35" i="51"/>
  <c r="BB38" i="51"/>
  <c r="J25" i="54"/>
  <c r="G39" i="51"/>
  <c r="J33" i="54"/>
  <c r="BM46" i="54"/>
  <c r="BB46" i="51"/>
  <c r="O17" i="54"/>
  <c r="R17" i="54" s="1"/>
  <c r="Q17" i="54" s="1"/>
  <c r="BM15" i="50"/>
  <c r="BM29" i="54"/>
  <c r="BB10" i="50"/>
  <c r="F17" i="55"/>
  <c r="BK41" i="55"/>
  <c r="F30" i="50"/>
  <c r="BI14" i="54"/>
  <c r="D15" i="55"/>
  <c r="BK29" i="55"/>
  <c r="AD25" i="50"/>
  <c r="BG8" i="50"/>
  <c r="N41" i="55"/>
  <c r="BD29" i="50"/>
  <c r="J24" i="50"/>
  <c r="BD40" i="55"/>
  <c r="BL25" i="50"/>
  <c r="K30" i="51"/>
  <c r="E33" i="54"/>
  <c r="BB20" i="51"/>
  <c r="C33" i="51"/>
  <c r="C26" i="55"/>
  <c r="C5" i="54"/>
  <c r="C5" i="51"/>
  <c r="C5" i="50"/>
  <c r="C5" i="55"/>
  <c r="H44" i="54"/>
  <c r="C16" i="54"/>
  <c r="J36" i="54"/>
  <c r="AX24" i="50"/>
  <c r="BF7" i="55"/>
  <c r="C19" i="55"/>
  <c r="C7" i="51"/>
  <c r="C26" i="54"/>
  <c r="C22" i="54"/>
  <c r="BB15" i="55"/>
  <c r="D37" i="54"/>
  <c r="D15" i="50"/>
  <c r="G6" i="54"/>
  <c r="H40" i="54"/>
  <c r="AI18" i="50"/>
  <c r="BF41" i="54"/>
  <c r="M25" i="54"/>
  <c r="O18" i="51"/>
  <c r="R18" i="51" s="1"/>
  <c r="Q18" i="51" s="1"/>
  <c r="H18" i="55"/>
  <c r="L30" i="50"/>
  <c r="D36" i="51"/>
  <c r="D34" i="55"/>
  <c r="AX16" i="50"/>
  <c r="AL7" i="50"/>
  <c r="E24" i="55"/>
  <c r="AL24" i="50"/>
  <c r="M46" i="54"/>
  <c r="AM19" i="50"/>
  <c r="H7" i="50"/>
  <c r="BB34" i="51"/>
  <c r="H22" i="55"/>
  <c r="AU25" i="50"/>
  <c r="I26" i="50"/>
  <c r="I8" i="50"/>
  <c r="G40" i="51"/>
  <c r="AW28" i="50"/>
  <c r="D12" i="51"/>
  <c r="BJ34" i="55"/>
  <c r="G20" i="51"/>
  <c r="D43" i="54"/>
  <c r="H27" i="51"/>
  <c r="J40" i="51"/>
  <c r="BN24" i="50"/>
  <c r="E10" i="51"/>
  <c r="G20" i="54"/>
  <c r="F43" i="55"/>
  <c r="AR24" i="50"/>
  <c r="J20" i="54"/>
  <c r="BC40" i="55"/>
  <c r="BK8" i="51"/>
  <c r="AM26" i="50"/>
  <c r="BE37" i="54"/>
  <c r="K16" i="51"/>
  <c r="F18" i="50"/>
  <c r="O27" i="51"/>
  <c r="R27" i="51" s="1"/>
  <c r="Q27" i="51" s="1"/>
  <c r="AI20" i="51"/>
  <c r="M31" i="55"/>
  <c r="N5" i="54"/>
  <c r="N5" i="51"/>
  <c r="N5" i="50"/>
  <c r="N5" i="55"/>
  <c r="L32" i="55"/>
  <c r="BJ14" i="51"/>
  <c r="D38" i="51"/>
  <c r="E21" i="51"/>
  <c r="BI36" i="55"/>
  <c r="D33" i="54"/>
  <c r="L13" i="55"/>
  <c r="BB29" i="54"/>
  <c r="D28" i="50"/>
  <c r="BM41" i="55"/>
  <c r="H5" i="50"/>
  <c r="H5" i="51"/>
  <c r="H5" i="55"/>
  <c r="H5" i="54"/>
  <c r="BO33" i="55"/>
  <c r="AW9" i="50"/>
  <c r="BG23" i="51"/>
  <c r="BO8" i="51"/>
  <c r="J23" i="54"/>
  <c r="O43" i="54"/>
  <c r="R43" i="54" s="1"/>
  <c r="Q43" i="54" s="1"/>
  <c r="BE26" i="50"/>
  <c r="V9" i="50"/>
  <c r="J12" i="55"/>
  <c r="BF46" i="55"/>
  <c r="N37" i="51"/>
  <c r="C30" i="50"/>
  <c r="F16" i="51"/>
  <c r="AM20" i="50"/>
  <c r="F32" i="54"/>
  <c r="E27" i="55"/>
  <c r="BC39" i="51"/>
  <c r="BM28" i="55"/>
  <c r="BG39" i="51"/>
  <c r="T22" i="50"/>
  <c r="J12" i="51"/>
  <c r="G37" i="51"/>
  <c r="C30" i="55"/>
  <c r="BK11" i="55"/>
  <c r="BB38" i="55"/>
  <c r="I41" i="55"/>
  <c r="D30" i="54"/>
  <c r="C33" i="54"/>
  <c r="C28" i="51"/>
  <c r="BK23" i="50"/>
  <c r="J7" i="54"/>
  <c r="H35" i="51"/>
  <c r="J39" i="55"/>
  <c r="BO9" i="51"/>
  <c r="D18" i="50"/>
  <c r="L26" i="51"/>
  <c r="C13" i="55"/>
  <c r="F36" i="54"/>
  <c r="K21" i="55"/>
  <c r="BM20" i="54"/>
  <c r="H23" i="50"/>
  <c r="BO21" i="51"/>
  <c r="BF21" i="54"/>
  <c r="AC23" i="50"/>
  <c r="C41" i="55"/>
  <c r="F22" i="54"/>
  <c r="BI36" i="51"/>
  <c r="BH20" i="51"/>
  <c r="E31" i="51"/>
  <c r="F45" i="54"/>
  <c r="BE25" i="50"/>
  <c r="BK40" i="55"/>
  <c r="F31" i="55"/>
  <c r="BJ17" i="54"/>
  <c r="V28" i="50"/>
  <c r="BD29" i="54"/>
  <c r="D36" i="55"/>
  <c r="F6" i="55"/>
  <c r="M25" i="50"/>
  <c r="BO13" i="50"/>
  <c r="C26" i="51"/>
  <c r="C10" i="55"/>
  <c r="L44" i="54"/>
  <c r="J6" i="51"/>
  <c r="C17" i="50"/>
  <c r="K9" i="50"/>
  <c r="H31" i="54"/>
  <c r="M23" i="54"/>
  <c r="D25" i="50"/>
  <c r="F15" i="51"/>
  <c r="M24" i="51"/>
  <c r="AS20" i="51"/>
  <c r="Z18" i="50"/>
  <c r="BB13" i="50"/>
  <c r="BN32" i="55"/>
  <c r="J21" i="51"/>
  <c r="G7" i="50"/>
  <c r="D28" i="51"/>
  <c r="BG44" i="54"/>
  <c r="BJ17" i="50"/>
  <c r="D13" i="55"/>
  <c r="K19" i="51"/>
  <c r="F28" i="50"/>
  <c r="BI33" i="54"/>
  <c r="F41" i="55"/>
  <c r="E11" i="54"/>
  <c r="BB24" i="51"/>
  <c r="J15" i="54"/>
  <c r="N44" i="51"/>
  <c r="D9" i="55"/>
  <c r="H28" i="54"/>
  <c r="AV14" i="50"/>
  <c r="H17" i="51"/>
  <c r="AU8" i="50"/>
  <c r="BN19" i="54"/>
  <c r="G19" i="55"/>
  <c r="BH31" i="54"/>
  <c r="BE45" i="55"/>
  <c r="H23" i="51"/>
  <c r="C11" i="55"/>
  <c r="BK22" i="55"/>
  <c r="I7" i="54"/>
  <c r="C10" i="50"/>
  <c r="N24" i="55"/>
  <c r="AY10" i="50"/>
  <c r="BJ6" i="55"/>
  <c r="AY25" i="50"/>
  <c r="G8" i="55"/>
  <c r="BD21" i="54"/>
  <c r="M16" i="54"/>
  <c r="E37" i="54"/>
  <c r="C33" i="55"/>
  <c r="G42" i="54"/>
  <c r="E6" i="51"/>
  <c r="BN17" i="50"/>
  <c r="BB6" i="54"/>
  <c r="BA20" i="51"/>
  <c r="D17" i="54"/>
  <c r="AC28" i="50"/>
  <c r="AH24" i="50"/>
  <c r="J25" i="51"/>
  <c r="F46" i="51"/>
  <c r="BK13" i="50"/>
  <c r="F23" i="54"/>
  <c r="G30" i="55"/>
  <c r="BE16" i="55"/>
  <c r="BK22" i="54"/>
  <c r="F23" i="51"/>
  <c r="G39" i="55"/>
  <c r="C30" i="54"/>
  <c r="M20" i="51"/>
  <c r="I5" i="51"/>
  <c r="I5" i="50"/>
  <c r="I5" i="55"/>
  <c r="I5" i="54"/>
  <c r="BO18" i="50"/>
  <c r="BX18" i="50" s="1"/>
  <c r="F21" i="50"/>
  <c r="AX29" i="50"/>
  <c r="BB35" i="54"/>
  <c r="BE9" i="54"/>
  <c r="Y29" i="50"/>
  <c r="K25" i="55"/>
  <c r="H19" i="51"/>
  <c r="BB45" i="51"/>
  <c r="AV25" i="50"/>
  <c r="BN29" i="50"/>
  <c r="BG7" i="51"/>
  <c r="BL32" i="54"/>
  <c r="BD16" i="54"/>
  <c r="AV15" i="50"/>
  <c r="F15" i="55"/>
  <c r="E39" i="51"/>
  <c r="BF23" i="55"/>
  <c r="D29" i="50"/>
  <c r="N32" i="54"/>
  <c r="K34" i="55"/>
  <c r="BG15" i="51"/>
  <c r="BH26" i="50"/>
  <c r="J38" i="51"/>
  <c r="J46" i="51"/>
  <c r="C15" i="51"/>
  <c r="C12" i="54"/>
  <c r="C44" i="51"/>
  <c r="H10" i="54"/>
  <c r="BK34" i="55"/>
  <c r="D7" i="51"/>
  <c r="G43" i="55"/>
  <c r="O13" i="51"/>
  <c r="R13" i="51" s="1"/>
  <c r="Q13" i="51" s="1"/>
  <c r="I15" i="50"/>
  <c r="C10" i="54"/>
  <c r="BM14" i="51"/>
  <c r="E10" i="54"/>
  <c r="O10" i="54"/>
  <c r="R10" i="54" s="1"/>
  <c r="Q10" i="54" s="1"/>
  <c r="V15" i="50"/>
  <c r="AJ27" i="50"/>
  <c r="C12" i="51"/>
  <c r="F33" i="51"/>
  <c r="Z15" i="50"/>
  <c r="C35" i="54"/>
  <c r="C20" i="51"/>
  <c r="BE12" i="54"/>
  <c r="BG15" i="50"/>
  <c r="I33" i="51"/>
  <c r="F15" i="54"/>
  <c r="E24" i="51"/>
  <c r="BH32" i="55"/>
  <c r="D7" i="50"/>
  <c r="H25" i="51"/>
  <c r="D33" i="55"/>
  <c r="BK30" i="51"/>
  <c r="K14" i="51"/>
  <c r="H26" i="54"/>
  <c r="O29" i="54"/>
  <c r="R29" i="54" s="1"/>
  <c r="Q29" i="54" s="1"/>
  <c r="G36" i="54"/>
  <c r="BB31" i="51"/>
  <c r="C23" i="51"/>
  <c r="C17" i="51"/>
  <c r="BA45" i="55"/>
  <c r="BB21" i="50"/>
  <c r="E31" i="55"/>
  <c r="O35" i="54"/>
  <c r="R35" i="54" s="1"/>
  <c r="Q35" i="54" s="1"/>
  <c r="X8" i="50"/>
  <c r="H8" i="55"/>
  <c r="W21" i="50"/>
  <c r="D6" i="51"/>
  <c r="J43" i="54"/>
  <c r="H13" i="50"/>
  <c r="AW26" i="50"/>
  <c r="J31" i="55"/>
  <c r="M10" i="54"/>
  <c r="G7" i="54"/>
  <c r="K14" i="50"/>
  <c r="BO44" i="55"/>
  <c r="M21" i="54"/>
  <c r="N26" i="55"/>
  <c r="BE23" i="54"/>
  <c r="BN34" i="54"/>
  <c r="C32" i="51"/>
  <c r="G36" i="51"/>
  <c r="BK35" i="54"/>
  <c r="C32" i="55"/>
  <c r="AJ23" i="50"/>
  <c r="BJ11" i="55"/>
  <c r="BL25" i="51"/>
  <c r="O12" i="55"/>
  <c r="R12" i="55" s="1"/>
  <c r="Q12" i="55" s="1"/>
  <c r="BG41" i="54"/>
  <c r="M21" i="50"/>
  <c r="BK23" i="51"/>
  <c r="H46" i="55"/>
  <c r="BE46" i="55"/>
  <c r="BN19" i="50"/>
  <c r="BK45" i="55"/>
  <c r="F20" i="54"/>
  <c r="AL14" i="50"/>
  <c r="D20" i="51"/>
  <c r="AS28" i="50"/>
  <c r="BL30" i="50"/>
  <c r="F16" i="54"/>
  <c r="I28" i="54"/>
  <c r="O17" i="51"/>
  <c r="R17" i="51" s="1"/>
  <c r="Q17" i="51" s="1"/>
  <c r="H26" i="51"/>
  <c r="BE18" i="50"/>
  <c r="L23" i="50"/>
  <c r="C29" i="55"/>
  <c r="L16" i="50"/>
  <c r="G22" i="51"/>
  <c r="BI10" i="51"/>
  <c r="J30" i="54"/>
  <c r="D35" i="55"/>
  <c r="I19" i="51"/>
  <c r="BK43" i="54"/>
  <c r="BA11" i="55"/>
  <c r="E21" i="54"/>
  <c r="BM41" i="54"/>
  <c r="C18" i="50"/>
  <c r="BO37" i="51"/>
  <c r="BC26" i="54"/>
  <c r="D24" i="51"/>
  <c r="E30" i="51"/>
  <c r="BJ29" i="51"/>
  <c r="E37" i="55"/>
  <c r="AK29" i="50"/>
  <c r="J31" i="51"/>
  <c r="D30" i="51"/>
  <c r="C9" i="55"/>
  <c r="H32" i="54"/>
  <c r="K32" i="54"/>
  <c r="F18" i="55"/>
  <c r="D29" i="51"/>
  <c r="E26" i="50"/>
  <c r="E46" i="54"/>
  <c r="E11" i="55"/>
  <c r="H31" i="55"/>
  <c r="G10" i="50"/>
  <c r="D24" i="50"/>
  <c r="J37" i="51"/>
  <c r="D44" i="55"/>
  <c r="J10" i="55"/>
  <c r="K19" i="54"/>
  <c r="AM24" i="50"/>
  <c r="BK14" i="54"/>
  <c r="H44" i="51"/>
  <c r="C21" i="55"/>
  <c r="D16" i="55"/>
  <c r="C32" i="54"/>
  <c r="C27" i="51"/>
  <c r="I26" i="55"/>
  <c r="E8" i="50"/>
  <c r="BJ39" i="51"/>
  <c r="BJ25" i="51"/>
  <c r="BN15" i="54"/>
  <c r="C35" i="51"/>
  <c r="C22" i="50"/>
  <c r="H37" i="54"/>
  <c r="E28" i="50"/>
  <c r="F7" i="51"/>
  <c r="J11" i="55"/>
  <c r="BF13" i="54"/>
  <c r="J33" i="55"/>
  <c r="C8" i="50"/>
  <c r="BA21" i="55"/>
  <c r="C46" i="55"/>
  <c r="O41" i="54"/>
  <c r="R41" i="54" s="1"/>
  <c r="Q41" i="54" s="1"/>
  <c r="D12" i="55"/>
  <c r="BJ29" i="55"/>
  <c r="BL9" i="50"/>
  <c r="BC19" i="55"/>
  <c r="BN46" i="54"/>
  <c r="E25" i="55"/>
  <c r="BO37" i="55"/>
  <c r="O37" i="51"/>
  <c r="R37" i="51" s="1"/>
  <c r="Q37" i="51" s="1"/>
  <c r="AG10" i="50"/>
  <c r="C21" i="51"/>
  <c r="C31" i="51"/>
  <c r="D46" i="51"/>
  <c r="O22" i="51"/>
  <c r="R22" i="51" s="1"/>
  <c r="Q22" i="51" s="1"/>
  <c r="C34" i="54"/>
  <c r="E25" i="54"/>
  <c r="C17" i="54"/>
  <c r="J29" i="50"/>
  <c r="C26" i="50"/>
  <c r="G27" i="54"/>
  <c r="L20" i="51"/>
  <c r="H23" i="55"/>
  <c r="N12" i="55"/>
  <c r="C19" i="54"/>
  <c r="C27" i="50"/>
  <c r="D16" i="54"/>
  <c r="BI35" i="55"/>
  <c r="D32" i="54"/>
  <c r="O26" i="50"/>
  <c r="R26" i="50" s="1"/>
  <c r="Q26" i="50" s="1"/>
  <c r="L11" i="54"/>
  <c r="C14" i="51"/>
  <c r="BC15" i="55"/>
  <c r="BG36" i="54"/>
  <c r="D45" i="51"/>
  <c r="C38" i="51"/>
  <c r="M21" i="55"/>
  <c r="D22" i="51"/>
  <c r="AN9" i="50"/>
  <c r="G14" i="54"/>
  <c r="M17" i="54"/>
  <c r="C9" i="54"/>
  <c r="E28" i="55"/>
  <c r="BG24" i="50"/>
  <c r="D25" i="54"/>
  <c r="BE17" i="51"/>
  <c r="C31" i="54"/>
  <c r="C20" i="54"/>
  <c r="G32" i="51"/>
  <c r="AY19" i="50"/>
  <c r="AR26" i="50"/>
  <c r="O29" i="55"/>
  <c r="R29" i="55" s="1"/>
  <c r="Q29" i="55" s="1"/>
  <c r="BN28" i="54"/>
  <c r="N6" i="55"/>
  <c r="C6" i="51"/>
  <c r="C40" i="51"/>
  <c r="BG44" i="55"/>
  <c r="AU26" i="50"/>
  <c r="O43" i="55"/>
  <c r="R43" i="55" s="1"/>
  <c r="Q43" i="55" s="1"/>
  <c r="K28" i="54"/>
  <c r="D32" i="51"/>
  <c r="Z27" i="50"/>
  <c r="H18" i="54"/>
  <c r="J14" i="50"/>
  <c r="D22" i="54"/>
  <c r="H12" i="54"/>
  <c r="BE45" i="54"/>
  <c r="AQ28" i="50"/>
  <c r="F22" i="51"/>
  <c r="AR9" i="50"/>
  <c r="G35" i="54"/>
  <c r="K40" i="55"/>
  <c r="BG46" i="51"/>
  <c r="BE16" i="54"/>
  <c r="BN28" i="55"/>
  <c r="BH33" i="54"/>
  <c r="H10" i="55"/>
  <c r="O20" i="50"/>
  <c r="R20" i="50" s="1"/>
  <c r="Q20" i="50" s="1"/>
  <c r="M28" i="54"/>
  <c r="D18" i="51"/>
  <c r="M6" i="54"/>
  <c r="F24" i="51"/>
  <c r="BJ25" i="50"/>
  <c r="BO24" i="55"/>
  <c r="C11" i="54"/>
  <c r="BJ28" i="51"/>
  <c r="D11" i="51"/>
  <c r="K18" i="50"/>
  <c r="L29" i="50"/>
  <c r="L29" i="55"/>
  <c r="J23" i="55"/>
  <c r="BO25" i="50"/>
  <c r="M44" i="51"/>
  <c r="BG25" i="55"/>
  <c r="F44" i="54"/>
  <c r="K18" i="54"/>
  <c r="D44" i="51"/>
  <c r="BB29" i="55"/>
  <c r="AT25" i="50"/>
  <c r="G21" i="50"/>
  <c r="BE35" i="54"/>
  <c r="I25" i="51"/>
  <c r="J29" i="51"/>
  <c r="BM22" i="50"/>
  <c r="O33" i="54"/>
  <c r="R33" i="54" s="1"/>
  <c r="Q33" i="54" s="1"/>
  <c r="L6" i="54"/>
  <c r="BC21" i="55"/>
  <c r="BA24" i="55"/>
  <c r="BF23" i="51"/>
  <c r="F42" i="55"/>
  <c r="BB17" i="51"/>
  <c r="BC7" i="54"/>
  <c r="BE6" i="54"/>
  <c r="AD23" i="50"/>
  <c r="E44" i="55"/>
  <c r="E12" i="51"/>
  <c r="AL19" i="50"/>
  <c r="C23" i="55"/>
  <c r="E40" i="54"/>
  <c r="BM29" i="50"/>
  <c r="D8" i="50"/>
  <c r="O23" i="50"/>
  <c r="R23" i="50" s="1"/>
  <c r="Q23" i="50" s="1"/>
  <c r="BC32" i="55"/>
  <c r="G17" i="55"/>
  <c r="BM43" i="54"/>
  <c r="C16" i="55"/>
  <c r="O14" i="55"/>
  <c r="R14" i="55" s="1"/>
  <c r="Q14" i="55" s="1"/>
  <c r="BM19" i="54"/>
  <c r="D21" i="51"/>
  <c r="I19" i="50"/>
  <c r="M15" i="55"/>
  <c r="D15" i="51"/>
  <c r="BF12" i="55"/>
  <c r="BF28" i="50"/>
  <c r="BA46" i="55"/>
  <c r="BE13" i="54"/>
  <c r="C14" i="50"/>
  <c r="K44" i="54"/>
  <c r="BH46" i="55"/>
  <c r="BB9" i="51"/>
  <c r="BI46" i="54"/>
  <c r="K30" i="55"/>
  <c r="BD29" i="51"/>
  <c r="BN31" i="51"/>
  <c r="AN8" i="50"/>
  <c r="C7" i="50"/>
  <c r="C45" i="51"/>
  <c r="BK40" i="51"/>
  <c r="N25" i="51"/>
  <c r="I16" i="54"/>
  <c r="C20" i="50"/>
  <c r="C40" i="54"/>
  <c r="BJ17" i="55"/>
  <c r="I17" i="54"/>
  <c r="BL34" i="54"/>
  <c r="G24" i="50"/>
  <c r="BF20" i="50"/>
  <c r="O14" i="50"/>
  <c r="R14" i="50" s="1"/>
  <c r="Q14" i="50" s="1"/>
  <c r="BJ15" i="51"/>
  <c r="D40" i="55"/>
  <c r="E44" i="54"/>
  <c r="I6" i="54"/>
  <c r="BG22" i="55"/>
  <c r="AT27" i="50"/>
  <c r="M7" i="54"/>
  <c r="AW15" i="50"/>
  <c r="F10" i="54"/>
  <c r="D27" i="54"/>
  <c r="C23" i="54"/>
  <c r="BB14" i="55"/>
  <c r="D39" i="55"/>
  <c r="C24" i="51"/>
  <c r="BK7" i="50"/>
  <c r="C43" i="54"/>
  <c r="C13" i="51"/>
  <c r="D16" i="51"/>
  <c r="E7" i="54"/>
  <c r="C46" i="51"/>
  <c r="E17" i="51"/>
  <c r="BL19" i="51"/>
  <c r="G15" i="55"/>
  <c r="BK16" i="50"/>
  <c r="D19" i="55"/>
  <c r="D26" i="55"/>
  <c r="E16" i="50"/>
  <c r="BC30" i="54"/>
  <c r="C46" i="54"/>
  <c r="C37" i="54"/>
  <c r="E21" i="50"/>
  <c r="D44" i="54"/>
  <c r="D22" i="50"/>
  <c r="BO13" i="51"/>
  <c r="AV28" i="50"/>
  <c r="BH18" i="51"/>
  <c r="C21" i="54"/>
  <c r="F30" i="51"/>
  <c r="J6" i="54"/>
  <c r="I29" i="54"/>
  <c r="C25" i="50"/>
  <c r="O11" i="54"/>
  <c r="R11" i="54" s="1"/>
  <c r="Q11" i="54" s="1"/>
  <c r="K25" i="54"/>
  <c r="C15" i="55"/>
  <c r="I40" i="51"/>
  <c r="AZ20" i="51"/>
  <c r="K36" i="55"/>
  <c r="G10" i="54"/>
  <c r="BF13" i="50"/>
  <c r="AC19" i="50"/>
  <c r="E22" i="55"/>
  <c r="I28" i="51"/>
  <c r="E26" i="55"/>
  <c r="I36" i="55"/>
  <c r="BD46" i="55"/>
  <c r="J17" i="51"/>
  <c r="F25" i="50"/>
  <c r="C14" i="55"/>
  <c r="BI10" i="50"/>
  <c r="AF10" i="50"/>
  <c r="H32" i="55"/>
  <c r="U10" i="50"/>
  <c r="C39" i="51"/>
  <c r="G9" i="54"/>
  <c r="BO46" i="54"/>
  <c r="G16" i="54"/>
  <c r="F16" i="55"/>
  <c r="K5" i="50"/>
  <c r="K5" i="51"/>
  <c r="K5" i="54"/>
  <c r="K5" i="55"/>
  <c r="BM24" i="50"/>
  <c r="N6" i="54"/>
  <c r="BJ24" i="55"/>
  <c r="BK13" i="55"/>
  <c r="D29" i="55"/>
  <c r="BL13" i="55"/>
  <c r="F14" i="55"/>
  <c r="D34" i="51"/>
  <c r="K32" i="55"/>
  <c r="J45" i="54"/>
  <c r="BO24" i="54"/>
  <c r="F17" i="51"/>
  <c r="I25" i="55"/>
  <c r="BC24" i="50"/>
  <c r="E15" i="54"/>
  <c r="I20" i="54"/>
  <c r="N27" i="50"/>
  <c r="BE34" i="55"/>
  <c r="BH16" i="55"/>
  <c r="K46" i="54"/>
  <c r="F9" i="50"/>
  <c r="E44" i="51"/>
  <c r="AV19" i="50"/>
  <c r="BC19" i="54"/>
  <c r="BF15" i="55"/>
  <c r="D32" i="55"/>
  <c r="F35" i="51"/>
  <c r="D23" i="54"/>
  <c r="Y16" i="50"/>
  <c r="F45" i="55"/>
  <c r="BA29" i="50"/>
  <c r="N21" i="51"/>
  <c r="G13" i="55"/>
  <c r="BL44" i="51"/>
  <c r="H21" i="54"/>
  <c r="K7" i="54"/>
  <c r="E27" i="51"/>
  <c r="J32" i="54"/>
  <c r="G8" i="51"/>
  <c r="AG15" i="50"/>
  <c r="D7" i="54"/>
  <c r="AR19" i="50"/>
  <c r="M14" i="54"/>
  <c r="BG28" i="55"/>
  <c r="BC35" i="51"/>
  <c r="F9" i="55"/>
  <c r="H34" i="55"/>
  <c r="W9" i="50"/>
  <c r="I31" i="51"/>
  <c r="BA12" i="55"/>
  <c r="BG14" i="55"/>
  <c r="L44" i="51"/>
  <c r="BF30" i="54"/>
  <c r="C36" i="55"/>
  <c r="H20" i="50"/>
  <c r="L19" i="55"/>
  <c r="J42" i="55"/>
  <c r="H30" i="55"/>
  <c r="BL17" i="50"/>
  <c r="C42" i="54"/>
  <c r="H44" i="55"/>
  <c r="H11" i="55"/>
  <c r="C25" i="54"/>
  <c r="AA21" i="50"/>
  <c r="D35" i="54"/>
  <c r="F19" i="50"/>
  <c r="D22" i="55"/>
  <c r="BA23" i="50"/>
  <c r="AX7" i="50"/>
  <c r="D11" i="54"/>
  <c r="O23" i="55"/>
  <c r="R23" i="55" s="1"/>
  <c r="Q23" i="55" s="1"/>
  <c r="BA31" i="51"/>
  <c r="BF27" i="55"/>
  <c r="BH10" i="54"/>
  <c r="D21" i="55"/>
  <c r="L34" i="54"/>
  <c r="L21" i="50"/>
  <c r="BI42" i="55"/>
  <c r="AR29" i="50"/>
  <c r="G38" i="51"/>
  <c r="BA23" i="55"/>
  <c r="BB25" i="51"/>
  <c r="BM34" i="55"/>
  <c r="E19" i="55"/>
  <c r="E45" i="54"/>
  <c r="BO27" i="50"/>
  <c r="G7" i="55"/>
  <c r="L35" i="55"/>
  <c r="I24" i="50"/>
  <c r="H8" i="50"/>
  <c r="C44" i="54"/>
  <c r="D31" i="51"/>
  <c r="O45" i="54"/>
  <c r="R45" i="54" s="1"/>
  <c r="Q45" i="54" s="1"/>
  <c r="BD34" i="54"/>
  <c r="C6" i="54"/>
  <c r="BO15" i="55"/>
  <c r="AA24" i="50"/>
  <c r="BH41" i="54"/>
  <c r="M40" i="55"/>
  <c r="BG33" i="55"/>
  <c r="AX15" i="50"/>
  <c r="D27" i="55"/>
  <c r="O25" i="50"/>
  <c r="R25" i="50" s="1"/>
  <c r="D7" i="55"/>
  <c r="F7" i="54"/>
  <c r="L27" i="50"/>
  <c r="L22" i="50"/>
  <c r="D45" i="54"/>
  <c r="C27" i="54"/>
  <c r="BD44" i="55"/>
  <c r="O24" i="55"/>
  <c r="R24" i="55" s="1"/>
  <c r="Q24" i="55" s="1"/>
  <c r="BO15" i="54"/>
  <c r="H35" i="55"/>
  <c r="D19" i="51"/>
  <c r="H22" i="51"/>
  <c r="C7" i="54"/>
  <c r="BJ30" i="55"/>
  <c r="D14" i="50"/>
  <c r="BG18" i="55"/>
  <c r="F33" i="54"/>
  <c r="C41" i="54"/>
  <c r="C28" i="54"/>
  <c r="C11" i="51"/>
  <c r="C36" i="51"/>
  <c r="K26" i="51"/>
  <c r="E15" i="50"/>
  <c r="BJ40" i="54"/>
  <c r="D35" i="51"/>
  <c r="BD16" i="50"/>
  <c r="M44" i="55"/>
  <c r="BH17" i="50"/>
  <c r="F27" i="54"/>
  <c r="BA28" i="50"/>
  <c r="I7" i="55"/>
  <c r="D28" i="55"/>
  <c r="BD22" i="51"/>
  <c r="C29" i="50"/>
  <c r="J34" i="55"/>
  <c r="BK28" i="51"/>
  <c r="BK41" i="54"/>
  <c r="D10" i="50"/>
  <c r="AY26" i="50"/>
  <c r="BA23" i="51"/>
  <c r="F13" i="55"/>
  <c r="M31" i="51"/>
  <c r="C18" i="51"/>
  <c r="C45" i="54"/>
  <c r="D10" i="51"/>
  <c r="N43" i="54"/>
  <c r="BG30" i="51"/>
  <c r="BN35" i="51"/>
  <c r="AD22" i="50"/>
  <c r="L23" i="54"/>
  <c r="BB46" i="54"/>
  <c r="I40" i="54"/>
  <c r="J37" i="54"/>
  <c r="N34" i="54"/>
  <c r="D12" i="54"/>
  <c r="BN44" i="54"/>
  <c r="BH18" i="54"/>
  <c r="BM28" i="51"/>
  <c r="D17" i="50"/>
  <c r="F25" i="54"/>
  <c r="N34" i="55"/>
  <c r="BI27" i="54"/>
  <c r="J45" i="51"/>
  <c r="G20" i="50"/>
  <c r="J29" i="54"/>
  <c r="L28" i="54"/>
  <c r="I42" i="55"/>
  <c r="BK32" i="54"/>
  <c r="AB27" i="50"/>
  <c r="G13" i="54"/>
  <c r="I43" i="55"/>
  <c r="BH18" i="50"/>
  <c r="BD39" i="51"/>
  <c r="D38" i="55"/>
  <c r="C6" i="55"/>
  <c r="BL21" i="50"/>
  <c r="BA27" i="54"/>
  <c r="I35" i="51"/>
  <c r="E18" i="51"/>
  <c r="AK27" i="50"/>
  <c r="BF32" i="55"/>
  <c r="BG19" i="50"/>
  <c r="J24" i="54"/>
  <c r="BN13" i="54"/>
  <c r="V26" i="50"/>
  <c r="I31" i="54"/>
  <c r="G25" i="51"/>
  <c r="K7" i="50"/>
  <c r="BH31" i="51"/>
  <c r="V13" i="50"/>
  <c r="D24" i="55"/>
  <c r="I35" i="55"/>
  <c r="O13" i="50"/>
  <c r="R13" i="50" s="1"/>
  <c r="Q13" i="50" s="1"/>
  <c r="BE21" i="54"/>
  <c r="AU7" i="50"/>
  <c r="E14" i="54"/>
  <c r="H14" i="51"/>
  <c r="N20" i="54"/>
  <c r="F13" i="50"/>
  <c r="D16" i="50"/>
  <c r="E45" i="51"/>
  <c r="E16" i="51"/>
  <c r="BJ26" i="55"/>
  <c r="BO7" i="50"/>
  <c r="D19" i="50"/>
  <c r="V19" i="50"/>
  <c r="O21" i="55"/>
  <c r="R21" i="55" s="1"/>
  <c r="Q21" i="55" s="1"/>
  <c r="BO39" i="51"/>
  <c r="BM20" i="55"/>
  <c r="G29" i="50"/>
  <c r="Y24" i="50"/>
  <c r="F21" i="54"/>
  <c r="O19" i="51"/>
  <c r="R19" i="51" s="1"/>
  <c r="Q19" i="51" s="1"/>
  <c r="AS13" i="50"/>
  <c r="BD30" i="50"/>
  <c r="J34" i="51"/>
  <c r="K42" i="55"/>
  <c r="F29" i="51"/>
  <c r="J13" i="54"/>
  <c r="BF43" i="55"/>
  <c r="BD12" i="54"/>
  <c r="BO31" i="54"/>
  <c r="C45" i="55"/>
  <c r="H31" i="51"/>
  <c r="L18" i="55"/>
  <c r="L17" i="55"/>
  <c r="E29" i="54"/>
  <c r="M45" i="54"/>
  <c r="O34" i="55"/>
  <c r="R34" i="55" s="1"/>
  <c r="Q34" i="55" s="1"/>
  <c r="G31" i="51"/>
  <c r="E6" i="55"/>
  <c r="BI19" i="54"/>
  <c r="O23" i="54"/>
  <c r="R23" i="54" s="1"/>
  <c r="Q23" i="54" s="1"/>
  <c r="BG29" i="54"/>
  <c r="F11" i="55"/>
  <c r="AL10" i="50"/>
  <c r="BN21" i="55"/>
  <c r="BK24" i="54"/>
  <c r="D18" i="55"/>
  <c r="D46" i="55"/>
  <c r="F27" i="51"/>
  <c r="BC25" i="51"/>
  <c r="I9" i="50"/>
  <c r="L7" i="50"/>
  <c r="G28" i="55"/>
  <c r="I8" i="55"/>
  <c r="BE7" i="51"/>
  <c r="H25" i="54"/>
  <c r="C37" i="55"/>
  <c r="K29" i="54"/>
  <c r="K30" i="50"/>
  <c r="BK5" i="51"/>
  <c r="BK5" i="50"/>
  <c r="BK5" i="55"/>
  <c r="BK5" i="54"/>
  <c r="C16" i="50"/>
  <c r="D30" i="55"/>
  <c r="BG37" i="55"/>
  <c r="BO16" i="50"/>
  <c r="BX16" i="50" s="1"/>
  <c r="AO27" i="50"/>
  <c r="M13" i="55"/>
  <c r="L21" i="54"/>
  <c r="I19" i="54"/>
  <c r="BC10" i="50"/>
  <c r="E14" i="50"/>
  <c r="BL31" i="51"/>
  <c r="BG14" i="54"/>
  <c r="I32" i="55"/>
  <c r="BI5" i="55"/>
  <c r="BI5" i="50"/>
  <c r="BI5" i="54"/>
  <c r="BI5" i="51"/>
  <c r="C39" i="55"/>
  <c r="Y27" i="50"/>
  <c r="N9" i="54"/>
  <c r="K22" i="50"/>
  <c r="F10" i="50"/>
  <c r="K19" i="50"/>
  <c r="F24" i="50"/>
  <c r="K23" i="54"/>
  <c r="BC23" i="55"/>
  <c r="D11" i="55"/>
  <c r="K13" i="51"/>
  <c r="BA33" i="55"/>
  <c r="D9" i="54"/>
  <c r="O27" i="54"/>
  <c r="R27" i="54" s="1"/>
  <c r="Q27" i="54" s="1"/>
  <c r="E17" i="50"/>
  <c r="AZ21" i="50"/>
  <c r="BC19" i="50"/>
  <c r="L18" i="51"/>
  <c r="F38" i="51"/>
  <c r="O27" i="55"/>
  <c r="R27" i="55" s="1"/>
  <c r="Q27" i="55" s="1"/>
  <c r="BC8" i="51"/>
  <c r="F7" i="50"/>
  <c r="BJ16" i="55"/>
  <c r="F13" i="54"/>
  <c r="J41" i="54"/>
  <c r="BI19" i="51"/>
  <c r="L21" i="51"/>
  <c r="BF39" i="51"/>
  <c r="J22" i="55"/>
  <c r="I16" i="50"/>
  <c r="I6" i="51"/>
  <c r="L42" i="55"/>
  <c r="K23" i="51"/>
  <c r="AM25" i="50"/>
  <c r="AR25" i="50"/>
  <c r="BN10" i="54"/>
  <c r="M18" i="50"/>
  <c r="BD45" i="51"/>
  <c r="Y9" i="50"/>
  <c r="J7" i="55"/>
  <c r="BH9" i="55"/>
  <c r="BC18" i="50"/>
  <c r="BO41" i="54"/>
  <c r="W27" i="50"/>
  <c r="BL17" i="54"/>
  <c r="BB6" i="55"/>
  <c r="BF8" i="55"/>
  <c r="BG28" i="54"/>
  <c r="G41" i="54"/>
  <c r="N9" i="55"/>
  <c r="BI18" i="54"/>
  <c r="F35" i="55"/>
  <c r="F32" i="51"/>
  <c r="E9" i="50"/>
  <c r="D33" i="51"/>
  <c r="BB9" i="55"/>
  <c r="L7" i="54"/>
  <c r="BK28" i="50"/>
  <c r="BB13" i="51"/>
  <c r="BK35" i="51"/>
  <c r="M24" i="50"/>
  <c r="I29" i="51"/>
  <c r="O37" i="54"/>
  <c r="R37" i="54" s="1"/>
  <c r="Q37" i="54" s="1"/>
  <c r="AI27" i="50"/>
  <c r="Z20" i="50"/>
  <c r="I18" i="55"/>
  <c r="E9" i="55"/>
  <c r="BI30" i="50"/>
  <c r="D6" i="54"/>
  <c r="F20" i="50"/>
  <c r="E41" i="54"/>
  <c r="AA27" i="50"/>
  <c r="I10" i="51"/>
  <c r="N46" i="54"/>
  <c r="G19" i="50"/>
  <c r="BN24" i="51"/>
  <c r="G40" i="55"/>
  <c r="BJ33" i="54"/>
  <c r="D14" i="54"/>
  <c r="BM13" i="50"/>
  <c r="O35" i="51"/>
  <c r="R35" i="51" s="1"/>
  <c r="Q35" i="51" s="1"/>
  <c r="N36" i="55"/>
  <c r="C38" i="55"/>
  <c r="E5" i="51"/>
  <c r="E5" i="55"/>
  <c r="E5" i="50"/>
  <c r="E5" i="54"/>
  <c r="BI13" i="54"/>
  <c r="BK36" i="51"/>
  <c r="H29" i="51"/>
  <c r="BI30" i="54"/>
  <c r="F17" i="54"/>
  <c r="BL16" i="54"/>
  <c r="D42" i="55"/>
  <c r="I12" i="55"/>
  <c r="BC27" i="54"/>
  <c r="BJ6" i="51"/>
  <c r="E27" i="54"/>
  <c r="D45" i="55"/>
  <c r="BJ7" i="51"/>
  <c r="E15" i="55"/>
  <c r="BH18" i="55"/>
  <c r="N12" i="51"/>
  <c r="Z20" i="51"/>
  <c r="I21" i="55"/>
  <c r="C18" i="54"/>
  <c r="N36" i="54"/>
  <c r="I29" i="55"/>
  <c r="C23" i="50"/>
  <c r="E24" i="50"/>
  <c r="BL36" i="51"/>
  <c r="J21" i="54"/>
  <c r="O10" i="55"/>
  <c r="R10" i="55" s="1"/>
  <c r="Q10" i="55" s="1"/>
  <c r="BH9" i="50"/>
  <c r="AZ25" i="50"/>
  <c r="H41" i="54"/>
  <c r="BB30" i="54"/>
  <c r="AU20" i="50"/>
  <c r="BE19" i="54"/>
  <c r="I46" i="51"/>
  <c r="M40" i="54"/>
  <c r="F7" i="55"/>
  <c r="BD24" i="55"/>
  <c r="BK25" i="51"/>
  <c r="BO20" i="55"/>
  <c r="BX20" i="55" s="1"/>
  <c r="AP13" i="50"/>
  <c r="AQ20" i="50"/>
  <c r="BD28" i="51"/>
  <c r="BJ15" i="50"/>
  <c r="BG31" i="51"/>
  <c r="H29" i="55"/>
  <c r="AN13" i="50"/>
  <c r="I38" i="51"/>
  <c r="BE37" i="51"/>
  <c r="F21" i="55"/>
  <c r="L37" i="51"/>
  <c r="BA19" i="50"/>
  <c r="AC18" i="50"/>
  <c r="D10" i="55"/>
  <c r="J30" i="51"/>
  <c r="BE13" i="51"/>
  <c r="G18" i="50"/>
  <c r="L13" i="51"/>
  <c r="AF8" i="50"/>
  <c r="I38" i="55"/>
  <c r="C17" i="55"/>
  <c r="G11" i="55"/>
  <c r="BL18" i="50"/>
  <c r="D9" i="51"/>
  <c r="BA35" i="51"/>
  <c r="C42" i="55"/>
  <c r="M28" i="55"/>
  <c r="E41" i="55"/>
  <c r="D23" i="50"/>
  <c r="BJ46" i="54"/>
  <c r="AP7" i="50"/>
  <c r="E19" i="54"/>
  <c r="F40" i="54"/>
  <c r="N24" i="54"/>
  <c r="AE15" i="50"/>
  <c r="G32" i="54"/>
  <c r="BN31" i="54"/>
  <c r="BI20" i="51"/>
  <c r="G31" i="54"/>
  <c r="G18" i="54"/>
  <c r="E34" i="51"/>
  <c r="F43" i="54"/>
  <c r="F22" i="50"/>
  <c r="AX17" i="50"/>
  <c r="O45" i="55"/>
  <c r="R45" i="55" s="1"/>
  <c r="Q45" i="55" s="1"/>
  <c r="K37" i="54"/>
  <c r="G16" i="51"/>
  <c r="D27" i="51"/>
  <c r="H28" i="51"/>
  <c r="BL42" i="54"/>
  <c r="BH17" i="54"/>
  <c r="E26" i="54"/>
  <c r="N19" i="51"/>
  <c r="K9" i="55"/>
  <c r="G29" i="55"/>
  <c r="D6" i="55"/>
  <c r="E10" i="55"/>
  <c r="V8" i="50"/>
  <c r="I17" i="55"/>
  <c r="D26" i="50"/>
  <c r="AW29" i="50"/>
  <c r="H33" i="54"/>
  <c r="BN21" i="50"/>
  <c r="N29" i="50"/>
  <c r="D28" i="54"/>
  <c r="E28" i="54"/>
  <c r="D13" i="51"/>
  <c r="G25" i="55"/>
  <c r="K46" i="55"/>
  <c r="I40" i="55"/>
  <c r="E12" i="55"/>
  <c r="G37" i="55"/>
  <c r="I33" i="55"/>
  <c r="AZ29" i="50"/>
  <c r="H34" i="54"/>
  <c r="J37" i="55"/>
  <c r="BB12" i="54"/>
  <c r="BG35" i="51"/>
  <c r="BN46" i="55"/>
  <c r="G17" i="50"/>
  <c r="F39" i="55"/>
  <c r="C7" i="55"/>
  <c r="F29" i="54"/>
  <c r="BD15" i="50"/>
  <c r="BN13" i="50"/>
  <c r="F26" i="54"/>
  <c r="M18" i="54"/>
  <c r="BF32" i="51"/>
  <c r="F18" i="54"/>
  <c r="G22" i="50"/>
  <c r="L29" i="54"/>
  <c r="AJ20" i="51"/>
  <c r="D37" i="51"/>
  <c r="J8" i="51"/>
  <c r="BG36" i="51"/>
  <c r="BD25" i="55"/>
  <c r="E35" i="54"/>
  <c r="E34" i="54"/>
  <c r="I34" i="55"/>
  <c r="BI23" i="50"/>
  <c r="N16" i="50"/>
  <c r="BF46" i="54"/>
  <c r="I24" i="54"/>
  <c r="L42" i="54"/>
  <c r="J11" i="54"/>
  <c r="M16" i="51"/>
  <c r="D23" i="55"/>
  <c r="N8" i="55"/>
  <c r="E29" i="50"/>
  <c r="BI43" i="54"/>
  <c r="BE5" i="54"/>
  <c r="BE5" i="51"/>
  <c r="BE5" i="50"/>
  <c r="BE5" i="55"/>
  <c r="BM20" i="51"/>
  <c r="U29" i="50"/>
  <c r="I8" i="51"/>
  <c r="AF21" i="50"/>
  <c r="BJ20" i="50"/>
  <c r="BM15" i="55"/>
  <c r="G25" i="50"/>
  <c r="L31" i="51"/>
  <c r="BF8" i="51"/>
  <c r="BC29" i="54"/>
  <c r="BI46" i="51"/>
  <c r="BF37" i="54"/>
  <c r="BG24" i="54"/>
  <c r="BH43" i="55"/>
  <c r="BE9" i="55"/>
  <c r="M13" i="50"/>
  <c r="AS26" i="50"/>
  <c r="BF46" i="51"/>
  <c r="BJ8" i="50"/>
  <c r="AC9" i="50"/>
  <c r="AD28" i="50"/>
  <c r="BN28" i="50"/>
  <c r="AV7" i="50"/>
  <c r="F26" i="55"/>
  <c r="H21" i="55"/>
  <c r="E9" i="54"/>
  <c r="C24" i="50"/>
  <c r="BG11" i="54"/>
  <c r="E36" i="55"/>
  <c r="BF19" i="54"/>
  <c r="BE23" i="50"/>
  <c r="BD36" i="54"/>
  <c r="BO29" i="51"/>
  <c r="L38" i="51"/>
  <c r="L25" i="55"/>
  <c r="O12" i="51"/>
  <c r="R12" i="51" s="1"/>
  <c r="Q12" i="51" s="1"/>
  <c r="F32" i="55"/>
  <c r="M42" i="55"/>
  <c r="AV20" i="50"/>
  <c r="H27" i="50"/>
  <c r="L40" i="54"/>
  <c r="G46" i="55"/>
  <c r="C9" i="50"/>
  <c r="E23" i="54"/>
  <c r="G27" i="50"/>
  <c r="BN14" i="54"/>
  <c r="BI35" i="54"/>
  <c r="N17" i="51"/>
  <c r="E46" i="51"/>
  <c r="F12" i="51"/>
  <c r="BI23" i="54"/>
  <c r="X10" i="50"/>
  <c r="F12" i="54"/>
  <c r="BJ13" i="50"/>
  <c r="F30" i="54"/>
  <c r="BH10" i="55"/>
  <c r="W18" i="50"/>
  <c r="C31" i="55"/>
  <c r="I11" i="55"/>
  <c r="H22" i="54"/>
  <c r="BM14" i="54"/>
  <c r="D25" i="51"/>
  <c r="BI28" i="50"/>
  <c r="BK29" i="54"/>
  <c r="BG16" i="50"/>
  <c r="F18" i="51"/>
  <c r="AB8" i="50"/>
  <c r="H24" i="54"/>
  <c r="AK10" i="50"/>
  <c r="F10" i="55"/>
  <c r="G44" i="54"/>
  <c r="N14" i="54"/>
  <c r="G6" i="51"/>
  <c r="BA19" i="55"/>
  <c r="BM5" i="55"/>
  <c r="BM5" i="50"/>
  <c r="BM5" i="54"/>
  <c r="BM5" i="51"/>
  <c r="H16" i="55"/>
  <c r="BN11" i="54"/>
  <c r="K30" i="54"/>
  <c r="AO17" i="50"/>
  <c r="N40" i="55"/>
  <c r="BJ41" i="54"/>
  <c r="BD37" i="55"/>
  <c r="BM10" i="55"/>
  <c r="K21" i="51"/>
  <c r="BF9" i="51"/>
  <c r="BC7" i="51"/>
  <c r="AN23" i="50"/>
  <c r="G15" i="50"/>
  <c r="BB10" i="55"/>
  <c r="J35" i="51"/>
  <c r="AC27" i="50"/>
  <c r="BG46" i="54"/>
  <c r="L14" i="51"/>
  <c r="BJ44" i="54"/>
  <c r="BM14" i="55"/>
  <c r="BM40" i="54"/>
  <c r="H15" i="50"/>
  <c r="M9" i="55"/>
  <c r="I13" i="50"/>
  <c r="BH29" i="55"/>
  <c r="M40" i="51"/>
  <c r="M24" i="55"/>
  <c r="J19" i="55"/>
  <c r="AI19" i="50"/>
  <c r="AA7" i="50"/>
  <c r="BN15" i="51"/>
  <c r="BK18" i="50"/>
  <c r="BB18" i="51"/>
  <c r="AQ14" i="50"/>
  <c r="BH16" i="51"/>
  <c r="E29" i="55"/>
  <c r="BE19" i="55"/>
  <c r="AJ26" i="50"/>
  <c r="BH28" i="55"/>
  <c r="BA40" i="55"/>
  <c r="BC29" i="51"/>
  <c r="BB44" i="51"/>
  <c r="N10" i="51"/>
  <c r="AH13" i="50"/>
  <c r="O11" i="51"/>
  <c r="R11" i="51" s="1"/>
  <c r="Q11" i="51" s="1"/>
  <c r="E43" i="54"/>
  <c r="BL6" i="54"/>
  <c r="K25" i="50"/>
  <c r="K45" i="55"/>
  <c r="E20" i="51"/>
  <c r="BG37" i="51"/>
  <c r="H13" i="51"/>
  <c r="BN12" i="54"/>
  <c r="BH19" i="54"/>
  <c r="C34" i="55"/>
  <c r="F26" i="51"/>
  <c r="BF11" i="51"/>
  <c r="G45" i="51"/>
  <c r="D26" i="54"/>
  <c r="BL9" i="51"/>
  <c r="G23" i="50"/>
  <c r="M34" i="54"/>
  <c r="E19" i="50"/>
  <c r="M38" i="51"/>
  <c r="BL12" i="51"/>
  <c r="BC8" i="50"/>
  <c r="BB32" i="55"/>
  <c r="BB15" i="54"/>
  <c r="BL21" i="54"/>
  <c r="N31" i="51"/>
  <c r="BK26" i="51"/>
  <c r="N21" i="54"/>
  <c r="C19" i="50"/>
  <c r="M12" i="54"/>
  <c r="AH23" i="50"/>
  <c r="F19" i="54"/>
  <c r="K11" i="54"/>
  <c r="BL7" i="50"/>
  <c r="L28" i="50"/>
  <c r="H6" i="54"/>
  <c r="AN29" i="50"/>
  <c r="L9" i="55"/>
  <c r="M14" i="55"/>
  <c r="BK21" i="54"/>
  <c r="BG7" i="50"/>
  <c r="F14" i="51"/>
  <c r="BH37" i="54"/>
  <c r="E22" i="50"/>
  <c r="E40" i="51"/>
  <c r="K19" i="55"/>
  <c r="D17" i="51"/>
  <c r="E25" i="50"/>
  <c r="BH10" i="51"/>
  <c r="AS14" i="50"/>
  <c r="E24" i="54"/>
  <c r="BB16" i="55"/>
  <c r="BL39" i="51"/>
  <c r="O10" i="51"/>
  <c r="R10" i="51" s="1"/>
  <c r="Q10" i="51" s="1"/>
  <c r="E30" i="54"/>
  <c r="E17" i="54"/>
  <c r="AB17" i="50"/>
  <c r="F23" i="55"/>
  <c r="N14" i="50"/>
  <c r="BK44" i="55"/>
  <c r="BO22" i="51"/>
  <c r="F37" i="51"/>
  <c r="G5" i="51"/>
  <c r="G5" i="50"/>
  <c r="G5" i="55"/>
  <c r="G5" i="54"/>
  <c r="BM44" i="51"/>
  <c r="O29" i="50"/>
  <c r="R29" i="50" s="1"/>
  <c r="Q29" i="50" s="1"/>
  <c r="G9" i="51"/>
  <c r="AR21" i="50"/>
  <c r="AD20" i="51"/>
  <c r="BB15" i="50"/>
  <c r="AN10" i="50"/>
  <c r="G26" i="55"/>
  <c r="BI39" i="51"/>
  <c r="BF24" i="55"/>
  <c r="G13" i="50"/>
  <c r="L17" i="54"/>
  <c r="L27" i="51"/>
  <c r="G18" i="51"/>
  <c r="K12" i="55"/>
  <c r="BO19" i="55"/>
  <c r="H26" i="50"/>
  <c r="BG33" i="54"/>
  <c r="BJ7" i="50"/>
  <c r="BL42" i="55"/>
  <c r="BL44" i="54"/>
  <c r="BG10" i="55"/>
  <c r="H8" i="51"/>
  <c r="H39" i="55"/>
  <c r="BF17" i="51"/>
  <c r="AA14" i="50"/>
  <c r="K13" i="54"/>
  <c r="BK12" i="55"/>
  <c r="I15" i="51"/>
  <c r="E32" i="54"/>
  <c r="BL14" i="50"/>
  <c r="E12" i="54"/>
  <c r="BB34" i="54"/>
  <c r="BD23" i="51"/>
  <c r="D46" i="54"/>
  <c r="G30" i="54"/>
  <c r="F9" i="51"/>
  <c r="E36" i="54"/>
  <c r="BJ37" i="51"/>
  <c r="AR16" i="50"/>
  <c r="G34" i="54"/>
  <c r="G28" i="54"/>
  <c r="G14" i="51"/>
  <c r="K45" i="54"/>
  <c r="BL20" i="55"/>
  <c r="AR10" i="50"/>
  <c r="AF18" i="50"/>
  <c r="BL45" i="54"/>
  <c r="C44" i="55"/>
  <c r="H30" i="51"/>
  <c r="BN20" i="50"/>
  <c r="I29" i="50"/>
  <c r="BM32" i="51"/>
  <c r="L41" i="54"/>
  <c r="J19" i="50"/>
  <c r="U16" i="50"/>
  <c r="F39" i="51"/>
  <c r="BL27" i="54"/>
  <c r="AK20" i="50"/>
  <c r="L40" i="51"/>
  <c r="D14" i="51"/>
  <c r="BF30" i="51"/>
  <c r="G16" i="55"/>
  <c r="L7" i="51"/>
  <c r="O15" i="50"/>
  <c r="R15" i="50" s="1"/>
  <c r="Q15" i="50" s="1"/>
  <c r="BE38" i="55"/>
  <c r="I7" i="51"/>
  <c r="F41" i="54"/>
  <c r="F40" i="51"/>
  <c r="G10" i="55"/>
  <c r="AJ20" i="50"/>
  <c r="J15" i="51"/>
  <c r="G29" i="54"/>
  <c r="G21" i="54"/>
  <c r="D40" i="54"/>
  <c r="BB43" i="54"/>
  <c r="H38" i="55"/>
  <c r="BA6" i="55"/>
  <c r="Z16" i="50"/>
  <c r="H24" i="51"/>
  <c r="AN26" i="50"/>
  <c r="BI27" i="55"/>
  <c r="L21" i="55"/>
  <c r="BH24" i="50"/>
  <c r="D19" i="54"/>
  <c r="G24" i="55"/>
  <c r="L27" i="54"/>
  <c r="AW16" i="50"/>
  <c r="G19" i="51"/>
  <c r="E19" i="51"/>
  <c r="G35" i="51"/>
  <c r="O9" i="51"/>
  <c r="R9" i="51" s="1"/>
  <c r="Q9" i="51" s="1"/>
  <c r="D42" i="54"/>
  <c r="E18" i="55"/>
  <c r="X29" i="50"/>
  <c r="BE9" i="50"/>
  <c r="I39" i="55"/>
  <c r="BM21" i="55"/>
  <c r="AV20" i="51"/>
  <c r="G25" i="54"/>
  <c r="AY9" i="50"/>
  <c r="H22" i="50"/>
  <c r="BH15" i="51"/>
  <c r="BO18" i="54"/>
  <c r="I9" i="51"/>
  <c r="BI33" i="55"/>
  <c r="C34" i="51"/>
  <c r="BD14" i="55"/>
  <c r="C35" i="55"/>
  <c r="M26" i="55"/>
  <c r="M36" i="55"/>
  <c r="D40" i="51"/>
  <c r="AB21" i="50"/>
  <c r="D10" i="54"/>
  <c r="C12" i="55"/>
  <c r="J18" i="51"/>
  <c r="I36" i="54"/>
  <c r="BM31" i="51"/>
  <c r="AD9" i="50"/>
  <c r="L14" i="50"/>
  <c r="BH7" i="50"/>
  <c r="E22" i="51"/>
  <c r="AL26" i="50"/>
  <c r="F31" i="54"/>
  <c r="BN7" i="54"/>
  <c r="K9" i="54"/>
  <c r="BB5" i="50"/>
  <c r="BB5" i="51"/>
  <c r="BB5" i="55"/>
  <c r="BB5" i="54"/>
  <c r="AJ9" i="50"/>
  <c r="BF18" i="55"/>
  <c r="J10" i="54"/>
  <c r="BD32" i="51"/>
  <c r="BG25" i="50"/>
  <c r="AZ13" i="50"/>
  <c r="BD5" i="51"/>
  <c r="BD5" i="54"/>
  <c r="BD5" i="50"/>
  <c r="BD5" i="55"/>
  <c r="N33" i="55"/>
  <c r="BN18" i="54"/>
  <c r="AP17" i="50"/>
  <c r="AY29" i="50"/>
  <c r="BK15" i="51"/>
  <c r="AG21" i="50"/>
  <c r="BH8" i="51"/>
  <c r="BO30" i="50"/>
  <c r="K7" i="55"/>
  <c r="H15" i="51"/>
  <c r="BK6" i="51"/>
  <c r="BL32" i="55"/>
  <c r="AX13" i="50"/>
  <c r="D37" i="55"/>
  <c r="D5" i="55"/>
  <c r="D5" i="54"/>
  <c r="D5" i="50"/>
  <c r="D5" i="51"/>
  <c r="BO34" i="51"/>
  <c r="G11" i="51"/>
  <c r="BC30" i="50"/>
  <c r="AI14" i="50"/>
  <c r="F46" i="55"/>
  <c r="BN34" i="51"/>
  <c r="BJ9" i="50"/>
  <c r="H36" i="51"/>
  <c r="BD26" i="54"/>
  <c r="H17" i="55"/>
  <c r="G46" i="51"/>
  <c r="E36" i="51"/>
  <c r="G44" i="55"/>
  <c r="D29" i="54"/>
  <c r="E23" i="51"/>
  <c r="AB16" i="50"/>
  <c r="O38" i="51"/>
  <c r="R38" i="51" s="1"/>
  <c r="Q38" i="51" s="1"/>
  <c r="BE46" i="54"/>
  <c r="H16" i="50"/>
  <c r="AY8" i="50"/>
  <c r="D21" i="50"/>
  <c r="BK45" i="51"/>
  <c r="BM39" i="55"/>
  <c r="G33" i="51"/>
  <c r="E28" i="51"/>
  <c r="I12" i="51"/>
  <c r="BM36" i="51"/>
  <c r="I17" i="50"/>
  <c r="D30" i="50"/>
  <c r="M33" i="54"/>
  <c r="C25" i="55"/>
  <c r="BE46" i="51"/>
  <c r="J14" i="54"/>
  <c r="M41" i="55"/>
  <c r="E13" i="50"/>
  <c r="BA7" i="50"/>
  <c r="H9" i="50"/>
  <c r="BE29" i="50"/>
  <c r="BM24" i="54"/>
  <c r="J40" i="54"/>
  <c r="BM37" i="54"/>
  <c r="BL23" i="51"/>
  <c r="H37" i="51"/>
  <c r="E13" i="54"/>
  <c r="G28" i="50"/>
  <c r="O28" i="55"/>
  <c r="R28" i="55" s="1"/>
  <c r="Q28" i="55" s="1"/>
  <c r="C19" i="51"/>
  <c r="H15" i="55"/>
  <c r="C28" i="50"/>
  <c r="H23" i="54"/>
  <c r="G11" i="54"/>
  <c r="E17" i="55"/>
  <c r="E22" i="54"/>
  <c r="K37" i="55"/>
  <c r="BL20" i="51"/>
  <c r="E15" i="51"/>
  <c r="BI37" i="54"/>
  <c r="BE31" i="54"/>
  <c r="M34" i="51"/>
  <c r="F15" i="50"/>
  <c r="J15" i="55"/>
  <c r="U23" i="50"/>
  <c r="BK24" i="50"/>
  <c r="H46" i="54"/>
  <c r="BF42" i="55"/>
  <c r="Y7" i="50"/>
  <c r="J46" i="54"/>
  <c r="M15" i="50"/>
  <c r="BJ13" i="51"/>
  <c r="L25" i="54"/>
  <c r="BH34" i="55"/>
  <c r="M45" i="55"/>
  <c r="AK25" i="50"/>
  <c r="AY28" i="50"/>
  <c r="F37" i="55"/>
  <c r="BO40" i="55"/>
  <c r="BF14" i="54"/>
  <c r="T26" i="50"/>
  <c r="M8" i="51"/>
  <c r="Z8" i="50"/>
  <c r="AH25" i="50"/>
  <c r="O12" i="54"/>
  <c r="R12" i="54" s="1"/>
  <c r="Q12" i="54" s="1"/>
  <c r="BC45" i="51"/>
  <c r="AS25" i="50"/>
  <c r="BO26" i="54"/>
  <c r="D21" i="54"/>
  <c r="D14" i="55"/>
  <c r="BF43" i="54"/>
  <c r="BK35" i="55"/>
  <c r="BE27" i="54"/>
  <c r="BA41" i="55"/>
  <c r="H27" i="54"/>
  <c r="BH30" i="50"/>
  <c r="H9" i="55"/>
  <c r="BH11" i="51"/>
  <c r="F31" i="51"/>
  <c r="C40" i="55"/>
  <c r="BJ21" i="50"/>
  <c r="D41" i="55"/>
  <c r="J17" i="50"/>
  <c r="BC28" i="51"/>
  <c r="BM16" i="55"/>
  <c r="BE39" i="51"/>
  <c r="I34" i="51"/>
  <c r="BO20" i="51"/>
  <c r="BX20" i="51" s="1"/>
  <c r="BN45" i="55"/>
  <c r="BL34" i="51"/>
  <c r="E14" i="51"/>
  <c r="I10" i="50"/>
  <c r="I23" i="54"/>
  <c r="BC9" i="50"/>
  <c r="BN46" i="51"/>
  <c r="BJ23" i="54"/>
  <c r="BA43" i="54"/>
  <c r="L24" i="50"/>
  <c r="BB28" i="55"/>
  <c r="BL38" i="51"/>
  <c r="BJ10" i="51"/>
  <c r="K28" i="51"/>
  <c r="U22" i="50"/>
  <c r="BC10" i="51"/>
  <c r="G23" i="54"/>
  <c r="K17" i="54"/>
  <c r="AP24" i="50"/>
  <c r="AN21" i="50"/>
  <c r="K10" i="50"/>
  <c r="H42" i="54"/>
  <c r="J17" i="54"/>
  <c r="AJ21" i="50"/>
  <c r="I15" i="54"/>
  <c r="N13" i="54"/>
  <c r="BF44" i="55"/>
  <c r="M33" i="51"/>
  <c r="O14" i="51"/>
  <c r="R14" i="51" s="1"/>
  <c r="Q14" i="51" s="1"/>
  <c r="K26" i="54"/>
  <c r="E13" i="51"/>
  <c r="BE42" i="55"/>
  <c r="H28" i="55"/>
  <c r="BC40" i="54"/>
  <c r="F14" i="50"/>
  <c r="BD13" i="55"/>
  <c r="K31" i="54"/>
  <c r="BE10" i="55"/>
  <c r="K18" i="55"/>
  <c r="AK17" i="50"/>
  <c r="BE13" i="55"/>
  <c r="T29" i="50"/>
  <c r="L36" i="54"/>
  <c r="AH19" i="50"/>
  <c r="M18" i="55"/>
  <c r="N22" i="51"/>
  <c r="G33" i="55"/>
  <c r="I37" i="54"/>
  <c r="M22" i="51"/>
  <c r="BK29" i="50"/>
  <c r="BJ31" i="51"/>
  <c r="O5" i="51"/>
  <c r="O5" i="50"/>
  <c r="O5" i="54"/>
  <c r="O5" i="55"/>
  <c r="G7" i="51"/>
  <c r="X27" i="50"/>
  <c r="M19" i="51"/>
  <c r="BI7" i="54"/>
  <c r="M46" i="51"/>
  <c r="BE40" i="55"/>
  <c r="BH40" i="51"/>
  <c r="AZ19" i="50"/>
  <c r="BJ27" i="55"/>
  <c r="BN26" i="54"/>
  <c r="H14" i="50"/>
  <c r="F30" i="55"/>
  <c r="BL46" i="51"/>
  <c r="AQ8" i="50"/>
  <c r="N25" i="54"/>
  <c r="BL15" i="50"/>
  <c r="J18" i="54"/>
  <c r="BE24" i="55"/>
  <c r="N13" i="50"/>
  <c r="L33" i="51"/>
  <c r="H25" i="55"/>
  <c r="AQ13" i="50"/>
  <c r="F29" i="50"/>
  <c r="M30" i="51"/>
  <c r="BM42" i="54"/>
  <c r="AL20" i="51"/>
  <c r="BN8" i="55"/>
  <c r="J42" i="54"/>
  <c r="BJ36" i="55"/>
  <c r="F14" i="54"/>
  <c r="BB46" i="55"/>
  <c r="AD21" i="50"/>
  <c r="G35" i="55"/>
  <c r="BK13" i="54"/>
  <c r="O29" i="51"/>
  <c r="R29" i="51" s="1"/>
  <c r="Q29" i="51" s="1"/>
  <c r="W23" i="50"/>
  <c r="I11" i="54"/>
  <c r="AF25" i="50"/>
  <c r="M19" i="54"/>
  <c r="BF10" i="54"/>
  <c r="M15" i="51"/>
  <c r="L31" i="55"/>
  <c r="BF16" i="51"/>
  <c r="BD18" i="51"/>
  <c r="L46" i="54"/>
  <c r="BC16" i="54"/>
  <c r="AA23" i="50"/>
  <c r="H43" i="54"/>
  <c r="N9" i="50"/>
  <c r="BE7" i="55"/>
  <c r="BN16" i="51"/>
  <c r="BE41" i="54"/>
  <c r="N38" i="51"/>
  <c r="BC26" i="55"/>
  <c r="BO10" i="54"/>
  <c r="BM6" i="51"/>
  <c r="M32" i="55"/>
  <c r="AT26" i="50"/>
  <c r="O16" i="54"/>
  <c r="R16" i="54" s="1"/>
  <c r="Q16" i="54" s="1"/>
  <c r="AH16" i="50"/>
  <c r="X15" i="50"/>
  <c r="BH24" i="51"/>
  <c r="BG23" i="54"/>
  <c r="BC28" i="54"/>
  <c r="BA18" i="51"/>
  <c r="K26" i="55"/>
  <c r="BI11" i="54"/>
  <c r="J27" i="51"/>
  <c r="BC46" i="55"/>
  <c r="BI36" i="54"/>
  <c r="AP18" i="50"/>
  <c r="F44" i="55"/>
  <c r="BC22" i="51"/>
  <c r="N10" i="50"/>
  <c r="F24" i="54"/>
  <c r="H45" i="55"/>
  <c r="AR27" i="50"/>
  <c r="M18" i="51"/>
  <c r="BJ16" i="54"/>
  <c r="AT7" i="50"/>
  <c r="BO16" i="51"/>
  <c r="AF24" i="50"/>
  <c r="BA27" i="55"/>
  <c r="G30" i="50"/>
  <c r="BM21" i="50"/>
  <c r="L25" i="51"/>
  <c r="AL18" i="50"/>
  <c r="BB27" i="55"/>
  <c r="BM6" i="55"/>
  <c r="BH23" i="51"/>
  <c r="J19" i="54"/>
  <c r="BL43" i="55"/>
  <c r="AR20" i="51"/>
  <c r="I13" i="54"/>
  <c r="O8" i="50"/>
  <c r="R8" i="50" s="1"/>
  <c r="AA20" i="50"/>
  <c r="BD27" i="54"/>
  <c r="BK10" i="51"/>
  <c r="BI16" i="51"/>
  <c r="BL37" i="54"/>
  <c r="X21" i="50"/>
  <c r="L34" i="55"/>
  <c r="N29" i="55"/>
  <c r="AJ7" i="50"/>
  <c r="K15" i="51"/>
  <c r="BH7" i="54"/>
  <c r="BE33" i="55"/>
  <c r="BL19" i="54"/>
  <c r="BN23" i="54"/>
  <c r="AN24" i="50"/>
  <c r="BL14" i="51"/>
  <c r="BE25" i="54"/>
  <c r="BO23" i="55"/>
  <c r="I27" i="54"/>
  <c r="W17" i="50"/>
  <c r="AR17" i="50"/>
  <c r="J23" i="50"/>
  <c r="O30" i="50"/>
  <c r="R30" i="50" s="1"/>
  <c r="Q30" i="50" s="1"/>
  <c r="J35" i="55"/>
  <c r="M37" i="51"/>
  <c r="BO13" i="55"/>
  <c r="BI41" i="55"/>
  <c r="BM34" i="54"/>
  <c r="BH8" i="55"/>
  <c r="N43" i="55"/>
  <c r="BC43" i="55"/>
  <c r="AE26" i="50"/>
  <c r="BJ26" i="50"/>
  <c r="BM39" i="51"/>
  <c r="BM32" i="54"/>
  <c r="BO42" i="54"/>
  <c r="AW22" i="50"/>
  <c r="O16" i="55"/>
  <c r="R16" i="55" s="1"/>
  <c r="Q16" i="55" s="1"/>
  <c r="BO38" i="51"/>
  <c r="AQ10" i="50"/>
  <c r="BL29" i="51"/>
  <c r="BO34" i="55"/>
  <c r="BH25" i="50"/>
  <c r="O20" i="55"/>
  <c r="R20" i="55" s="1"/>
  <c r="Q20" i="55" s="1"/>
  <c r="BM7" i="51"/>
  <c r="BK42" i="55"/>
  <c r="BF9" i="55"/>
  <c r="L26" i="50"/>
  <c r="AL15" i="50"/>
  <c r="BC21" i="54"/>
  <c r="AO26" i="50"/>
  <c r="N44" i="54"/>
  <c r="K24" i="55"/>
  <c r="BM19" i="50"/>
  <c r="M22" i="55"/>
  <c r="AT8" i="50"/>
  <c r="I11" i="51"/>
  <c r="D27" i="50"/>
  <c r="BB10" i="54"/>
  <c r="M26" i="54"/>
  <c r="BF17" i="55"/>
  <c r="BM17" i="55"/>
  <c r="AS27" i="50"/>
  <c r="BN21" i="54"/>
  <c r="BF38" i="55"/>
  <c r="BK7" i="54"/>
  <c r="BM13" i="55"/>
  <c r="G12" i="51"/>
  <c r="AS9" i="50"/>
  <c r="BL28" i="55"/>
  <c r="F21" i="51"/>
  <c r="J29" i="55"/>
  <c r="H35" i="54"/>
  <c r="BJ30" i="54"/>
  <c r="BJ43" i="54"/>
  <c r="BM10" i="50"/>
  <c r="BB40" i="55"/>
  <c r="M7" i="51"/>
  <c r="G40" i="54"/>
  <c r="O26" i="54"/>
  <c r="R26" i="54" s="1"/>
  <c r="Q26" i="54" s="1"/>
  <c r="M15" i="54"/>
  <c r="K16" i="50"/>
  <c r="Y13" i="50"/>
  <c r="N15" i="54"/>
  <c r="AS24" i="50"/>
  <c r="N20" i="51"/>
  <c r="L22" i="54"/>
  <c r="AI23" i="50"/>
  <c r="BD21" i="51"/>
  <c r="H18" i="51"/>
  <c r="AQ20" i="51"/>
  <c r="L17" i="50"/>
  <c r="BL18" i="51"/>
  <c r="BL30" i="55"/>
  <c r="K44" i="55"/>
  <c r="BE9" i="51"/>
  <c r="BC16" i="55"/>
  <c r="D20" i="50"/>
  <c r="BO23" i="54"/>
  <c r="BC14" i="54"/>
  <c r="BF8" i="50"/>
  <c r="K11" i="55"/>
  <c r="AO24" i="50"/>
  <c r="N42" i="55"/>
  <c r="K38" i="55"/>
  <c r="BC33" i="54"/>
  <c r="BC17" i="51"/>
  <c r="BK37" i="54"/>
  <c r="BD34" i="55"/>
  <c r="Z26" i="50"/>
  <c r="BG6" i="51"/>
  <c r="I23" i="51"/>
  <c r="L43" i="55"/>
  <c r="BC16" i="50"/>
  <c r="BI9" i="51"/>
  <c r="BN12" i="55"/>
  <c r="BG37" i="54"/>
  <c r="E10" i="50"/>
  <c r="X26" i="50"/>
  <c r="L13" i="50"/>
  <c r="BC31" i="54"/>
  <c r="BL16" i="51"/>
  <c r="BL10" i="54"/>
  <c r="F6" i="54"/>
  <c r="N45" i="55"/>
  <c r="J16" i="55"/>
  <c r="BN35" i="54"/>
  <c r="BH28" i="51"/>
  <c r="BO25" i="54"/>
  <c r="E18" i="50"/>
  <c r="E7" i="50"/>
  <c r="N37" i="55"/>
  <c r="F5" i="55"/>
  <c r="F5" i="51"/>
  <c r="F5" i="54"/>
  <c r="F5" i="50"/>
  <c r="BF10" i="55"/>
  <c r="BG10" i="51"/>
  <c r="BJ22" i="54"/>
  <c r="BE37" i="55"/>
  <c r="M13" i="54"/>
  <c r="BB10" i="51"/>
  <c r="H33" i="51"/>
  <c r="BO30" i="55"/>
  <c r="BL21" i="55"/>
  <c r="BM45" i="54"/>
  <c r="BJ24" i="50"/>
  <c r="BB19" i="55"/>
  <c r="BC6" i="54"/>
  <c r="Z9" i="50"/>
  <c r="I21" i="50"/>
  <c r="BF14" i="55"/>
  <c r="K23" i="50"/>
  <c r="BF22" i="50"/>
  <c r="BG28" i="51"/>
  <c r="BM46" i="55"/>
  <c r="BJ27" i="51"/>
  <c r="AO23" i="50"/>
  <c r="N15" i="51"/>
  <c r="BH5" i="51"/>
  <c r="BH5" i="54"/>
  <c r="BH5" i="55"/>
  <c r="BH5" i="50"/>
  <c r="H37" i="55"/>
  <c r="BK25" i="54"/>
  <c r="AP26" i="50"/>
  <c r="O31" i="51"/>
  <c r="R31" i="51" s="1"/>
  <c r="Q31" i="51" s="1"/>
  <c r="K16" i="54"/>
  <c r="BA8" i="50"/>
  <c r="U21" i="50"/>
  <c r="BO25" i="51"/>
  <c r="E14" i="55"/>
  <c r="AY21" i="50"/>
  <c r="L16" i="55"/>
  <c r="I24" i="51"/>
  <c r="AL23" i="50"/>
  <c r="H45" i="54"/>
  <c r="BB24" i="55"/>
  <c r="H10" i="51"/>
  <c r="BM12" i="54"/>
  <c r="BM30" i="55"/>
  <c r="BH33" i="51"/>
  <c r="BD7" i="54"/>
  <c r="O28" i="50"/>
  <c r="R28" i="50" s="1"/>
  <c r="Q28" i="50" s="1"/>
  <c r="BM18" i="54"/>
  <c r="M12" i="51"/>
  <c r="K8" i="51"/>
  <c r="BO45" i="55"/>
  <c r="BJ32" i="54"/>
  <c r="BJ31" i="54"/>
  <c r="BJ29" i="54"/>
  <c r="BG45" i="51"/>
  <c r="BL24" i="54"/>
  <c r="AP29" i="50"/>
  <c r="BI21" i="51"/>
  <c r="BE21" i="50"/>
  <c r="BE16" i="51"/>
  <c r="BC31" i="51"/>
  <c r="AJ14" i="50"/>
  <c r="BN9" i="54"/>
  <c r="H46" i="51"/>
  <c r="BN7" i="50"/>
  <c r="BA24" i="50"/>
  <c r="BK34" i="51"/>
  <c r="BG25" i="51"/>
  <c r="AN25" i="50"/>
  <c r="BE12" i="55"/>
  <c r="G8" i="50"/>
  <c r="BJ28" i="50"/>
  <c r="BH33" i="55"/>
  <c r="BK8" i="50"/>
  <c r="M11" i="55"/>
  <c r="BB27" i="54"/>
  <c r="AJ16" i="50"/>
  <c r="L32" i="51"/>
  <c r="BC28" i="55"/>
  <c r="BM18" i="50"/>
  <c r="I33" i="54"/>
  <c r="O7" i="54"/>
  <c r="R7" i="54" s="1"/>
  <c r="Q7" i="54" s="1"/>
  <c r="BG45" i="55"/>
  <c r="M19" i="55"/>
  <c r="AF22" i="50"/>
  <c r="BG15" i="55"/>
  <c r="BI11" i="51"/>
  <c r="U26" i="50"/>
  <c r="AI9" i="50"/>
  <c r="F35" i="54"/>
  <c r="J7" i="51"/>
  <c r="BJ18" i="50"/>
  <c r="N20" i="55"/>
  <c r="M9" i="51"/>
  <c r="BF27" i="54"/>
  <c r="BH13" i="50"/>
  <c r="Y8" i="50"/>
  <c r="AU19" i="50"/>
  <c r="BA30" i="55"/>
  <c r="BF32" i="54"/>
  <c r="AX9" i="50"/>
  <c r="E20" i="50"/>
  <c r="I13" i="55"/>
  <c r="BK46" i="54"/>
  <c r="BK38" i="55"/>
  <c r="BC24" i="55"/>
  <c r="AM7" i="50"/>
  <c r="L8" i="55"/>
  <c r="BN45" i="51"/>
  <c r="BN35" i="55"/>
  <c r="BI22" i="51"/>
  <c r="AI17" i="50"/>
  <c r="BE20" i="50"/>
  <c r="BM38" i="55"/>
  <c r="I22" i="55"/>
  <c r="BC23" i="51"/>
  <c r="L25" i="50"/>
  <c r="BI31" i="51"/>
  <c r="K34" i="54"/>
  <c r="AT20" i="51"/>
  <c r="AS8" i="50"/>
  <c r="BN37" i="55"/>
  <c r="BG32" i="55"/>
  <c r="BA17" i="55"/>
  <c r="BG40" i="51"/>
  <c r="BE29" i="51"/>
  <c r="F12" i="55"/>
  <c r="N10" i="54"/>
  <c r="M10" i="51"/>
  <c r="BL33" i="54"/>
  <c r="L32" i="54"/>
  <c r="U24" i="50"/>
  <c r="BD33" i="51"/>
  <c r="N12" i="54"/>
  <c r="BI13" i="51"/>
  <c r="E33" i="51"/>
  <c r="L40" i="55"/>
  <c r="G30" i="51"/>
  <c r="BL18" i="54"/>
  <c r="E6" i="54"/>
  <c r="BM7" i="54"/>
  <c r="K46" i="51"/>
  <c r="AY16" i="50"/>
  <c r="H16" i="51"/>
  <c r="AG26" i="50"/>
  <c r="N35" i="51"/>
  <c r="J18" i="50"/>
  <c r="BK37" i="51"/>
  <c r="M21" i="51"/>
  <c r="G26" i="51"/>
  <c r="BE26" i="51"/>
  <c r="N8" i="51"/>
  <c r="BN10" i="55"/>
  <c r="BJ8" i="55"/>
  <c r="BG17" i="55"/>
  <c r="J10" i="51"/>
  <c r="M14" i="51"/>
  <c r="I16" i="51"/>
  <c r="F17" i="50"/>
  <c r="L36" i="55"/>
  <c r="BD26" i="51"/>
  <c r="BK36" i="55"/>
  <c r="BL22" i="55"/>
  <c r="BL29" i="50"/>
  <c r="F25" i="51"/>
  <c r="BG16" i="51"/>
  <c r="AW8" i="50"/>
  <c r="BN16" i="50"/>
  <c r="H30" i="54"/>
  <c r="BG14" i="50"/>
  <c r="N16" i="54"/>
  <c r="BF22" i="54"/>
  <c r="O18" i="55"/>
  <c r="R18" i="55" s="1"/>
  <c r="Q18" i="55" s="1"/>
  <c r="M32" i="54"/>
  <c r="N40" i="54"/>
  <c r="F10" i="51"/>
  <c r="J14" i="51"/>
  <c r="BJ26" i="51"/>
  <c r="BB28" i="54"/>
  <c r="BH24" i="54"/>
  <c r="L20" i="54"/>
  <c r="J33" i="51"/>
  <c r="H21" i="51"/>
  <c r="BM46" i="51"/>
  <c r="BB8" i="50"/>
  <c r="K42" i="54"/>
  <c r="BI6" i="55"/>
  <c r="I45" i="51"/>
  <c r="AU9" i="50"/>
  <c r="BL41" i="54"/>
  <c r="BG11" i="51"/>
  <c r="N34" i="51"/>
  <c r="BJ24" i="54"/>
  <c r="K37" i="51"/>
  <c r="N14" i="51"/>
  <c r="BG14" i="51"/>
  <c r="BJ22" i="55"/>
  <c r="BI9" i="55"/>
  <c r="BK27" i="51"/>
  <c r="G15" i="54"/>
  <c r="H6" i="55"/>
  <c r="H29" i="54"/>
  <c r="AQ19" i="50"/>
  <c r="BG32" i="51"/>
  <c r="T23" i="50"/>
  <c r="BN44" i="51"/>
  <c r="BI21" i="54"/>
  <c r="BL28" i="51"/>
  <c r="L20" i="50"/>
  <c r="AG19" i="50"/>
  <c r="BF6" i="51"/>
  <c r="F22" i="55"/>
  <c r="K12" i="51"/>
  <c r="AN7" i="50"/>
  <c r="G17" i="51"/>
  <c r="M6" i="55"/>
  <c r="O22" i="55"/>
  <c r="R22" i="55" s="1"/>
  <c r="Q22" i="55" s="1"/>
  <c r="BG27" i="51"/>
  <c r="BC36" i="51"/>
  <c r="BE42" i="54"/>
  <c r="F33" i="55"/>
  <c r="BF26" i="54"/>
  <c r="I23" i="50"/>
  <c r="AF13" i="50"/>
  <c r="BB44" i="55"/>
  <c r="BO18" i="55"/>
  <c r="AC26" i="50"/>
  <c r="L45" i="54"/>
  <c r="BO42" i="55"/>
  <c r="AX10" i="50"/>
  <c r="BI21" i="50"/>
  <c r="BC20" i="51"/>
  <c r="I36" i="51"/>
  <c r="BJ14" i="50"/>
  <c r="I25" i="50"/>
  <c r="H25" i="50"/>
  <c r="AI25" i="50"/>
  <c r="BD22" i="50"/>
  <c r="BG34" i="51"/>
  <c r="L36" i="51"/>
  <c r="BM19" i="51"/>
  <c r="BL39" i="55"/>
  <c r="BD34" i="51"/>
  <c r="BC13" i="50"/>
  <c r="BH28" i="54"/>
  <c r="K27" i="55"/>
  <c r="M39" i="55"/>
  <c r="BM13" i="54"/>
  <c r="K24" i="51"/>
  <c r="BB16" i="54"/>
  <c r="BC14" i="51"/>
  <c r="Y28" i="50"/>
  <c r="BE13" i="50"/>
  <c r="AF20" i="50"/>
  <c r="AI10" i="50"/>
  <c r="V25" i="50"/>
  <c r="BG13" i="50"/>
  <c r="O16" i="51"/>
  <c r="R16" i="51" s="1"/>
  <c r="Q16" i="51" s="1"/>
  <c r="AT28" i="50"/>
  <c r="M25" i="55"/>
  <c r="M20" i="50"/>
  <c r="BI27" i="51"/>
  <c r="Y25" i="50"/>
  <c r="G18" i="55"/>
  <c r="H36" i="54"/>
  <c r="J9" i="54"/>
  <c r="BA38" i="55"/>
  <c r="L18" i="50"/>
  <c r="BD44" i="51"/>
  <c r="G23" i="51"/>
  <c r="I31" i="55"/>
  <c r="BH14" i="54"/>
  <c r="I46" i="55"/>
  <c r="BE21" i="51"/>
  <c r="BM25" i="50"/>
  <c r="J46" i="55"/>
  <c r="AZ24" i="50"/>
  <c r="AO7" i="50"/>
  <c r="AA28" i="50"/>
  <c r="N11" i="55"/>
  <c r="I14" i="50"/>
  <c r="AJ10" i="50"/>
  <c r="G33" i="54"/>
  <c r="O28" i="54"/>
  <c r="R28" i="54" s="1"/>
  <c r="Q28" i="54" s="1"/>
  <c r="N22" i="54"/>
  <c r="K13" i="50"/>
  <c r="BE22" i="51"/>
  <c r="AM18" i="50"/>
  <c r="N23" i="55"/>
  <c r="O15" i="54"/>
  <c r="R15" i="54" s="1"/>
  <c r="Q15" i="54" s="1"/>
  <c r="BC36" i="55"/>
  <c r="M7" i="50"/>
  <c r="K29" i="51"/>
  <c r="M17" i="55"/>
  <c r="BN17" i="54"/>
  <c r="BB22" i="51"/>
  <c r="AL9" i="50"/>
  <c r="BO18" i="51"/>
  <c r="BB41" i="54"/>
  <c r="AG16" i="50"/>
  <c r="BK19" i="55"/>
  <c r="Z24" i="50"/>
  <c r="J22" i="51"/>
  <c r="BH45" i="51"/>
  <c r="BA5" i="51"/>
  <c r="BA5" i="55"/>
  <c r="BA5" i="54"/>
  <c r="BA5" i="50"/>
  <c r="BO27" i="51"/>
  <c r="L13" i="54"/>
  <c r="AO15" i="50"/>
  <c r="BF23" i="50"/>
  <c r="L43" i="54"/>
  <c r="BC37" i="54"/>
  <c r="J30" i="50"/>
  <c r="Z22" i="50"/>
  <c r="BD8" i="55"/>
  <c r="AX18" i="50"/>
  <c r="BC29" i="50"/>
  <c r="BI26" i="51"/>
  <c r="BA18" i="50"/>
  <c r="BK15" i="50"/>
  <c r="J27" i="50"/>
  <c r="BN27" i="55"/>
  <c r="BE44" i="54"/>
  <c r="M30" i="54"/>
  <c r="BB40" i="51"/>
  <c r="BL14" i="55"/>
  <c r="BN14" i="55"/>
  <c r="J45" i="55"/>
  <c r="AN16" i="50"/>
  <c r="BG41" i="55"/>
  <c r="C15" i="54"/>
  <c r="O15" i="55"/>
  <c r="R15" i="55" s="1"/>
  <c r="Q15" i="55" s="1"/>
  <c r="BI30" i="55"/>
  <c r="K22" i="54"/>
  <c r="J30" i="55"/>
  <c r="E42" i="54"/>
  <c r="BH27" i="50"/>
  <c r="M6" i="51"/>
  <c r="F24" i="55"/>
  <c r="E13" i="55"/>
  <c r="O32" i="55"/>
  <c r="R32" i="55" s="1"/>
  <c r="Q32" i="55" s="1"/>
  <c r="AE25" i="50"/>
  <c r="D36" i="54"/>
  <c r="E26" i="51"/>
  <c r="BA9" i="55"/>
  <c r="J9" i="55"/>
  <c r="BK30" i="50"/>
  <c r="AY7" i="50"/>
  <c r="F23" i="50"/>
  <c r="AL25" i="50"/>
  <c r="H43" i="55"/>
  <c r="BJ40" i="51"/>
  <c r="BC9" i="54"/>
  <c r="J35" i="54"/>
  <c r="K24" i="50"/>
  <c r="H20" i="54"/>
  <c r="L6" i="55"/>
  <c r="E37" i="51"/>
  <c r="E45" i="55"/>
  <c r="AI8" i="50"/>
  <c r="M43" i="55"/>
  <c r="BH45" i="55"/>
  <c r="AE10" i="50"/>
  <c r="O33" i="55"/>
  <c r="R33" i="55" s="1"/>
  <c r="Q33" i="55" s="1"/>
  <c r="I45" i="54"/>
  <c r="G24" i="54"/>
  <c r="K9" i="51"/>
  <c r="AB25" i="50"/>
  <c r="AG24" i="50"/>
  <c r="AM13" i="50"/>
  <c r="I28" i="50"/>
  <c r="E32" i="55"/>
  <c r="H7" i="54"/>
  <c r="Z21" i="50"/>
  <c r="BH7" i="51"/>
  <c r="BH19" i="50"/>
  <c r="BA31" i="55"/>
  <c r="BA34" i="55"/>
  <c r="AZ23" i="50"/>
  <c r="AR8" i="50"/>
  <c r="L41" i="55"/>
  <c r="BG45" i="54"/>
  <c r="L9" i="50"/>
  <c r="BO26" i="51"/>
  <c r="O22" i="54"/>
  <c r="R22" i="54" s="1"/>
  <c r="Q22" i="54" s="1"/>
  <c r="BK22" i="50"/>
  <c r="AI28" i="50"/>
  <c r="BB16" i="51"/>
  <c r="BO44" i="54"/>
  <c r="I26" i="51"/>
  <c r="BC19" i="51"/>
  <c r="W8" i="50"/>
  <c r="N22" i="50"/>
  <c r="H16" i="54"/>
  <c r="L24" i="54"/>
  <c r="BJ19" i="51"/>
  <c r="H14" i="55"/>
  <c r="X25" i="50"/>
  <c r="BD9" i="50"/>
  <c r="AP23" i="50"/>
  <c r="U20" i="50"/>
  <c r="J8" i="50"/>
  <c r="M17" i="51"/>
  <c r="L11" i="51"/>
  <c r="BC30" i="51"/>
  <c r="BK18" i="54"/>
  <c r="AZ20" i="50"/>
  <c r="K29" i="55"/>
  <c r="BG10" i="54"/>
  <c r="AQ9" i="50"/>
  <c r="BG12" i="55"/>
  <c r="O30" i="54"/>
  <c r="R30" i="54" s="1"/>
  <c r="Q30" i="54" s="1"/>
  <c r="M29" i="55"/>
  <c r="H18" i="50"/>
  <c r="M23" i="51"/>
  <c r="I27" i="55"/>
  <c r="BN40" i="55"/>
  <c r="AA22" i="50"/>
  <c r="V24" i="50"/>
  <c r="BB24" i="54"/>
  <c r="H24" i="50"/>
  <c r="O7" i="50"/>
  <c r="R7" i="50" s="1"/>
  <c r="Q7" i="50" s="1"/>
  <c r="BJ15" i="55"/>
  <c r="E9" i="51"/>
  <c r="G38" i="55"/>
  <c r="H17" i="54"/>
  <c r="BF22" i="55"/>
  <c r="K18" i="51"/>
  <c r="X20" i="51"/>
  <c r="BF23" i="54"/>
  <c r="M33" i="55"/>
  <c r="BE24" i="54"/>
  <c r="AJ24" i="50"/>
  <c r="L24" i="51"/>
  <c r="J9" i="51"/>
  <c r="F11" i="51"/>
  <c r="BG31" i="54"/>
  <c r="G12" i="55"/>
  <c r="E39" i="55"/>
  <c r="BA30" i="50"/>
  <c r="BN16" i="55"/>
  <c r="O42" i="54"/>
  <c r="R42" i="54" s="1"/>
  <c r="Q42" i="54" s="1"/>
  <c r="BH12" i="55"/>
  <c r="H41" i="55"/>
  <c r="AA10" i="50"/>
  <c r="E7" i="55"/>
  <c r="O39" i="51"/>
  <c r="R39" i="51" s="1"/>
  <c r="Q39" i="51" s="1"/>
  <c r="AM16" i="50"/>
  <c r="BI13" i="55"/>
  <c r="BD40" i="51"/>
  <c r="AQ17" i="50"/>
  <c r="BI9" i="54"/>
  <c r="BE35" i="55"/>
  <c r="BD32" i="55"/>
  <c r="AP25" i="50"/>
  <c r="BD13" i="54"/>
  <c r="BH11" i="55"/>
  <c r="K27" i="54"/>
  <c r="E16" i="55"/>
  <c r="N21" i="55"/>
  <c r="O27" i="50"/>
  <c r="R27" i="50" s="1"/>
  <c r="Q27" i="50" s="1"/>
  <c r="AK14" i="50"/>
  <c r="AL20" i="50"/>
  <c r="AT29" i="50"/>
  <c r="BB37" i="51"/>
  <c r="BD12" i="55"/>
  <c r="AO18" i="50"/>
  <c r="BF14" i="51"/>
  <c r="AH26" i="50"/>
  <c r="AX19" i="50"/>
  <c r="K15" i="50"/>
  <c r="BO17" i="55"/>
  <c r="BI22" i="50"/>
  <c r="I10" i="54"/>
  <c r="Y15" i="50"/>
  <c r="T16" i="50"/>
  <c r="BF29" i="50"/>
  <c r="BH29" i="54"/>
  <c r="BH21" i="50"/>
  <c r="BM21" i="54"/>
  <c r="L10" i="51"/>
  <c r="BH30" i="55"/>
  <c r="BE21" i="55"/>
  <c r="BE22" i="55"/>
  <c r="BF19" i="50"/>
  <c r="T24" i="50"/>
  <c r="AA19" i="50"/>
  <c r="BE30" i="50"/>
  <c r="M43" i="54"/>
  <c r="BB28" i="51"/>
  <c r="BO15" i="50"/>
  <c r="BK17" i="55"/>
  <c r="AG20" i="51"/>
  <c r="BH46" i="54"/>
  <c r="BN19" i="55"/>
  <c r="BO19" i="51"/>
  <c r="BB35" i="51"/>
  <c r="L14" i="55"/>
  <c r="K35" i="51"/>
  <c r="BD18" i="54"/>
  <c r="BM10" i="51"/>
  <c r="BF45" i="54"/>
  <c r="BN43" i="55"/>
  <c r="U13" i="50"/>
  <c r="AZ16" i="50"/>
  <c r="K28" i="50"/>
  <c r="BM35" i="55"/>
  <c r="W19" i="50"/>
  <c r="BC37" i="51"/>
  <c r="BC22" i="54"/>
  <c r="G46" i="54"/>
  <c r="BK23" i="55"/>
  <c r="BH23" i="55"/>
  <c r="N30" i="51"/>
  <c r="Z10" i="50"/>
  <c r="BJ23" i="55"/>
  <c r="N45" i="54"/>
  <c r="BM7" i="55"/>
  <c r="J32" i="51"/>
  <c r="BA29" i="55"/>
  <c r="BC39" i="55"/>
  <c r="BB44" i="54"/>
  <c r="G24" i="51"/>
  <c r="E40" i="55"/>
  <c r="BF24" i="54"/>
  <c r="BF27" i="50"/>
  <c r="BA14" i="50"/>
  <c r="BM20" i="50"/>
  <c r="O42" i="55"/>
  <c r="R42" i="55" s="1"/>
  <c r="Q42" i="55" s="1"/>
  <c r="BB41" i="55"/>
  <c r="J44" i="51"/>
  <c r="BF45" i="51"/>
  <c r="AS18" i="50"/>
  <c r="BO22" i="54"/>
  <c r="AS17" i="50"/>
  <c r="L16" i="54"/>
  <c r="AN27" i="50"/>
  <c r="AC21" i="50"/>
  <c r="BL12" i="55"/>
  <c r="BL40" i="51"/>
  <c r="AU28" i="50"/>
  <c r="K6" i="54"/>
  <c r="BN16" i="54"/>
  <c r="BI34" i="51"/>
  <c r="BN13" i="55"/>
  <c r="BF26" i="55"/>
  <c r="BG21" i="54"/>
  <c r="AK26" i="50"/>
  <c r="F38" i="55"/>
  <c r="N7" i="54"/>
  <c r="L38" i="55"/>
  <c r="O21" i="51"/>
  <c r="R21" i="51" s="1"/>
  <c r="Q21" i="51" s="1"/>
  <c r="BA21" i="50"/>
  <c r="AT23" i="50"/>
  <c r="L29" i="51"/>
  <c r="BJ21" i="54"/>
  <c r="D26" i="51"/>
  <c r="G27" i="55"/>
  <c r="BJ13" i="54"/>
  <c r="N18" i="50"/>
  <c r="AW14" i="50"/>
  <c r="W16" i="50"/>
  <c r="F28" i="54"/>
  <c r="G15" i="51"/>
  <c r="BM35" i="51"/>
  <c r="BH42" i="55"/>
  <c r="BD31" i="51"/>
  <c r="BF14" i="50"/>
  <c r="BJ11" i="51"/>
  <c r="BH16" i="54"/>
  <c r="O36" i="54"/>
  <c r="R36" i="54" s="1"/>
  <c r="Q36" i="54" s="1"/>
  <c r="BD7" i="51"/>
  <c r="BH35" i="54"/>
  <c r="AC7" i="50"/>
  <c r="L33" i="55"/>
  <c r="BD18" i="55"/>
  <c r="BE18" i="51"/>
  <c r="BN40" i="54"/>
  <c r="BL6" i="51"/>
  <c r="BA23" i="54"/>
  <c r="H28" i="50"/>
  <c r="O10" i="50"/>
  <c r="R10" i="50" s="1"/>
  <c r="Q10" i="50" s="1"/>
  <c r="I14" i="55"/>
  <c r="BF16" i="54"/>
  <c r="J27" i="54"/>
  <c r="K41" i="55"/>
  <c r="BG9" i="54"/>
  <c r="BH23" i="54"/>
  <c r="H26" i="55"/>
  <c r="BE27" i="55"/>
  <c r="AE18" i="50"/>
  <c r="BJ34" i="51"/>
  <c r="I14" i="54"/>
  <c r="F6" i="51"/>
  <c r="BC7" i="50"/>
  <c r="E23" i="50"/>
  <c r="BJ30" i="51"/>
  <c r="G22" i="55"/>
  <c r="AF15" i="50"/>
  <c r="I18" i="51"/>
  <c r="F36" i="51"/>
  <c r="AZ28" i="50"/>
  <c r="BO19" i="54"/>
  <c r="BJ45" i="51"/>
  <c r="O41" i="55"/>
  <c r="R41" i="55" s="1"/>
  <c r="Q41" i="55" s="1"/>
  <c r="BG7" i="54"/>
  <c r="BB39" i="51"/>
  <c r="AE19" i="50"/>
  <c r="AG17" i="50"/>
  <c r="O34" i="51"/>
  <c r="R34" i="51" s="1"/>
  <c r="Q34" i="51" s="1"/>
  <c r="BO23" i="51"/>
  <c r="AZ17" i="50"/>
  <c r="N30" i="54"/>
  <c r="F8" i="50"/>
  <c r="F42" i="54"/>
  <c r="T10" i="50"/>
  <c r="K17" i="55"/>
  <c r="BJ12" i="54"/>
  <c r="AC14" i="50"/>
  <c r="L39" i="51"/>
  <c r="BL9" i="55"/>
  <c r="BM42" i="55"/>
  <c r="K15" i="55"/>
  <c r="E43" i="55"/>
  <c r="AU13" i="50"/>
  <c r="I24" i="55"/>
  <c r="AB15" i="50"/>
  <c r="AI15" i="50"/>
  <c r="I30" i="50"/>
  <c r="M35" i="54"/>
  <c r="I16" i="55"/>
  <c r="L5" i="54"/>
  <c r="L5" i="51"/>
  <c r="L5" i="50"/>
  <c r="L5" i="55"/>
  <c r="BD27" i="51"/>
  <c r="D13" i="50"/>
  <c r="BE44" i="55"/>
  <c r="M32" i="51"/>
  <c r="E46" i="55"/>
  <c r="L33" i="54"/>
  <c r="F20" i="51"/>
  <c r="H45" i="51"/>
  <c r="F27" i="55"/>
  <c r="BK44" i="54"/>
  <c r="H30" i="50"/>
  <c r="BJ45" i="55"/>
  <c r="G41" i="55"/>
  <c r="N15" i="55"/>
  <c r="AK7" i="50"/>
  <c r="BC12" i="55"/>
  <c r="BI16" i="50"/>
  <c r="BN25" i="51"/>
  <c r="N31" i="54"/>
  <c r="BB26" i="51"/>
  <c r="BO17" i="54"/>
  <c r="AH22" i="50"/>
  <c r="BG17" i="54"/>
  <c r="G34" i="55"/>
  <c r="BO11" i="54"/>
  <c r="BO45" i="54"/>
  <c r="BO10" i="51"/>
  <c r="BF37" i="55"/>
  <c r="BI37" i="51"/>
  <c r="BH38" i="51"/>
  <c r="N46" i="55"/>
  <c r="BJ16" i="50"/>
  <c r="AB9" i="50"/>
  <c r="BK10" i="55"/>
  <c r="BN36" i="55"/>
  <c r="AD15" i="50"/>
  <c r="K29" i="50"/>
  <c r="L22" i="51"/>
  <c r="H38" i="51"/>
  <c r="BD33" i="54"/>
  <c r="BK24" i="51"/>
  <c r="BM10" i="54"/>
  <c r="BF17" i="50"/>
  <c r="BI8" i="50"/>
  <c r="N38" i="55"/>
  <c r="K22" i="51"/>
  <c r="AT9" i="50"/>
  <c r="M31" i="54"/>
  <c r="BK17" i="54"/>
  <c r="BJ46" i="55"/>
  <c r="I44" i="54"/>
  <c r="O38" i="55"/>
  <c r="R38" i="55" s="1"/>
  <c r="Q38" i="55" s="1"/>
  <c r="I6" i="55"/>
  <c r="M29" i="54"/>
  <c r="BA6" i="54"/>
  <c r="H6" i="51"/>
  <c r="BC27" i="50"/>
  <c r="BI16" i="55"/>
  <c r="BB29" i="51"/>
  <c r="N35" i="55"/>
  <c r="AX20" i="51"/>
  <c r="BL10" i="55"/>
  <c r="O33" i="51"/>
  <c r="R33" i="51" s="1"/>
  <c r="Q33" i="51" s="1"/>
  <c r="O24" i="54"/>
  <c r="R24" i="54" s="1"/>
  <c r="Q24" i="54" s="1"/>
  <c r="AO14" i="50"/>
  <c r="BL23" i="54"/>
  <c r="BL16" i="50"/>
  <c r="I26" i="54"/>
  <c r="BH17" i="55"/>
  <c r="J44" i="55"/>
  <c r="BD23" i="54"/>
  <c r="M10" i="50"/>
  <c r="AH20" i="50"/>
  <c r="BO21" i="54"/>
  <c r="AN28" i="50"/>
  <c r="BI6" i="54"/>
  <c r="O46" i="55"/>
  <c r="R46" i="55" s="1"/>
  <c r="Q46" i="55" s="1"/>
  <c r="BK39" i="51"/>
  <c r="BI29" i="54"/>
  <c r="BJ23" i="50"/>
  <c r="AM29" i="50"/>
  <c r="I14" i="51"/>
  <c r="N26" i="54"/>
  <c r="BM22" i="55"/>
  <c r="BO23" i="50"/>
  <c r="BX23" i="50" s="1"/>
  <c r="J27" i="55"/>
  <c r="T19" i="50"/>
  <c r="BB12" i="51"/>
  <c r="N40" i="51"/>
  <c r="BB8" i="55"/>
  <c r="BK22" i="51"/>
  <c r="BN5" i="54"/>
  <c r="BN5" i="50"/>
  <c r="BN5" i="51"/>
  <c r="BN5" i="55"/>
  <c r="BN34" i="55"/>
  <c r="AP28" i="50"/>
  <c r="AW24" i="50"/>
  <c r="N10" i="55"/>
  <c r="BL23" i="55"/>
  <c r="BD44" i="54"/>
  <c r="BI27" i="50"/>
  <c r="N42" i="54"/>
  <c r="O21" i="50"/>
  <c r="R21" i="50" s="1"/>
  <c r="Q21" i="50" s="1"/>
  <c r="BG23" i="50"/>
  <c r="N39" i="51"/>
  <c r="BM31" i="54"/>
  <c r="BM33" i="54"/>
  <c r="BC41" i="55"/>
  <c r="BM26" i="55"/>
  <c r="BC45" i="54"/>
  <c r="BM26" i="54"/>
  <c r="O22" i="50"/>
  <c r="R22" i="50" s="1"/>
  <c r="Q22" i="50" s="1"/>
  <c r="K27" i="51"/>
  <c r="BH44" i="55"/>
  <c r="N9" i="51"/>
  <c r="N14" i="55"/>
  <c r="AI13" i="50"/>
  <c r="M36" i="54"/>
  <c r="BC17" i="55"/>
  <c r="BD32" i="54"/>
  <c r="N11" i="54"/>
  <c r="AV29" i="50"/>
  <c r="AV24" i="50"/>
  <c r="E29" i="51"/>
  <c r="I30" i="55"/>
  <c r="D24" i="54"/>
  <c r="L23" i="55"/>
  <c r="J13" i="50"/>
  <c r="F40" i="55"/>
  <c r="BC9" i="51"/>
  <c r="N18" i="55"/>
  <c r="BM9" i="51"/>
  <c r="F28" i="51"/>
  <c r="BM24" i="55"/>
  <c r="K35" i="55"/>
  <c r="G14" i="50"/>
  <c r="BH13" i="55"/>
  <c r="I35" i="54"/>
  <c r="AN14" i="50"/>
  <c r="BJ44" i="51"/>
  <c r="K14" i="54"/>
  <c r="BN23" i="55"/>
  <c r="F11" i="54"/>
  <c r="BG30" i="50"/>
  <c r="N8" i="50"/>
  <c r="N41" i="54"/>
  <c r="D43" i="55"/>
  <c r="T20" i="50"/>
  <c r="N7" i="50"/>
  <c r="BN41" i="55"/>
  <c r="E21" i="55"/>
  <c r="BF39" i="55"/>
  <c r="X28" i="50"/>
  <c r="BD23" i="55"/>
  <c r="O26" i="51"/>
  <c r="R26" i="51" s="1"/>
  <c r="Q26" i="51" s="1"/>
  <c r="BN8" i="50"/>
  <c r="O21" i="54"/>
  <c r="R21" i="54" s="1"/>
  <c r="Q21" i="54" s="1"/>
  <c r="G28" i="51"/>
  <c r="BJ33" i="55"/>
  <c r="AW23" i="50"/>
  <c r="AH18" i="50"/>
  <c r="E34" i="55"/>
  <c r="I9" i="55"/>
  <c r="F16" i="50"/>
  <c r="J8" i="55"/>
  <c r="N29" i="51"/>
  <c r="BC18" i="54"/>
  <c r="G14" i="55"/>
  <c r="BL26" i="54"/>
  <c r="G17" i="54"/>
  <c r="E23" i="55"/>
  <c r="M38" i="55"/>
  <c r="L16" i="51"/>
  <c r="G36" i="55"/>
  <c r="BF31" i="54"/>
  <c r="BK32" i="51"/>
  <c r="G19" i="54"/>
  <c r="N11" i="51"/>
  <c r="O28" i="51"/>
  <c r="R28" i="51" s="1"/>
  <c r="Q28" i="51" s="1"/>
  <c r="N19" i="50"/>
  <c r="BE14" i="54"/>
  <c r="BH29" i="50"/>
  <c r="BG26" i="50"/>
  <c r="AF20" i="51"/>
  <c r="W26" i="50"/>
  <c r="U18" i="50"/>
  <c r="BD19" i="51"/>
  <c r="BH24" i="55"/>
  <c r="BO21" i="50"/>
  <c r="BX21" i="50" s="1"/>
  <c r="H7" i="55"/>
  <c r="AS23" i="50"/>
  <c r="AM10" i="50"/>
  <c r="AT14" i="50"/>
  <c r="E33" i="55"/>
  <c r="BG23" i="55"/>
  <c r="BO27" i="54"/>
  <c r="BE34" i="51"/>
  <c r="BJ22" i="50"/>
  <c r="BB29" i="50"/>
  <c r="J13" i="51"/>
  <c r="BB21" i="54"/>
  <c r="H42" i="55"/>
  <c r="AC22" i="50"/>
  <c r="AC8" i="50"/>
  <c r="T15" i="50"/>
  <c r="BG28" i="50"/>
  <c r="BL41" i="55"/>
  <c r="AI7" i="50"/>
  <c r="BJ18" i="54"/>
  <c r="BJ10" i="55"/>
  <c r="K22" i="55"/>
  <c r="E31" i="54"/>
  <c r="BI26" i="55"/>
  <c r="BB13" i="55"/>
  <c r="N7" i="51"/>
  <c r="N23" i="54"/>
  <c r="BJ31" i="55"/>
  <c r="BK39" i="55"/>
  <c r="BD31" i="54"/>
  <c r="F26" i="50"/>
  <c r="BL33" i="51"/>
  <c r="AX20" i="50"/>
  <c r="I17" i="51"/>
  <c r="G45" i="54"/>
  <c r="X13" i="50"/>
  <c r="J40" i="55"/>
  <c r="BE30" i="51"/>
  <c r="BD12" i="51"/>
  <c r="G21" i="51"/>
  <c r="BG44" i="51"/>
  <c r="BM29" i="55"/>
  <c r="BN43" i="54"/>
  <c r="O9" i="50"/>
  <c r="R9" i="50" s="1"/>
  <c r="Q9" i="50" s="1"/>
  <c r="BC22" i="50"/>
  <c r="BL27" i="55"/>
  <c r="N6" i="51"/>
  <c r="M28" i="50"/>
  <c r="L30" i="54"/>
  <c r="BD30" i="54"/>
  <c r="BF15" i="54"/>
  <c r="G27" i="51"/>
  <c r="W13" i="50"/>
  <c r="AU14" i="50"/>
  <c r="BF44" i="54"/>
  <c r="BA10" i="54"/>
  <c r="BE44" i="51"/>
  <c r="BO9" i="54"/>
  <c r="BG16" i="54"/>
  <c r="BH22" i="51"/>
  <c r="BG26" i="55"/>
  <c r="T8" i="50"/>
  <c r="BO22" i="55"/>
  <c r="K20" i="50"/>
  <c r="BK26" i="54"/>
  <c r="AA13" i="50"/>
  <c r="BI31" i="54"/>
  <c r="AW20" i="50"/>
  <c r="BH13" i="51"/>
  <c r="AM21" i="50"/>
  <c r="H33" i="55"/>
  <c r="BN9" i="55"/>
  <c r="J43" i="55"/>
  <c r="V10" i="50"/>
  <c r="H15" i="54"/>
  <c r="BL15" i="55"/>
  <c r="V14" i="50"/>
  <c r="BM43" i="55"/>
  <c r="BL25" i="54"/>
  <c r="I21" i="51"/>
  <c r="F34" i="55"/>
  <c r="BO17" i="50"/>
  <c r="BX17" i="50" s="1"/>
  <c r="AO25" i="50"/>
  <c r="BF35" i="54"/>
  <c r="BA22" i="55"/>
  <c r="BL40" i="55"/>
  <c r="L9" i="54"/>
  <c r="BJ35" i="55"/>
  <c r="BH17" i="51"/>
  <c r="L30" i="55"/>
  <c r="AU27" i="50"/>
  <c r="AH20" i="51"/>
  <c r="AJ25" i="50"/>
  <c r="BF16" i="55"/>
  <c r="H13" i="54"/>
  <c r="N27" i="55"/>
  <c r="BE11" i="54"/>
  <c r="BO10" i="50"/>
  <c r="BN18" i="55"/>
  <c r="BD38" i="51"/>
  <c r="BB30" i="51"/>
  <c r="AC20" i="51"/>
  <c r="L12" i="54"/>
  <c r="AD20" i="50"/>
  <c r="BI29" i="50"/>
  <c r="N20" i="50"/>
  <c r="BM16" i="54"/>
  <c r="M27" i="55"/>
  <c r="BB23" i="54"/>
  <c r="BM26" i="50"/>
  <c r="BD21" i="50"/>
  <c r="BK7" i="51"/>
  <c r="BC13" i="51"/>
  <c r="BI8" i="55"/>
  <c r="BM23" i="51"/>
  <c r="BK27" i="55"/>
  <c r="BO32" i="51"/>
  <c r="H9" i="51"/>
  <c r="BC40" i="51"/>
  <c r="G43" i="54"/>
  <c r="BJ12" i="55"/>
  <c r="N17" i="55"/>
  <c r="BK9" i="50"/>
  <c r="V22" i="50"/>
  <c r="BG30" i="54"/>
  <c r="AO28" i="50"/>
  <c r="BF10" i="50"/>
  <c r="K24" i="54"/>
  <c r="M35" i="51"/>
  <c r="BC46" i="51"/>
  <c r="BK14" i="50"/>
  <c r="AD18" i="50"/>
  <c r="BB25" i="50"/>
  <c r="AQ15" i="50"/>
  <c r="H11" i="54"/>
  <c r="BK14" i="55"/>
  <c r="BH40" i="55"/>
  <c r="L28" i="55"/>
  <c r="BE39" i="55"/>
  <c r="BL15" i="51"/>
  <c r="N7" i="55"/>
  <c r="BI32" i="55"/>
  <c r="C15" i="50"/>
  <c r="J25" i="55"/>
  <c r="BK18" i="51"/>
  <c r="I37" i="51"/>
  <c r="AO22" i="50"/>
  <c r="H17" i="50"/>
  <c r="W28" i="50"/>
  <c r="BG13" i="51"/>
  <c r="F34" i="51"/>
  <c r="BD6" i="54"/>
  <c r="BD11" i="51"/>
  <c r="D23" i="51"/>
  <c r="G6" i="55"/>
  <c r="M14" i="50"/>
  <c r="BI25" i="55"/>
  <c r="BI15" i="54"/>
  <c r="BE6" i="51"/>
  <c r="AV16" i="50"/>
  <c r="BI17" i="55"/>
  <c r="M37" i="55"/>
  <c r="E35" i="51"/>
  <c r="N13" i="55"/>
  <c r="BC20" i="50"/>
  <c r="BN41" i="54"/>
  <c r="BJ35" i="54"/>
  <c r="E42" i="55"/>
  <c r="AX26" i="50"/>
  <c r="BD15" i="54"/>
  <c r="BJ14" i="54"/>
  <c r="BK11" i="51"/>
  <c r="AZ15" i="50"/>
  <c r="E20" i="54"/>
  <c r="BI25" i="51"/>
  <c r="H13" i="55"/>
  <c r="I25" i="54"/>
  <c r="K35" i="54"/>
  <c r="G34" i="51"/>
  <c r="BA14" i="51"/>
  <c r="J23" i="51"/>
  <c r="BL44" i="55"/>
  <c r="G23" i="55"/>
  <c r="N31" i="55"/>
  <c r="I7" i="50"/>
  <c r="M26" i="51"/>
  <c r="E30" i="50"/>
  <c r="I12" i="54"/>
  <c r="H10" i="50"/>
  <c r="BM21" i="51"/>
  <c r="H32" i="51"/>
  <c r="AH28" i="50"/>
  <c r="BD27" i="55"/>
  <c r="K41" i="54"/>
  <c r="BI43" i="55"/>
  <c r="O8" i="55"/>
  <c r="R8" i="55" s="1"/>
  <c r="Q8" i="55" s="1"/>
  <c r="BD19" i="54"/>
  <c r="I44" i="51"/>
  <c r="N33" i="51"/>
  <c r="U25" i="50"/>
  <c r="BC34" i="51"/>
  <c r="F13" i="51"/>
  <c r="G29" i="51"/>
  <c r="BL13" i="50"/>
  <c r="BO40" i="51"/>
  <c r="E38" i="55"/>
  <c r="Z7" i="50"/>
  <c r="F37" i="54"/>
  <c r="O32" i="51"/>
  <c r="R32" i="51" s="1"/>
  <c r="Q32" i="51" s="1"/>
  <c r="G26" i="50"/>
  <c r="F44" i="51"/>
  <c r="BM18" i="51"/>
  <c r="F27" i="50"/>
  <c r="W22" i="50"/>
  <c r="AY20" i="50"/>
  <c r="BH15" i="50"/>
  <c r="O23" i="51"/>
  <c r="R23" i="51" s="1"/>
  <c r="Q23" i="51" s="1"/>
  <c r="D25" i="55"/>
  <c r="BG22" i="51"/>
  <c r="I13" i="51"/>
  <c r="BE36" i="51"/>
  <c r="BF29" i="51"/>
  <c r="BG19" i="51"/>
  <c r="BG29" i="55"/>
  <c r="M23" i="50"/>
  <c r="BN20" i="51"/>
  <c r="BB23" i="51"/>
  <c r="BI26" i="50"/>
  <c r="G9" i="50"/>
  <c r="BF18" i="51"/>
  <c r="AE21" i="50"/>
  <c r="F29" i="55"/>
  <c r="BF36" i="54"/>
  <c r="U9" i="50"/>
  <c r="G42" i="55"/>
  <c r="G26" i="54"/>
  <c r="G10" i="51"/>
  <c r="H7" i="51"/>
  <c r="F36" i="55"/>
  <c r="AJ18" i="50"/>
  <c r="BD10" i="50"/>
  <c r="BC34" i="54"/>
  <c r="BJ26" i="54"/>
  <c r="M9" i="50"/>
  <c r="E35" i="55"/>
  <c r="BC23" i="50"/>
  <c r="BC32" i="51"/>
  <c r="J26" i="55"/>
  <c r="BH14" i="55"/>
  <c r="BL11" i="51"/>
  <c r="BE8" i="55"/>
  <c r="BE11" i="55"/>
  <c r="M27" i="54"/>
  <c r="BF34" i="55"/>
  <c r="J19" i="51"/>
  <c r="AF9" i="50"/>
  <c r="J16" i="51"/>
  <c r="H21" i="50"/>
  <c r="O44" i="51"/>
  <c r="R44" i="51" s="1"/>
  <c r="Q44" i="51" s="1"/>
  <c r="K20" i="51"/>
  <c r="BL11" i="54"/>
  <c r="AZ9" i="50"/>
  <c r="AT17" i="50"/>
  <c r="O26" i="55"/>
  <c r="R26" i="55" s="1"/>
  <c r="Q26" i="55" s="1"/>
  <c r="BK17" i="51"/>
  <c r="J5" i="51"/>
  <c r="J5" i="50"/>
  <c r="J5" i="55"/>
  <c r="J5" i="54"/>
  <c r="AS22" i="50"/>
  <c r="BC35" i="55"/>
  <c r="BJ25" i="55"/>
  <c r="BG17" i="50"/>
  <c r="BN21" i="51"/>
  <c r="BL20" i="50"/>
  <c r="BB27" i="50"/>
  <c r="BO22" i="50"/>
  <c r="BX22" i="50" s="1"/>
  <c r="O25" i="54"/>
  <c r="R25" i="54" s="1"/>
  <c r="Q25" i="54" s="1"/>
  <c r="L11" i="55"/>
  <c r="BG6" i="55"/>
  <c r="BN30" i="54"/>
  <c r="AS15" i="50"/>
  <c r="AJ13" i="50"/>
  <c r="BG9" i="55"/>
  <c r="G9" i="55"/>
  <c r="BN33" i="54"/>
  <c r="BM22" i="54"/>
  <c r="BG12" i="54"/>
  <c r="BC18" i="55"/>
  <c r="BI45" i="51"/>
  <c r="AB19" i="50"/>
  <c r="AZ8" i="50"/>
  <c r="BF40" i="54"/>
  <c r="BD9" i="51"/>
  <c r="BC25" i="54"/>
  <c r="BC5" i="51"/>
  <c r="BC5" i="54"/>
  <c r="BC5" i="55"/>
  <c r="BC5" i="50"/>
  <c r="BO21" i="55"/>
  <c r="BE25" i="51"/>
  <c r="L46" i="51"/>
  <c r="BL33" i="55"/>
  <c r="BI14" i="55"/>
  <c r="BC45" i="55"/>
  <c r="AY15" i="50"/>
  <c r="J14" i="55"/>
  <c r="J28" i="54"/>
  <c r="K17" i="51"/>
  <c r="BG18" i="54"/>
  <c r="BE14" i="50"/>
  <c r="F34" i="54"/>
  <c r="BF12" i="54"/>
  <c r="BB42" i="54"/>
  <c r="L17" i="51"/>
  <c r="BF44" i="51"/>
  <c r="BI17" i="51"/>
  <c r="J28" i="50"/>
  <c r="BA36" i="55"/>
  <c r="O13" i="55"/>
  <c r="R13" i="55" s="1"/>
  <c r="Q13" i="55" s="1"/>
  <c r="X17" i="50"/>
  <c r="BB30" i="55"/>
  <c r="L39" i="55"/>
  <c r="M34" i="55"/>
  <c r="AA18" i="50"/>
  <c r="T18" i="50"/>
  <c r="I27" i="51"/>
  <c r="N26" i="51"/>
  <c r="BJ10" i="50"/>
  <c r="AD29" i="50"/>
  <c r="BL17" i="51"/>
  <c r="J26" i="51"/>
  <c r="BO6" i="54"/>
  <c r="BO43" i="55"/>
  <c r="BI41" i="54"/>
  <c r="BI38" i="55"/>
  <c r="BD10" i="55"/>
  <c r="G16" i="50"/>
  <c r="BN17" i="51"/>
  <c r="AC16" i="50"/>
  <c r="M16" i="50"/>
  <c r="BK19" i="50"/>
  <c r="M29" i="51"/>
  <c r="BL37" i="51"/>
  <c r="BC34" i="55"/>
  <c r="BK9" i="51"/>
  <c r="BN6" i="51"/>
  <c r="BM22" i="51"/>
  <c r="AP20" i="51"/>
  <c r="AU24" i="50"/>
  <c r="BG18" i="51"/>
  <c r="BO30" i="54"/>
  <c r="BF15" i="51"/>
  <c r="V17" i="50"/>
  <c r="BE17" i="54"/>
  <c r="AE9" i="50"/>
  <c r="K13" i="55"/>
  <c r="BD10" i="54"/>
  <c r="BK16" i="51"/>
  <c r="BJ43" i="55"/>
  <c r="L23" i="51"/>
  <c r="AU20" i="51"/>
  <c r="AU15" i="50"/>
  <c r="H36" i="55"/>
  <c r="H40" i="55"/>
  <c r="BB22" i="54"/>
  <c r="BF45" i="55"/>
  <c r="BD11" i="54"/>
  <c r="M10" i="55"/>
  <c r="BG26" i="51"/>
  <c r="BH37" i="51"/>
  <c r="BD13" i="51"/>
  <c r="BJ21" i="55"/>
  <c r="AN20" i="51"/>
  <c r="BB31" i="54"/>
  <c r="BA8" i="55"/>
  <c r="BK20" i="51"/>
  <c r="J20" i="51"/>
  <c r="AN22" i="50"/>
  <c r="G21" i="55"/>
  <c r="BH14" i="50"/>
  <c r="BC6" i="55"/>
  <c r="L35" i="54"/>
  <c r="BN27" i="51"/>
  <c r="BC11" i="51"/>
  <c r="O32" i="54"/>
  <c r="R32" i="54" s="1"/>
  <c r="Q32" i="54" s="1"/>
  <c r="BO19" i="50"/>
  <c r="BX19" i="50" s="1"/>
  <c r="N19" i="54"/>
  <c r="BD46" i="51"/>
  <c r="BE11" i="51"/>
  <c r="BD45" i="54"/>
  <c r="BI18" i="51"/>
  <c r="BE15" i="55"/>
  <c r="AG18" i="50"/>
  <c r="BK33" i="54"/>
  <c r="BB40" i="54"/>
  <c r="M36" i="51"/>
  <c r="L12" i="51"/>
  <c r="M12" i="55"/>
  <c r="BM9" i="54"/>
  <c r="BC11" i="55"/>
  <c r="BL35" i="54"/>
  <c r="BG17" i="51"/>
  <c r="BJ9" i="55"/>
  <c r="BD11" i="55"/>
  <c r="BE29" i="55"/>
  <c r="L15" i="54"/>
  <c r="AO21" i="50"/>
  <c r="BG29" i="51"/>
  <c r="BE23" i="55"/>
  <c r="BC17" i="50"/>
  <c r="M22" i="50"/>
  <c r="AU23" i="50"/>
  <c r="BN25" i="55"/>
  <c r="AZ27" i="50"/>
  <c r="J22" i="50"/>
  <c r="V20" i="51"/>
  <c r="N32" i="51"/>
  <c r="BO15" i="51"/>
  <c r="BC36" i="54"/>
  <c r="BK21" i="55"/>
  <c r="AD17" i="50"/>
  <c r="BC14" i="55"/>
  <c r="BI38" i="51"/>
  <c r="BO44" i="51"/>
  <c r="BG9" i="50"/>
  <c r="L7" i="55"/>
  <c r="BK46" i="51"/>
  <c r="W7" i="50"/>
  <c r="AB14" i="50"/>
  <c r="I22" i="51"/>
  <c r="AT20" i="50"/>
  <c r="BO43" i="54"/>
  <c r="K11" i="51"/>
  <c r="O44" i="54"/>
  <c r="R44" i="54" s="1"/>
  <c r="Q44" i="54" s="1"/>
  <c r="BD17" i="55"/>
  <c r="BI15" i="55"/>
  <c r="BA22" i="50"/>
  <c r="N46" i="51"/>
  <c r="M30" i="55"/>
  <c r="BL29" i="55"/>
  <c r="BM45" i="55"/>
  <c r="AA17" i="50"/>
  <c r="I30" i="51"/>
  <c r="BN42" i="54"/>
  <c r="AW7" i="50"/>
  <c r="BH30" i="51"/>
  <c r="BG22" i="54"/>
  <c r="BL7" i="51"/>
  <c r="BC42" i="54"/>
  <c r="BB25" i="55"/>
  <c r="AG20" i="50"/>
  <c r="BM12" i="51"/>
  <c r="BN30" i="51"/>
  <c r="BM23" i="55"/>
  <c r="O46" i="51"/>
  <c r="R46" i="51" s="1"/>
  <c r="Q46" i="51" s="1"/>
  <c r="BD6" i="51"/>
  <c r="N28" i="51"/>
  <c r="BK28" i="54"/>
  <c r="O31" i="54"/>
  <c r="R31" i="54" s="1"/>
  <c r="Q31" i="54" s="1"/>
  <c r="BH9" i="51"/>
  <c r="BM37" i="55"/>
  <c r="BJ25" i="54"/>
  <c r="BG39" i="55"/>
  <c r="K45" i="51"/>
  <c r="BL22" i="51"/>
  <c r="BD17" i="50"/>
  <c r="BH20" i="50"/>
  <c r="BL27" i="51"/>
  <c r="N39" i="55"/>
  <c r="J24" i="51"/>
  <c r="H34" i="51"/>
  <c r="BG11" i="55"/>
  <c r="BK45" i="54"/>
  <c r="AK16" i="50"/>
  <c r="BD26" i="50"/>
  <c r="BJ11" i="54"/>
  <c r="BG27" i="55"/>
  <c r="BK31" i="55"/>
  <c r="BO39" i="55"/>
  <c r="BO17" i="51"/>
  <c r="BJ29" i="50"/>
  <c r="AH15" i="50"/>
  <c r="BC12" i="51"/>
  <c r="BB8" i="51"/>
  <c r="L19" i="50"/>
  <c r="H27" i="55"/>
  <c r="AL28" i="50"/>
  <c r="BO8" i="55"/>
  <c r="BG6" i="54"/>
  <c r="O6" i="51"/>
  <c r="R6" i="51" s="1"/>
  <c r="Q6" i="51" s="1"/>
  <c r="BO8" i="50"/>
  <c r="BC22" i="55"/>
  <c r="BO28" i="50"/>
  <c r="BC14" i="50"/>
  <c r="AN19" i="50"/>
  <c r="BI37" i="55"/>
  <c r="BM15" i="51"/>
  <c r="BD25" i="54"/>
  <c r="O36" i="51"/>
  <c r="R36" i="51" s="1"/>
  <c r="Q36" i="51" s="1"/>
  <c r="BL28" i="54"/>
  <c r="BN39" i="55"/>
  <c r="AM15" i="50"/>
  <c r="BJ32" i="51"/>
  <c r="BL17" i="55"/>
  <c r="M27" i="50"/>
  <c r="BE40" i="54"/>
  <c r="AD19" i="50"/>
  <c r="BD14" i="51"/>
  <c r="BN9" i="50"/>
  <c r="L26" i="54"/>
  <c r="N28" i="54"/>
  <c r="BK16" i="54"/>
  <c r="BN13" i="51"/>
  <c r="BF25" i="55"/>
  <c r="BM17" i="51"/>
  <c r="BG8" i="51"/>
  <c r="BE43" i="54"/>
  <c r="AK22" i="50"/>
  <c r="X20" i="50"/>
  <c r="BF22" i="51"/>
  <c r="BE32" i="55"/>
  <c r="BD36" i="51"/>
  <c r="AM28" i="50"/>
  <c r="BJ15" i="54"/>
  <c r="M22" i="54"/>
  <c r="BD45" i="55"/>
  <c r="K36" i="51"/>
  <c r="V7" i="50"/>
  <c r="BF30" i="50"/>
  <c r="BO45" i="51"/>
  <c r="AO9" i="50"/>
  <c r="I46" i="54"/>
  <c r="L12" i="55"/>
  <c r="BN14" i="51"/>
  <c r="BK43" i="55"/>
  <c r="BB14" i="54"/>
  <c r="I41" i="54"/>
  <c r="BI18" i="55"/>
  <c r="AN17" i="50"/>
  <c r="BG42" i="54"/>
  <c r="BI35" i="51"/>
  <c r="BA13" i="55"/>
  <c r="BC25" i="55"/>
  <c r="BM28" i="54"/>
  <c r="BI10" i="54"/>
  <c r="AJ15" i="50"/>
  <c r="N18" i="51"/>
  <c r="BJ10" i="54"/>
  <c r="AH7" i="50"/>
  <c r="M5" i="50"/>
  <c r="M5" i="51"/>
  <c r="M5" i="54"/>
  <c r="M5" i="55"/>
  <c r="N37" i="54"/>
  <c r="AM9" i="50"/>
  <c r="BK19" i="54"/>
  <c r="U8" i="50"/>
  <c r="BC25" i="50"/>
  <c r="BF16" i="50"/>
  <c r="O39" i="55"/>
  <c r="R39" i="55" s="1"/>
  <c r="Q39" i="55" s="1"/>
  <c r="AM14" i="50"/>
  <c r="BK33" i="51"/>
  <c r="AA29" i="50"/>
  <c r="BD40" i="54"/>
  <c r="BA35" i="54"/>
  <c r="BC38" i="55"/>
  <c r="BK34" i="54"/>
  <c r="BN24" i="54"/>
  <c r="W15" i="50"/>
  <c r="N30" i="55"/>
  <c r="BM17" i="54"/>
  <c r="BL19" i="50"/>
  <c r="I18" i="50"/>
  <c r="BJ40" i="55"/>
  <c r="L26" i="55"/>
  <c r="L18" i="54"/>
  <c r="H39" i="51"/>
  <c r="BH41" i="55"/>
  <c r="BO7" i="55"/>
  <c r="U14" i="50"/>
  <c r="T13" i="50"/>
  <c r="BC15" i="51"/>
  <c r="AG29" i="50"/>
  <c r="BH46" i="51"/>
  <c r="BC11" i="54"/>
  <c r="BB22" i="50"/>
  <c r="H9" i="54"/>
  <c r="BF28" i="54"/>
  <c r="AK9" i="50"/>
  <c r="L15" i="55"/>
  <c r="BN30" i="55"/>
  <c r="AD24" i="50"/>
  <c r="BN9" i="51"/>
  <c r="BH15" i="55"/>
  <c r="BH32" i="51"/>
  <c r="U28" i="50"/>
  <c r="BH27" i="55"/>
  <c r="AK8" i="50"/>
  <c r="BL18" i="55"/>
  <c r="BL27" i="50"/>
  <c r="BH16" i="50"/>
  <c r="BA15" i="50"/>
  <c r="BJ32" i="55"/>
  <c r="AP19" i="50"/>
  <c r="Y20" i="50"/>
  <c r="BD37" i="51"/>
  <c r="BM25" i="51"/>
  <c r="AJ28" i="50"/>
  <c r="M24" i="54"/>
  <c r="O8" i="51"/>
  <c r="R8" i="51" s="1"/>
  <c r="Q8" i="51" s="1"/>
  <c r="K40" i="54"/>
  <c r="K33" i="54"/>
  <c r="BA15" i="55"/>
  <c r="L28" i="51"/>
  <c r="BM14" i="50"/>
  <c r="BB32" i="51"/>
  <c r="BF18" i="54"/>
  <c r="J31" i="54"/>
  <c r="BB30" i="50"/>
  <c r="K10" i="51"/>
  <c r="AB29" i="50"/>
  <c r="AO20" i="51"/>
  <c r="AA25" i="50"/>
  <c r="BG21" i="50"/>
  <c r="BO30" i="51"/>
  <c r="BI40" i="54"/>
  <c r="O44" i="55"/>
  <c r="R44" i="55" s="1"/>
  <c r="Q44" i="55" s="1"/>
  <c r="BE36" i="54"/>
  <c r="BB28" i="50"/>
  <c r="X7" i="50"/>
  <c r="BI10" i="55"/>
  <c r="BJ27" i="50"/>
  <c r="BH30" i="54"/>
  <c r="BG34" i="54"/>
  <c r="K31" i="51"/>
  <c r="BI12" i="54"/>
  <c r="AQ16" i="50"/>
  <c r="AT19" i="50"/>
  <c r="BI7" i="51"/>
  <c r="BE18" i="55"/>
  <c r="BH26" i="55"/>
  <c r="L24" i="55"/>
  <c r="BE36" i="55"/>
  <c r="J6" i="55"/>
  <c r="BC23" i="54"/>
  <c r="BK26" i="55"/>
  <c r="M23" i="55"/>
  <c r="Y22" i="50"/>
  <c r="BH29" i="51"/>
  <c r="BH31" i="55"/>
  <c r="I34" i="54"/>
  <c r="BL29" i="54"/>
  <c r="BF12" i="51"/>
  <c r="J25" i="50"/>
  <c r="BJ9" i="54"/>
  <c r="BN15" i="55"/>
  <c r="BE22" i="50"/>
  <c r="BK33" i="55"/>
  <c r="I39" i="51"/>
  <c r="AS21" i="50"/>
  <c r="BF20" i="51"/>
  <c r="BO32" i="55"/>
  <c r="AS7" i="50"/>
  <c r="BG31" i="55"/>
  <c r="BE32" i="51"/>
  <c r="BO28" i="54"/>
  <c r="AK19" i="50"/>
  <c r="BK20" i="50"/>
  <c r="BN22" i="54"/>
  <c r="BI26" i="54"/>
  <c r="BO20" i="50"/>
  <c r="BX20" i="50" s="1"/>
  <c r="AP15" i="50"/>
  <c r="BB36" i="51"/>
  <c r="AK20" i="51"/>
  <c r="BD19" i="50"/>
  <c r="BH40" i="54"/>
  <c r="BD42" i="54"/>
  <c r="BI44" i="55"/>
  <c r="BA16" i="50"/>
  <c r="BF9" i="50"/>
  <c r="O40" i="54"/>
  <c r="R40" i="54" s="1"/>
  <c r="Q40" i="54" s="1"/>
  <c r="BO7" i="54"/>
  <c r="BN29" i="54"/>
  <c r="BB25" i="54"/>
  <c r="BE28" i="51"/>
  <c r="AR13" i="50"/>
  <c r="BA43" i="55"/>
  <c r="M41" i="54"/>
  <c r="AU18" i="50"/>
  <c r="K36" i="54"/>
  <c r="BF24" i="51"/>
  <c r="AE22" i="50"/>
  <c r="I10" i="55"/>
  <c r="BK28" i="55"/>
  <c r="BI31" i="55"/>
  <c r="AX22" i="50"/>
  <c r="M35" i="55"/>
  <c r="N29" i="54"/>
  <c r="BC32" i="54"/>
  <c r="BM7" i="50"/>
  <c r="N16" i="51"/>
  <c r="BE20" i="51"/>
  <c r="AD13" i="50"/>
  <c r="BN23" i="50"/>
  <c r="AB13" i="50"/>
  <c r="AZ26" i="50"/>
  <c r="AZ18" i="50"/>
  <c r="BI28" i="51"/>
  <c r="BE28" i="54"/>
  <c r="BJ19" i="55"/>
  <c r="BO38" i="55"/>
  <c r="BM6" i="54"/>
  <c r="BI15" i="50"/>
  <c r="BC9" i="55"/>
  <c r="O31" i="55"/>
  <c r="R31" i="55" s="1"/>
  <c r="Q31" i="55" s="1"/>
  <c r="N28" i="50"/>
  <c r="BM8" i="50"/>
  <c r="BB33" i="51"/>
  <c r="AT13" i="50"/>
  <c r="K12" i="54"/>
  <c r="AS10" i="50"/>
  <c r="BB23" i="50"/>
  <c r="BB32" i="54"/>
  <c r="N23" i="51"/>
  <c r="T9" i="50"/>
  <c r="BJ12" i="51"/>
  <c r="BD30" i="55"/>
  <c r="BH21" i="51"/>
  <c r="BJ45" i="54"/>
  <c r="BM19" i="55"/>
  <c r="BD30" i="51"/>
  <c r="BE25" i="55"/>
  <c r="BL11" i="55"/>
  <c r="BI44" i="54"/>
  <c r="BE26" i="55"/>
  <c r="BB36" i="54"/>
  <c r="BB9" i="54"/>
  <c r="BL5" i="51"/>
  <c r="BL5" i="50"/>
  <c r="BL5" i="54"/>
  <c r="BL5" i="55"/>
  <c r="BF34" i="54"/>
  <c r="AO19" i="50"/>
  <c r="BN22" i="55"/>
  <c r="BL26" i="55"/>
  <c r="U27" i="50"/>
  <c r="BJ34" i="54"/>
  <c r="M28" i="51"/>
  <c r="BD14" i="50"/>
  <c r="O11" i="55"/>
  <c r="R11" i="55" s="1"/>
  <c r="Q11" i="55" s="1"/>
  <c r="BK17" i="50"/>
  <c r="I20" i="51"/>
  <c r="BG20" i="51"/>
  <c r="J11" i="51"/>
  <c r="AA9" i="50"/>
  <c r="BI7" i="50"/>
  <c r="AL13" i="50"/>
  <c r="BH39" i="55"/>
  <c r="AI29" i="50"/>
  <c r="BK19" i="51"/>
  <c r="BE45" i="51"/>
  <c r="BL24" i="55"/>
  <c r="O17" i="55"/>
  <c r="R17" i="55" s="1"/>
  <c r="Q17" i="55" s="1"/>
  <c r="BJ37" i="55"/>
  <c r="BC8" i="55"/>
  <c r="AM8" i="50"/>
  <c r="AN15" i="50"/>
  <c r="J36" i="55"/>
  <c r="BM29" i="51"/>
  <c r="AW25" i="50"/>
  <c r="BL16" i="55"/>
  <c r="O25" i="51"/>
  <c r="R25" i="51" s="1"/>
  <c r="Q25" i="51" s="1"/>
  <c r="BB21" i="51"/>
  <c r="N30" i="50"/>
  <c r="BH38" i="55"/>
  <c r="AG22" i="50"/>
  <c r="BD26" i="55"/>
  <c r="BE19" i="51"/>
  <c r="BJ7" i="54"/>
  <c r="BA10" i="50"/>
  <c r="BO46" i="51"/>
  <c r="BG10" i="50"/>
  <c r="BL13" i="51"/>
  <c r="AY20" i="51"/>
  <c r="BD17" i="51"/>
  <c r="BL30" i="54"/>
  <c r="BL46" i="54"/>
  <c r="BG38" i="51"/>
  <c r="AE29" i="50"/>
  <c r="BO9" i="55"/>
  <c r="BE8" i="51"/>
  <c r="BN15" i="50"/>
  <c r="BO34" i="54"/>
  <c r="BG9" i="51"/>
  <c r="BM25" i="54"/>
  <c r="BM33" i="51"/>
  <c r="BO5" i="55"/>
  <c r="BO5" i="54"/>
  <c r="BO5" i="51"/>
  <c r="BO5" i="50"/>
  <c r="BM35" i="54"/>
  <c r="AK24" i="50"/>
  <c r="BE33" i="51"/>
  <c r="BJ5" i="55"/>
  <c r="BJ5" i="51"/>
  <c r="BJ5" i="54"/>
  <c r="BJ5" i="50"/>
  <c r="BF13" i="55"/>
  <c r="BL32" i="51"/>
  <c r="BD28" i="50"/>
  <c r="AX28" i="50"/>
  <c r="BH22" i="54"/>
  <c r="BO25" i="55"/>
  <c r="BB11" i="51"/>
  <c r="K39" i="51"/>
  <c r="BO6" i="51"/>
  <c r="AJ19" i="50"/>
  <c r="BN29" i="55"/>
  <c r="BJ35" i="51"/>
  <c r="BF10" i="51"/>
  <c r="BI12" i="51"/>
  <c r="H19" i="55"/>
  <c r="K31" i="55"/>
  <c r="BM27" i="54"/>
  <c r="I15" i="55"/>
  <c r="AP21" i="50"/>
  <c r="M8" i="55"/>
  <c r="M25" i="51"/>
  <c r="BG27" i="50"/>
  <c r="AM27" i="50"/>
  <c r="AV21" i="50"/>
  <c r="T21" i="50"/>
  <c r="BN26" i="55"/>
  <c r="BM40" i="51"/>
  <c r="BK29" i="51"/>
  <c r="J16" i="54"/>
  <c r="BG24" i="51"/>
  <c r="AK23" i="50"/>
  <c r="BI24" i="50"/>
  <c r="AI26" i="50"/>
  <c r="BC10" i="54"/>
  <c r="BI21" i="55"/>
  <c r="L19" i="54"/>
  <c r="AP22" i="50"/>
  <c r="K34" i="51"/>
  <c r="BE6" i="55"/>
  <c r="BN38" i="51"/>
  <c r="BB21" i="55"/>
  <c r="BC27" i="55"/>
  <c r="AV22" i="50"/>
  <c r="V20" i="50"/>
  <c r="AN20" i="50"/>
  <c r="J34" i="54"/>
  <c r="AY24" i="50"/>
  <c r="M9" i="54"/>
  <c r="M27" i="51"/>
  <c r="AT21" i="50"/>
  <c r="M44" i="54"/>
  <c r="AA15" i="50"/>
  <c r="AQ27" i="50"/>
  <c r="BD14" i="54"/>
  <c r="BK15" i="55"/>
  <c r="BL34" i="55"/>
  <c r="BK26" i="50"/>
  <c r="BD13" i="50"/>
  <c r="BH12" i="51"/>
  <c r="BH10" i="50"/>
  <c r="L34" i="51"/>
  <c r="O19" i="50"/>
  <c r="R19" i="50" s="1"/>
  <c r="Q19" i="50" s="1"/>
  <c r="J26" i="50"/>
  <c r="AY17" i="50"/>
  <c r="AC29" i="50"/>
  <c r="BJ38" i="55"/>
  <c r="BH7" i="55"/>
  <c r="BH35" i="55"/>
  <c r="BN18" i="50"/>
  <c r="X19" i="50"/>
  <c r="BI16" i="54"/>
  <c r="T27" i="50"/>
  <c r="BC13" i="54"/>
  <c r="BK12" i="54"/>
  <c r="BH11" i="54"/>
  <c r="BK7" i="55"/>
  <c r="M29" i="50"/>
  <c r="O30" i="51"/>
  <c r="R30" i="51" s="1"/>
  <c r="Q30" i="51" s="1"/>
  <c r="BG13" i="54"/>
  <c r="BA37" i="55"/>
  <c r="BF15" i="50"/>
  <c r="Y20" i="51"/>
  <c r="BH36" i="55"/>
  <c r="AP14" i="50"/>
  <c r="BO28" i="55"/>
  <c r="BH36" i="51"/>
  <c r="BG35" i="54"/>
  <c r="BH6" i="51"/>
  <c r="W20" i="50"/>
  <c r="BG42" i="55"/>
  <c r="N25" i="55"/>
  <c r="AN18" i="50"/>
  <c r="BE24" i="50"/>
  <c r="BE17" i="55"/>
  <c r="BI34" i="54"/>
  <c r="L8" i="50"/>
  <c r="O20" i="54"/>
  <c r="R20" i="54" s="1"/>
  <c r="Q20" i="54" s="1"/>
  <c r="AB10" i="50"/>
  <c r="AU10" i="50"/>
  <c r="AL16" i="50"/>
  <c r="BH43" i="54"/>
  <c r="AK28" i="50"/>
  <c r="J10" i="50"/>
  <c r="AV10" i="50"/>
  <c r="BA18" i="55"/>
  <c r="BJ21" i="51"/>
  <c r="BL21" i="51"/>
  <c r="BF18" i="50"/>
  <c r="BM13" i="51"/>
  <c r="K40" i="51"/>
  <c r="J9" i="50"/>
  <c r="AJ17" i="50"/>
  <c r="BI17" i="50"/>
  <c r="BF34" i="51"/>
  <c r="M30" i="50"/>
  <c r="AY14" i="50"/>
  <c r="G31" i="55"/>
  <c r="O35" i="55"/>
  <c r="R35" i="55" s="1"/>
  <c r="Q35" i="55" s="1"/>
  <c r="BC6" i="51"/>
  <c r="O37" i="55"/>
  <c r="R37" i="55" s="1"/>
  <c r="Q37" i="55" s="1"/>
  <c r="BO28" i="51"/>
  <c r="BO20" i="54"/>
  <c r="BX20" i="54" s="1"/>
  <c r="BE31" i="55"/>
  <c r="AV13" i="50"/>
  <c r="BA16" i="55"/>
  <c r="AV18" i="50"/>
  <c r="BH26" i="54"/>
  <c r="Y14" i="50"/>
  <c r="I37" i="55"/>
  <c r="BB15" i="51"/>
  <c r="BA7" i="55"/>
  <c r="N33" i="54"/>
  <c r="N13" i="51"/>
  <c r="BC18" i="51"/>
  <c r="AM22" i="50"/>
  <c r="N35" i="54"/>
  <c r="M39" i="51"/>
  <c r="BF9" i="54"/>
  <c r="BH44" i="54"/>
  <c r="BF6" i="55"/>
  <c r="BM44" i="54"/>
  <c r="BK10" i="54"/>
  <c r="BF27" i="51"/>
  <c r="L19" i="51"/>
  <c r="X9" i="50"/>
  <c r="AL8" i="50"/>
  <c r="BN28" i="51"/>
  <c r="I45" i="55"/>
  <c r="K33" i="55"/>
  <c r="BL30" i="51"/>
  <c r="BH35" i="51"/>
  <c r="BO16" i="55"/>
  <c r="BG43" i="54"/>
  <c r="BB22" i="55"/>
  <c r="AQ22" i="50"/>
  <c r="AJ29" i="50"/>
  <c r="BN8" i="51"/>
  <c r="BF36" i="51"/>
  <c r="AM17" i="50"/>
  <c r="BJ24" i="51"/>
  <c r="BO11" i="55"/>
  <c r="AT16" i="50"/>
  <c r="BI33" i="51"/>
  <c r="BH37" i="55"/>
  <c r="BD17" i="54"/>
  <c r="BB45" i="55"/>
  <c r="T7" i="50"/>
  <c r="BF13" i="51"/>
  <c r="N22" i="55"/>
  <c r="K27" i="50"/>
  <c r="BJ19" i="54"/>
  <c r="AC13" i="50"/>
  <c r="BN37" i="54"/>
  <c r="AZ22" i="50"/>
  <c r="BD25" i="50"/>
  <c r="BD43" i="55"/>
  <c r="BA27" i="50"/>
  <c r="BG27" i="54"/>
  <c r="BF31" i="51"/>
  <c r="AF14" i="50"/>
  <c r="BB39" i="55"/>
  <c r="AT18" i="50"/>
  <c r="X16" i="50"/>
  <c r="O20" i="51"/>
  <c r="R20" i="51" s="1"/>
  <c r="Q20" i="51" s="1"/>
  <c r="BI39" i="55"/>
  <c r="O45" i="51"/>
  <c r="R45" i="51" s="1"/>
  <c r="Q45" i="51" s="1"/>
  <c r="O40" i="51"/>
  <c r="R40" i="51" s="1"/>
  <c r="Q40" i="51" s="1"/>
  <c r="BF40" i="55"/>
  <c r="BE32" i="54"/>
  <c r="BN20" i="55"/>
  <c r="AH17" i="50"/>
  <c r="BO36" i="51"/>
  <c r="L44" i="55"/>
  <c r="BM44" i="55"/>
  <c r="BG21" i="51"/>
  <c r="BD21" i="55"/>
  <c r="BH12" i="54"/>
  <c r="BC30" i="55"/>
  <c r="BL9" i="54"/>
  <c r="BC15" i="54"/>
  <c r="O25" i="55"/>
  <c r="R25" i="55" s="1"/>
  <c r="Q25" i="55" s="1"/>
  <c r="BA10" i="51"/>
  <c r="AD26" i="50"/>
  <c r="O9" i="54"/>
  <c r="R9" i="54" s="1"/>
  <c r="Q9" i="54" s="1"/>
  <c r="N36" i="51"/>
  <c r="AA16" i="50"/>
  <c r="AY23" i="50"/>
  <c r="AH8" i="50"/>
  <c r="I21" i="54"/>
  <c r="BN29" i="51"/>
  <c r="BN30" i="50"/>
  <c r="K43" i="54"/>
  <c r="O46" i="54"/>
  <c r="R46" i="54" s="1"/>
  <c r="Q46" i="54" s="1"/>
  <c r="BI29" i="51"/>
  <c r="BF6" i="54"/>
  <c r="BD41" i="55"/>
  <c r="BL8" i="51"/>
  <c r="BN42" i="55"/>
  <c r="BF33" i="51"/>
  <c r="BE22" i="54"/>
  <c r="BF29" i="55"/>
  <c r="I28" i="55"/>
  <c r="BD15" i="55"/>
  <c r="AT24" i="50"/>
  <c r="AG7" i="50"/>
  <c r="I27" i="50"/>
  <c r="BN27" i="54"/>
  <c r="L9" i="51"/>
  <c r="AP9" i="50"/>
  <c r="BH6" i="54"/>
  <c r="M11" i="54"/>
  <c r="AR28" i="50"/>
  <c r="L37" i="55"/>
  <c r="BN40" i="51"/>
  <c r="BM36" i="55"/>
  <c r="BE38" i="51"/>
  <c r="Y18" i="50"/>
  <c r="AY13" i="50"/>
  <c r="BH15" i="54"/>
  <c r="BO26" i="50"/>
  <c r="BC12" i="54"/>
  <c r="BK40" i="54"/>
  <c r="BF26" i="50"/>
  <c r="BD6" i="55"/>
  <c r="AU29" i="50"/>
  <c r="G45" i="55"/>
  <c r="AP8" i="50"/>
  <c r="J32" i="55"/>
  <c r="BJ41" i="55"/>
  <c r="O15" i="51"/>
  <c r="R15" i="51" s="1"/>
  <c r="Q15" i="51" s="1"/>
  <c r="L14" i="54"/>
  <c r="BM15" i="54"/>
  <c r="AR7" i="50"/>
  <c r="BG8" i="55"/>
  <c r="AL27" i="50"/>
  <c r="BA10" i="55"/>
  <c r="O36" i="55"/>
  <c r="R36" i="55" s="1"/>
  <c r="Q36" i="55" s="1"/>
  <c r="X24" i="50"/>
  <c r="BD10" i="51"/>
  <c r="BB16" i="50"/>
  <c r="BA13" i="50"/>
  <c r="BK30" i="55"/>
  <c r="AQ26" i="50"/>
  <c r="BJ6" i="54"/>
  <c r="AE14" i="50"/>
  <c r="BB14" i="50"/>
  <c r="BI15" i="51"/>
  <c r="BL26" i="51"/>
  <c r="L15" i="50"/>
  <c r="BI14" i="51"/>
  <c r="BI29" i="55"/>
  <c r="BB26" i="55"/>
  <c r="BH19" i="51"/>
  <c r="BE30" i="54"/>
  <c r="K38" i="51"/>
  <c r="BN27" i="50"/>
  <c r="AV26" i="50"/>
  <c r="BE34" i="54"/>
  <c r="BO13" i="54"/>
  <c r="BN14" i="50"/>
  <c r="AH21" i="50"/>
  <c r="K28" i="55"/>
  <c r="BB18" i="55"/>
  <c r="AG14" i="50"/>
  <c r="BK37" i="55"/>
  <c r="BK18" i="55"/>
  <c r="K14" i="55"/>
  <c r="BI42" i="54"/>
  <c r="BF28" i="51"/>
  <c r="AJ22" i="50"/>
  <c r="O19" i="55"/>
  <c r="R19" i="55" s="1"/>
  <c r="Q19" i="55" s="1"/>
  <c r="BJ44" i="55"/>
  <c r="BB18" i="54"/>
  <c r="BM27" i="51"/>
  <c r="BD27" i="50"/>
  <c r="BE10" i="51"/>
  <c r="BN22" i="51"/>
  <c r="BB26" i="54"/>
  <c r="BD46" i="54"/>
  <c r="BE27" i="50"/>
  <c r="BL37" i="55"/>
  <c r="BM11" i="51"/>
  <c r="BG20" i="50"/>
  <c r="BF41" i="55"/>
  <c r="W10" i="50"/>
  <c r="AJ8" i="50"/>
  <c r="BM24" i="51"/>
  <c r="BL10" i="51"/>
  <c r="AD16" i="50"/>
  <c r="BH21" i="54"/>
  <c r="AR15" i="50"/>
  <c r="BM8" i="55"/>
  <c r="V18" i="50"/>
  <c r="BD9" i="55"/>
  <c r="BB19" i="50"/>
  <c r="BL14" i="54"/>
  <c r="BF35" i="55"/>
  <c r="AY27" i="50"/>
  <c r="BC24" i="51"/>
  <c r="BK46" i="55"/>
  <c r="BC44" i="54"/>
  <c r="X22" i="50"/>
  <c r="BN39" i="51"/>
  <c r="BB19" i="51"/>
  <c r="BC33" i="51"/>
  <c r="BK31" i="54"/>
  <c r="BJ19" i="50"/>
  <c r="BK10" i="50"/>
  <c r="Y17" i="50"/>
  <c r="BE43" i="55"/>
  <c r="BM40" i="55"/>
  <c r="BL45" i="51"/>
  <c r="BF38" i="51"/>
  <c r="AZ14" i="50"/>
  <c r="V16" i="50"/>
  <c r="BD29" i="55"/>
  <c r="BC35" i="54"/>
  <c r="AR18" i="50"/>
  <c r="BA14" i="55"/>
  <c r="BI23" i="51"/>
  <c r="BE14" i="55"/>
  <c r="BF21" i="55"/>
  <c r="BO12" i="54"/>
  <c r="BF30" i="55"/>
  <c r="M26" i="50"/>
  <c r="O7" i="55"/>
  <c r="R7" i="55" s="1"/>
  <c r="Q7" i="55" s="1"/>
  <c r="AY22" i="50"/>
  <c r="BE28" i="50"/>
  <c r="BA18" i="54"/>
  <c r="BK21" i="51"/>
  <c r="BH6" i="55"/>
  <c r="BC17" i="54"/>
  <c r="U19" i="50"/>
  <c r="BB24" i="50"/>
  <c r="BG22" i="50"/>
  <c r="BD41" i="54"/>
  <c r="BA25" i="50"/>
  <c r="BC27" i="51"/>
  <c r="N24" i="50"/>
  <c r="BD9" i="54"/>
  <c r="BD38" i="55"/>
  <c r="BJ42" i="54"/>
  <c r="O6" i="55"/>
  <c r="R6" i="55" s="1"/>
  <c r="Q6" i="55" s="1"/>
  <c r="BL24" i="51"/>
  <c r="BF26" i="51"/>
  <c r="X14" i="50"/>
  <c r="K26" i="50"/>
  <c r="AB26" i="50"/>
  <c r="O17" i="50"/>
  <c r="R17" i="50" s="1"/>
  <c r="Q17" i="50" s="1"/>
  <c r="O16" i="50"/>
  <c r="R16" i="50" s="1"/>
  <c r="Q16" i="50" s="1"/>
  <c r="AG23" i="50"/>
  <c r="BB18" i="50"/>
  <c r="BA9" i="50"/>
  <c r="W24" i="50"/>
  <c r="AB28" i="50"/>
  <c r="BG29" i="50"/>
  <c r="BI45" i="55"/>
  <c r="BN38" i="55"/>
  <c r="BL15" i="54"/>
  <c r="N19" i="55"/>
  <c r="I30" i="54"/>
  <c r="BB20" i="50"/>
  <c r="L46" i="55"/>
  <c r="AF7" i="50"/>
  <c r="BA39" i="55"/>
  <c r="AY18" i="50"/>
  <c r="BK36" i="54"/>
  <c r="BM17" i="50"/>
  <c r="BG15" i="54"/>
  <c r="BL19" i="55"/>
  <c r="BM34" i="51"/>
  <c r="BH28" i="50"/>
  <c r="BB9" i="50"/>
  <c r="AI21" i="50"/>
  <c r="AO16" i="50"/>
  <c r="BD39" i="55"/>
  <c r="BO9" i="50"/>
  <c r="BN31" i="55"/>
  <c r="BN10" i="50"/>
  <c r="AQ21" i="50"/>
  <c r="BG34" i="55"/>
  <c r="AB7" i="50"/>
  <c r="J21" i="55"/>
  <c r="BC33" i="55"/>
  <c r="AV17" i="50"/>
  <c r="O14" i="54"/>
  <c r="R14" i="54" s="1"/>
  <c r="Q14" i="54" s="1"/>
  <c r="AT10" i="50"/>
  <c r="AI20" i="50"/>
  <c r="BH21" i="55"/>
  <c r="BK38" i="51"/>
  <c r="BH25" i="51"/>
  <c r="BJ27" i="54"/>
  <c r="BL8" i="50"/>
  <c r="BL8" i="55"/>
  <c r="BN7" i="55"/>
  <c r="BB14" i="51"/>
  <c r="AT15" i="50"/>
  <c r="AF16" i="50"/>
  <c r="L37" i="54"/>
  <c r="BE28" i="55"/>
  <c r="N44" i="55"/>
  <c r="AX14" i="50"/>
  <c r="AV8" i="50"/>
  <c r="BL12" i="54"/>
  <c r="BE33" i="54"/>
  <c r="BJ20" i="51"/>
  <c r="AS29" i="50"/>
  <c r="AF28" i="50"/>
  <c r="AX27" i="50"/>
  <c r="BD23" i="50"/>
  <c r="BJ36" i="51"/>
  <c r="BA44" i="55"/>
  <c r="BA31" i="54"/>
  <c r="J12" i="54"/>
  <c r="BG36" i="55"/>
  <c r="BL7" i="55"/>
  <c r="BD8" i="50"/>
  <c r="K44" i="51"/>
  <c r="BJ39" i="55"/>
  <c r="BO11" i="51"/>
  <c r="BE18" i="54"/>
  <c r="BJ22" i="51"/>
  <c r="AA8" i="50"/>
  <c r="BK27" i="50"/>
  <c r="AQ29" i="50"/>
  <c r="BB7" i="50"/>
  <c r="J41" i="55"/>
  <c r="BL46" i="55"/>
  <c r="O24" i="50"/>
  <c r="R24" i="50" s="1"/>
  <c r="Q24" i="50" s="1"/>
  <c r="AP20" i="50"/>
  <c r="BM11" i="54"/>
  <c r="BA25" i="55"/>
  <c r="BC7" i="55"/>
  <c r="BH22" i="55"/>
  <c r="BL20" i="54"/>
  <c r="BM45" i="51"/>
  <c r="N17" i="50"/>
  <c r="BC44" i="51"/>
  <c r="AF23" i="50"/>
  <c r="M7" i="55"/>
  <c r="BD15" i="51"/>
  <c r="BC42" i="55"/>
  <c r="BD35" i="51"/>
  <c r="N24" i="51"/>
  <c r="AB23" i="50"/>
  <c r="BM18" i="55"/>
  <c r="BK8" i="55"/>
  <c r="AS19" i="50"/>
  <c r="U15" i="50"/>
  <c r="BH19" i="55"/>
  <c r="O13" i="54"/>
  <c r="R13" i="54" s="1"/>
  <c r="Z29" i="50"/>
  <c r="BM36" i="54"/>
  <c r="BC26" i="50"/>
  <c r="BC38" i="51"/>
  <c r="M42" i="54"/>
  <c r="K21" i="54"/>
  <c r="BI24" i="55"/>
  <c r="O6" i="54"/>
  <c r="R6" i="54" s="1"/>
  <c r="Q6" i="54" s="1"/>
  <c r="BK16" i="55"/>
  <c r="BI30" i="51"/>
  <c r="AH14" i="50"/>
  <c r="AK13" i="50"/>
  <c r="BK25" i="50"/>
  <c r="BG38" i="55"/>
  <c r="AF26" i="50"/>
  <c r="BE17" i="50"/>
  <c r="J13" i="55"/>
  <c r="AE28" i="50"/>
  <c r="BD25" i="51"/>
  <c r="BL25" i="55"/>
  <c r="BE16" i="50"/>
  <c r="BM30" i="50"/>
  <c r="N28" i="55"/>
  <c r="BD24" i="50"/>
  <c r="N16" i="55"/>
  <c r="X23" i="50"/>
  <c r="O24" i="51"/>
  <c r="R24" i="51" s="1"/>
  <c r="Q24" i="51" s="1"/>
  <c r="BM16" i="50"/>
  <c r="AF19" i="50"/>
  <c r="BM27" i="55"/>
  <c r="BO12" i="55"/>
  <c r="BC46" i="54"/>
  <c r="AX23" i="50"/>
  <c r="BK15" i="54"/>
  <c r="O40" i="55"/>
  <c r="R40" i="55" s="1"/>
  <c r="Q40" i="55" s="1"/>
  <c r="K39" i="55"/>
  <c r="AQ7" i="50"/>
  <c r="BO29" i="55"/>
  <c r="BB17" i="55"/>
  <c r="BJ9" i="51"/>
  <c r="BF11" i="54"/>
  <c r="AW21" i="50"/>
  <c r="BL31" i="55"/>
  <c r="BO36" i="54"/>
  <c r="AF27" i="50"/>
  <c r="BD33" i="55"/>
  <c r="BJ8" i="51"/>
  <c r="BN36" i="51"/>
  <c r="BF36" i="55"/>
  <c r="J24" i="55"/>
  <c r="BN24" i="55"/>
  <c r="I18" i="54"/>
  <c r="L35" i="51"/>
  <c r="BF24" i="50"/>
  <c r="BC10" i="55"/>
  <c r="BO14" i="51"/>
  <c r="BH27" i="51"/>
  <c r="BO33" i="54"/>
  <c r="W20" i="51"/>
  <c r="AE13" i="50"/>
  <c r="AP16" i="50"/>
  <c r="AG27" i="50"/>
  <c r="BG21" i="55"/>
  <c r="AE16" i="50"/>
  <c r="BA35" i="55"/>
  <c r="AQ24" i="50"/>
  <c r="AE27" i="50"/>
  <c r="BI46" i="55"/>
  <c r="K16" i="55"/>
  <c r="BI17" i="54"/>
  <c r="BE7" i="50"/>
  <c r="BH26" i="51"/>
  <c r="BO6" i="55"/>
  <c r="BN32" i="54"/>
  <c r="Z28" i="50"/>
  <c r="BN45" i="54"/>
  <c r="BJ28" i="54"/>
  <c r="AR22" i="50"/>
  <c r="J36" i="51"/>
  <c r="AP27" i="50"/>
  <c r="BG13" i="55"/>
  <c r="BB17" i="50"/>
  <c r="BF42" i="54"/>
  <c r="BD8" i="51"/>
  <c r="AR14" i="50"/>
  <c r="BN36" i="54"/>
  <c r="BE12" i="51"/>
  <c r="BO40" i="54"/>
  <c r="BG32" i="54"/>
  <c r="AG28" i="50"/>
  <c r="BM30" i="54"/>
  <c r="BL36" i="54"/>
  <c r="BG43" i="55"/>
  <c r="BE24" i="51"/>
  <c r="BN37" i="51"/>
  <c r="BJ38" i="51"/>
  <c r="BF35" i="51"/>
  <c r="AE20" i="50"/>
  <c r="AL17" i="50"/>
  <c r="BF11" i="55"/>
  <c r="BO35" i="54"/>
  <c r="BH13" i="54"/>
  <c r="AB20" i="50"/>
  <c r="BC29" i="55"/>
  <c r="BM25" i="55"/>
  <c r="BJ16" i="51"/>
  <c r="N26" i="50"/>
  <c r="AD8" i="50"/>
  <c r="AD10" i="50"/>
  <c r="AS16" i="50"/>
  <c r="BC43" i="54"/>
  <c r="W25" i="50"/>
  <c r="BH23" i="50"/>
  <c r="BB34" i="55"/>
  <c r="BB19" i="54"/>
  <c r="AX21" i="50"/>
  <c r="BO31" i="51"/>
  <c r="BN33" i="51"/>
  <c r="BA14" i="54"/>
  <c r="BG33" i="51"/>
  <c r="V29" i="50"/>
  <c r="BD20" i="51"/>
  <c r="AO8" i="50"/>
  <c r="BD16" i="55"/>
  <c r="AE24" i="50"/>
  <c r="BN22" i="50"/>
  <c r="N32" i="55"/>
  <c r="BG46" i="55"/>
  <c r="BC24" i="54"/>
  <c r="BB7" i="55"/>
  <c r="M11" i="51"/>
  <c r="M37" i="54"/>
  <c r="BI24" i="54"/>
  <c r="BO29" i="50"/>
  <c r="BK9" i="54"/>
  <c r="BN10" i="51"/>
  <c r="BA39" i="51"/>
  <c r="Z25" i="50"/>
  <c r="O9" i="55"/>
  <c r="R9" i="55" s="1"/>
  <c r="Q9" i="55" s="1"/>
  <c r="BE19" i="50"/>
  <c r="BF40" i="51"/>
  <c r="Y10" i="50"/>
  <c r="BH9" i="54"/>
  <c r="AO13" i="50"/>
  <c r="BJ23" i="51"/>
  <c r="BD28" i="54"/>
  <c r="BL35" i="51"/>
  <c r="BF7" i="50"/>
  <c r="BI19" i="50"/>
  <c r="BH22" i="50"/>
  <c r="AV9" i="50"/>
  <c r="AI16" i="50"/>
  <c r="AW27" i="50"/>
  <c r="BE41" i="55"/>
  <c r="AL21" i="50"/>
  <c r="BI24" i="51"/>
  <c r="V27" i="50"/>
  <c r="BL23" i="50"/>
  <c r="BL26" i="50"/>
  <c r="AW18" i="50"/>
  <c r="BB11" i="55"/>
  <c r="AS20" i="50"/>
  <c r="J7" i="50"/>
  <c r="BH44" i="51"/>
  <c r="BL43" i="54"/>
  <c r="K7" i="51"/>
  <c r="AO20" i="50"/>
  <c r="BG18" i="50"/>
  <c r="BG7" i="55"/>
  <c r="BF21" i="50"/>
  <c r="BF7" i="51"/>
  <c r="AA20" i="51"/>
  <c r="BK21" i="50"/>
  <c r="AW17" i="50"/>
  <c r="BA26" i="50"/>
  <c r="BN18" i="51"/>
  <c r="BM33" i="55"/>
  <c r="BK9" i="55"/>
  <c r="BJ30" i="50"/>
  <c r="K15" i="54"/>
  <c r="BI19" i="55"/>
  <c r="BO14" i="50"/>
  <c r="BX14" i="50" s="1"/>
  <c r="AB20" i="51"/>
  <c r="BG26" i="54"/>
  <c r="BJ18" i="55"/>
  <c r="BK11" i="54"/>
  <c r="BJ42" i="55"/>
  <c r="BE27" i="51"/>
  <c r="BE10" i="50"/>
  <c r="BG5" i="51"/>
  <c r="BG5" i="55"/>
  <c r="BG5" i="50"/>
  <c r="BG5" i="54"/>
  <c r="AE7" i="50"/>
  <c r="BM37" i="51"/>
  <c r="BH42" i="54"/>
  <c r="BL45" i="55"/>
  <c r="AW10" i="50"/>
  <c r="BM31" i="55"/>
  <c r="BL7" i="54"/>
  <c r="AV27" i="50"/>
  <c r="AU16" i="50"/>
  <c r="BJ37" i="54"/>
  <c r="BI32" i="54"/>
  <c r="AO10" i="50"/>
  <c r="BC28" i="50"/>
  <c r="BF21" i="51"/>
  <c r="BF29" i="54"/>
  <c r="BH34" i="54"/>
  <c r="L30" i="51"/>
  <c r="AK21" i="50"/>
  <c r="BO37" i="54"/>
  <c r="BI8" i="51"/>
  <c r="AC25" i="50"/>
  <c r="BI22" i="55"/>
  <c r="BO29" i="54"/>
  <c r="BI12" i="55"/>
  <c r="AG13" i="50"/>
  <c r="AP10" i="50"/>
  <c r="AR23" i="50"/>
  <c r="AH9" i="50"/>
  <c r="BI23" i="55"/>
  <c r="AV23" i="50"/>
  <c r="AF29" i="50"/>
  <c r="BI22" i="54"/>
  <c r="BI32" i="51"/>
  <c r="AC17" i="50"/>
  <c r="BD36" i="55"/>
  <c r="L10" i="50"/>
  <c r="AT22" i="50"/>
  <c r="BC13" i="55"/>
  <c r="BD24" i="51"/>
  <c r="BH27" i="54"/>
  <c r="AU17" i="50"/>
  <c r="BO41" i="55"/>
  <c r="BD7" i="50"/>
  <c r="BH25" i="54"/>
  <c r="J16" i="50"/>
  <c r="BA28" i="55"/>
  <c r="AW19" i="50"/>
  <c r="BD28" i="55"/>
  <c r="BM9" i="55"/>
  <c r="K23" i="55"/>
  <c r="BM12" i="55"/>
  <c r="BO7" i="51"/>
  <c r="BF5" i="51"/>
  <c r="BF5" i="55"/>
  <c r="BF5" i="50"/>
  <c r="BF5" i="54"/>
  <c r="BE14" i="51"/>
  <c r="BN26" i="50"/>
  <c r="BM8" i="51"/>
  <c r="BB45" i="54"/>
  <c r="BK6" i="54"/>
  <c r="BN25" i="54"/>
  <c r="BH32" i="54"/>
  <c r="BO31" i="55"/>
  <c r="BE30" i="55"/>
  <c r="BH36" i="54"/>
  <c r="BO14" i="54"/>
  <c r="BB43" i="55"/>
  <c r="BF25" i="51"/>
  <c r="AE17" i="50"/>
  <c r="T25" i="50"/>
  <c r="BI14" i="50"/>
  <c r="BI6" i="51"/>
  <c r="O7" i="51"/>
  <c r="R7" i="51" s="1"/>
  <c r="Q7" i="51" s="1"/>
  <c r="BL38" i="55"/>
  <c r="BC21" i="51"/>
  <c r="K6" i="51"/>
  <c r="L45" i="55"/>
  <c r="L22" i="55"/>
  <c r="O19" i="54"/>
  <c r="R19" i="54" s="1"/>
  <c r="Q19" i="54" s="1"/>
  <c r="BI28" i="54"/>
  <c r="BE7" i="54"/>
  <c r="J26" i="54"/>
  <c r="AG8" i="50"/>
  <c r="BB11" i="54"/>
  <c r="AZ7" i="50"/>
  <c r="BN33" i="55"/>
  <c r="AC20" i="50"/>
  <c r="BO24" i="51"/>
  <c r="BO32" i="54"/>
  <c r="BK13" i="51"/>
  <c r="M8" i="50"/>
  <c r="BB27" i="51"/>
  <c r="AM23" i="50"/>
  <c r="BN11" i="55"/>
  <c r="BI13" i="50"/>
  <c r="BF28" i="55"/>
  <c r="Z13" i="50"/>
  <c r="BD24" i="54"/>
  <c r="W14" i="50"/>
  <c r="U20" i="51"/>
  <c r="BG35" i="55"/>
  <c r="AC15" i="50"/>
  <c r="M45" i="51"/>
  <c r="BD16" i="51"/>
  <c r="BI7" i="55"/>
  <c r="I23" i="55"/>
  <c r="N45" i="51"/>
  <c r="BC26" i="51"/>
  <c r="AD14" i="50"/>
  <c r="BB31" i="55"/>
  <c r="BC41" i="54"/>
  <c r="BA27" i="51"/>
  <c r="BN12" i="51"/>
  <c r="BM38" i="51"/>
  <c r="BN7" i="51"/>
  <c r="BB13" i="54"/>
  <c r="BN6" i="54"/>
  <c r="N27" i="51"/>
  <c r="BA32" i="55"/>
  <c r="BG25" i="54"/>
  <c r="BK42" i="54"/>
  <c r="BH14" i="51"/>
  <c r="BK24" i="55"/>
  <c r="BC21" i="50"/>
  <c r="AF17" i="50"/>
  <c r="M13" i="51"/>
  <c r="BN17" i="55"/>
  <c r="BN44" i="55"/>
  <c r="BJ46" i="51"/>
  <c r="BF31" i="55"/>
  <c r="BE10" i="54"/>
  <c r="BO24" i="50"/>
  <c r="BX24" i="50" s="1"/>
  <c r="BM16" i="51"/>
  <c r="T28" i="50"/>
  <c r="BB35" i="55"/>
  <c r="BB6" i="51"/>
  <c r="BB36" i="55"/>
  <c r="N21" i="50"/>
  <c r="BG24" i="55"/>
  <c r="AX25" i="50"/>
  <c r="BM9" i="50"/>
  <c r="BJ14" i="55"/>
  <c r="BE23" i="51"/>
  <c r="BL28" i="50"/>
  <c r="BG12" i="51"/>
  <c r="BI18" i="50"/>
  <c r="BJ36" i="54"/>
  <c r="BB33" i="54"/>
  <c r="BM28" i="50"/>
  <c r="N27" i="54"/>
  <c r="BI9" i="50"/>
  <c r="BF25" i="54"/>
  <c r="AX8" i="50"/>
  <c r="BO33" i="51"/>
  <c r="AB18" i="50"/>
  <c r="BE40" i="51"/>
  <c r="BD7" i="55"/>
  <c r="BF37" i="51"/>
  <c r="K43" i="55"/>
  <c r="BG40" i="54"/>
  <c r="BN20" i="54"/>
  <c r="BA17" i="50"/>
  <c r="AK18" i="50"/>
  <c r="BJ17" i="51"/>
  <c r="BF25" i="50"/>
  <c r="BG40" i="55"/>
  <c r="L10" i="55"/>
  <c r="J22" i="54"/>
  <c r="BD20" i="50"/>
  <c r="BD19" i="55"/>
  <c r="T20" i="51"/>
  <c r="BC37" i="55"/>
  <c r="AL22" i="50"/>
  <c r="BE15" i="54"/>
  <c r="L10" i="54"/>
  <c r="M46" i="55"/>
  <c r="BG16" i="55"/>
  <c r="M16" i="55"/>
  <c r="AD7" i="50"/>
  <c r="BF7" i="54"/>
  <c r="BF17" i="54"/>
  <c r="BH39" i="51"/>
  <c r="BI20" i="50"/>
  <c r="BB17" i="54"/>
  <c r="BG19" i="54"/>
  <c r="BL6" i="55"/>
  <c r="BM26" i="51"/>
  <c r="BM11" i="55"/>
  <c r="BL10" i="50"/>
  <c r="T17" i="50"/>
  <c r="BD35" i="54"/>
  <c r="G32" i="55"/>
  <c r="Z17" i="50"/>
  <c r="I22" i="54"/>
  <c r="L45" i="51"/>
  <c r="BO16" i="54"/>
  <c r="BD31" i="55"/>
  <c r="BE26" i="54"/>
  <c r="BO46" i="55"/>
  <c r="K21" i="50"/>
  <c r="L31" i="54"/>
  <c r="L15" i="51"/>
  <c r="BD43" i="54"/>
  <c r="BD35" i="55"/>
  <c r="BK44" i="51"/>
  <c r="BC15" i="50"/>
  <c r="BN32" i="51"/>
  <c r="BI25" i="54"/>
  <c r="BO10" i="55"/>
  <c r="AW13" i="50"/>
  <c r="AE23" i="50"/>
  <c r="AO29" i="50"/>
  <c r="Z23" i="50"/>
  <c r="BK31" i="51"/>
  <c r="AH29" i="50"/>
  <c r="BE15" i="51"/>
  <c r="BI28" i="55"/>
  <c r="AB24" i="50"/>
  <c r="BK25" i="55"/>
  <c r="BH25" i="55"/>
  <c r="BN23" i="51"/>
  <c r="Z19" i="50"/>
  <c r="BH34" i="51"/>
  <c r="BH8" i="50"/>
  <c r="AC10" i="50"/>
  <c r="BB23" i="55"/>
  <c r="Z14" i="50"/>
  <c r="J38" i="55"/>
  <c r="BI45" i="54"/>
  <c r="BF19" i="51"/>
  <c r="BN26" i="51"/>
  <c r="N23" i="50"/>
  <c r="BO27" i="55"/>
  <c r="T14" i="50"/>
  <c r="O18" i="54"/>
  <c r="R18" i="54" s="1"/>
  <c r="Q18" i="54" s="1"/>
  <c r="BE15" i="50"/>
  <c r="Y19" i="50"/>
  <c r="BI40" i="55"/>
  <c r="BA26" i="55"/>
  <c r="AL29" i="50"/>
  <c r="BD22" i="55"/>
  <c r="W29" i="50"/>
  <c r="X18" i="50"/>
  <c r="I20" i="50"/>
  <c r="BK12" i="51"/>
  <c r="AQ25" i="50"/>
  <c r="N15" i="50"/>
  <c r="BK32" i="55"/>
  <c r="BE8" i="50"/>
  <c r="BM23" i="54"/>
  <c r="AE8" i="50"/>
  <c r="BK14" i="51"/>
  <c r="BC44" i="55"/>
  <c r="BD37" i="54"/>
  <c r="BC16" i="51"/>
  <c r="BJ18" i="51"/>
  <c r="BL13" i="54"/>
  <c r="Y26" i="50"/>
  <c r="BL40" i="54"/>
  <c r="BO36" i="55"/>
  <c r="BB37" i="54"/>
  <c r="BK6" i="55"/>
  <c r="BD42" i="55"/>
  <c r="AG25" i="50"/>
  <c r="U17" i="50"/>
  <c r="Y21" i="50"/>
  <c r="BM27" i="50"/>
  <c r="AI24" i="50"/>
  <c r="BF33" i="55"/>
  <c r="BD18" i="50"/>
  <c r="AG9" i="50"/>
  <c r="AE20" i="51"/>
  <c r="BB7" i="51"/>
  <c r="BO35" i="55"/>
  <c r="AW20" i="51"/>
  <c r="O30" i="55"/>
  <c r="R30" i="55" s="1"/>
  <c r="Q30" i="55" s="1"/>
  <c r="AI22" i="50"/>
  <c r="BI44" i="51"/>
  <c r="BL35" i="55"/>
  <c r="BF19" i="55"/>
  <c r="BN19" i="51"/>
  <c r="BK27" i="54"/>
  <c r="BI25" i="50"/>
  <c r="BO35" i="51"/>
  <c r="BE29" i="54"/>
  <c r="BJ7" i="55"/>
  <c r="BI11" i="55"/>
  <c r="N18" i="54"/>
  <c r="K8" i="50"/>
  <c r="K17" i="50"/>
  <c r="AA26" i="50"/>
  <c r="BJ28" i="55"/>
  <c r="BX30" i="50"/>
  <c r="AQ27" i="54" l="1"/>
  <c r="AK14" i="51"/>
  <c r="W45" i="54"/>
  <c r="AS23" i="55"/>
  <c r="AS35" i="54"/>
  <c r="AM22" i="55"/>
  <c r="AG40" i="51"/>
  <c r="AL45" i="55"/>
  <c r="BA26" i="51"/>
  <c r="BX26" i="51" s="1"/>
  <c r="AT34" i="54"/>
  <c r="AU32" i="54"/>
  <c r="W10" i="54"/>
  <c r="AG6" i="54"/>
  <c r="AI29" i="54"/>
  <c r="V31" i="51"/>
  <c r="AS21" i="55"/>
  <c r="AD6" i="55"/>
  <c r="AG18" i="55"/>
  <c r="AG42" i="55"/>
  <c r="AJ13" i="54"/>
  <c r="AH33" i="55"/>
  <c r="AR35" i="54"/>
  <c r="AU42" i="55"/>
  <c r="AY5" i="50"/>
  <c r="AY5" i="51"/>
  <c r="AY5" i="55"/>
  <c r="AY5" i="54"/>
  <c r="AS46" i="55"/>
  <c r="AS17" i="51"/>
  <c r="AI41" i="54"/>
  <c r="AE13" i="54"/>
  <c r="AE30" i="55"/>
  <c r="AU42" i="54"/>
  <c r="V12" i="54"/>
  <c r="AN41" i="55"/>
  <c r="AB42" i="54"/>
  <c r="AA34" i="51"/>
  <c r="AT37" i="54"/>
  <c r="AJ5" i="50"/>
  <c r="AJ5" i="54"/>
  <c r="AJ5" i="51"/>
  <c r="AJ5" i="55"/>
  <c r="AE33" i="55"/>
  <c r="AI29" i="51"/>
  <c r="AT7" i="55"/>
  <c r="AT17" i="51"/>
  <c r="AF24" i="51"/>
  <c r="AT19" i="51"/>
  <c r="AA24" i="51"/>
  <c r="AC15" i="55"/>
  <c r="AX32" i="51"/>
  <c r="V45" i="54"/>
  <c r="AA5" i="54"/>
  <c r="AA5" i="51"/>
  <c r="AA5" i="55"/>
  <c r="AA5" i="50"/>
  <c r="AK14" i="54"/>
  <c r="AX18" i="51"/>
  <c r="AF18" i="54"/>
  <c r="T7" i="54"/>
  <c r="X46" i="51"/>
  <c r="T21" i="54"/>
  <c r="AM24" i="51"/>
  <c r="AK45" i="51"/>
  <c r="AA6" i="51"/>
  <c r="T18" i="51"/>
  <c r="U46" i="51"/>
  <c r="AV46" i="51"/>
  <c r="AZ29" i="54"/>
  <c r="AC40" i="51"/>
  <c r="AR5" i="54"/>
  <c r="AR5" i="50"/>
  <c r="AR5" i="55"/>
  <c r="AR5" i="51"/>
  <c r="AY33" i="54"/>
  <c r="W27" i="51"/>
  <c r="AF25" i="55"/>
  <c r="AN29" i="55"/>
  <c r="AY28" i="55"/>
  <c r="AG36" i="51"/>
  <c r="W26" i="55"/>
  <c r="AX45" i="51"/>
  <c r="AO26" i="51"/>
  <c r="AY40" i="55"/>
  <c r="BA28" i="51"/>
  <c r="BX28" i="51" s="1"/>
  <c r="AM8" i="51"/>
  <c r="X6" i="54"/>
  <c r="AU12" i="54"/>
  <c r="AG34" i="51"/>
  <c r="W42" i="55"/>
  <c r="W18" i="51"/>
  <c r="AM40" i="51"/>
  <c r="AN6" i="51"/>
  <c r="AD21" i="54"/>
  <c r="AY28" i="51"/>
  <c r="AO12" i="55"/>
  <c r="AH27" i="51"/>
  <c r="AS45" i="55"/>
  <c r="AM6" i="51"/>
  <c r="AB13" i="51"/>
  <c r="AM13" i="54"/>
  <c r="AN44" i="54"/>
  <c r="AQ17" i="51"/>
  <c r="V23" i="51"/>
  <c r="AD38" i="55"/>
  <c r="AB16" i="54"/>
  <c r="AU41" i="54"/>
  <c r="AF15" i="54"/>
  <c r="AD5" i="50"/>
  <c r="AD5" i="51"/>
  <c r="AD5" i="55"/>
  <c r="AD5" i="54"/>
  <c r="X35" i="54"/>
  <c r="AT5" i="55"/>
  <c r="AT5" i="51"/>
  <c r="AT5" i="54"/>
  <c r="AT5" i="50"/>
  <c r="AN36" i="55"/>
  <c r="AW24" i="51"/>
  <c r="AB38" i="51"/>
  <c r="AB14" i="55"/>
  <c r="U33" i="51"/>
  <c r="V11" i="54"/>
  <c r="AK9" i="55"/>
  <c r="AB14" i="54"/>
  <c r="T17" i="55"/>
  <c r="AO30" i="54"/>
  <c r="AL23" i="55"/>
  <c r="W6" i="51"/>
  <c r="AV39" i="55"/>
  <c r="AX26" i="55"/>
  <c r="V32" i="55"/>
  <c r="Y29" i="55"/>
  <c r="Y23" i="54"/>
  <c r="AA22" i="55"/>
  <c r="AT19" i="55"/>
  <c r="AH16" i="51"/>
  <c r="AW27" i="54"/>
  <c r="AU39" i="51"/>
  <c r="AC18" i="51"/>
  <c r="AX7" i="54"/>
  <c r="Z45" i="55"/>
  <c r="AT8" i="51"/>
  <c r="AB17" i="55"/>
  <c r="AB46" i="55"/>
  <c r="V17" i="55"/>
  <c r="Z43" i="54"/>
  <c r="AS34" i="55"/>
  <c r="AM41" i="54"/>
  <c r="AG38" i="55"/>
  <c r="AA28" i="55"/>
  <c r="AN31" i="55"/>
  <c r="Y21" i="51"/>
  <c r="W13" i="51"/>
  <c r="AN24" i="51"/>
  <c r="BA46" i="51"/>
  <c r="BX46" i="51" s="1"/>
  <c r="AE27" i="54"/>
  <c r="AH6" i="51"/>
  <c r="W9" i="51"/>
  <c r="AE41" i="55"/>
  <c r="AW9" i="51"/>
  <c r="AJ24" i="51"/>
  <c r="Z42" i="55"/>
  <c r="AD40" i="54"/>
  <c r="AR46" i="51"/>
  <c r="AC35" i="54"/>
  <c r="W27" i="55"/>
  <c r="AX44" i="55"/>
  <c r="AU29" i="55"/>
  <c r="AN32" i="51"/>
  <c r="AP7" i="54"/>
  <c r="AN13" i="54"/>
  <c r="AA36" i="54"/>
  <c r="AR12" i="54"/>
  <c r="AU27" i="51"/>
  <c r="AU10" i="54"/>
  <c r="AJ44" i="54"/>
  <c r="AV34" i="54"/>
  <c r="AB28" i="51"/>
  <c r="AE26" i="55"/>
  <c r="X25" i="55"/>
  <c r="AX21" i="55"/>
  <c r="Y25" i="54"/>
  <c r="BA19" i="54"/>
  <c r="BX19" i="54" s="1"/>
  <c r="U18" i="51"/>
  <c r="AC45" i="54"/>
  <c r="AT12" i="55"/>
  <c r="AK16" i="51"/>
  <c r="X13" i="51"/>
  <c r="AB21" i="51"/>
  <c r="W36" i="54"/>
  <c r="AU44" i="54"/>
  <c r="AG26" i="51"/>
  <c r="AJ28" i="54"/>
  <c r="AN24" i="54"/>
  <c r="AQ45" i="54"/>
  <c r="AY25" i="54"/>
  <c r="AQ5" i="54"/>
  <c r="AQ5" i="50"/>
  <c r="AQ5" i="51"/>
  <c r="AQ5" i="55"/>
  <c r="AK35" i="51"/>
  <c r="AE7" i="55"/>
  <c r="AS11" i="55"/>
  <c r="AW27" i="55"/>
  <c r="X18" i="55"/>
  <c r="T45" i="54"/>
  <c r="AI34" i="54"/>
  <c r="Z25" i="55"/>
  <c r="AD30" i="55"/>
  <c r="AJ25" i="51"/>
  <c r="AM33" i="54"/>
  <c r="AL10" i="54"/>
  <c r="AI10" i="55"/>
  <c r="AP37" i="51"/>
  <c r="AH27" i="54"/>
  <c r="AE9" i="54"/>
  <c r="AB19" i="55"/>
  <c r="AB36" i="55"/>
  <c r="AU41" i="55"/>
  <c r="AF6" i="55"/>
  <c r="AC41" i="55"/>
  <c r="AA41" i="54"/>
  <c r="AH30" i="54"/>
  <c r="W46" i="54"/>
  <c r="AF14" i="54"/>
  <c r="AT12" i="51"/>
  <c r="AQ18" i="51"/>
  <c r="U35" i="51"/>
  <c r="AZ40" i="55"/>
  <c r="BX40" i="55" s="1"/>
  <c r="AK34" i="55"/>
  <c r="T40" i="55"/>
  <c r="AK8" i="55"/>
  <c r="AH19" i="54"/>
  <c r="AB24" i="51"/>
  <c r="AK7" i="51"/>
  <c r="AP22" i="51"/>
  <c r="AR16" i="54"/>
  <c r="Y18" i="51"/>
  <c r="AF43" i="54"/>
  <c r="Z21" i="51"/>
  <c r="X33" i="51"/>
  <c r="AU6" i="51"/>
  <c r="AE6" i="54"/>
  <c r="AM15" i="54"/>
  <c r="U39" i="51"/>
  <c r="AT42" i="55"/>
  <c r="V16" i="51"/>
  <c r="W14" i="51"/>
  <c r="AJ28" i="51"/>
  <c r="AG17" i="51"/>
  <c r="Y13" i="55"/>
  <c r="AG17" i="55"/>
  <c r="AT25" i="51"/>
  <c r="AJ44" i="51"/>
  <c r="AP10" i="55"/>
  <c r="AY43" i="55"/>
  <c r="AO17" i="54"/>
  <c r="V46" i="54"/>
  <c r="AX6" i="51"/>
  <c r="AJ37" i="55"/>
  <c r="AS41" i="55"/>
  <c r="AP23" i="54"/>
  <c r="AG37" i="55"/>
  <c r="Y13" i="51"/>
  <c r="Y25" i="55"/>
  <c r="AU33" i="54"/>
  <c r="AB32" i="55"/>
  <c r="AD34" i="54"/>
  <c r="AE30" i="54"/>
  <c r="Y15" i="54"/>
  <c r="AN8" i="55"/>
  <c r="AO15" i="51"/>
  <c r="AG14" i="54"/>
  <c r="T37" i="54"/>
  <c r="AO18" i="54"/>
  <c r="AX25" i="51"/>
  <c r="W46" i="51"/>
  <c r="AV24" i="54"/>
  <c r="AO28" i="54"/>
  <c r="AA31" i="55"/>
  <c r="Y16" i="51"/>
  <c r="AC34" i="55"/>
  <c r="AY24" i="51"/>
  <c r="AU18" i="51"/>
  <c r="AE23" i="55"/>
  <c r="AZ17" i="55"/>
  <c r="BX17" i="55" s="1"/>
  <c r="AL26" i="55"/>
  <c r="AH41" i="54"/>
  <c r="AP7" i="51"/>
  <c r="U9" i="55"/>
  <c r="AR34" i="55"/>
  <c r="AZ28" i="51"/>
  <c r="AA34" i="54"/>
  <c r="BA25" i="51"/>
  <c r="BX25" i="51" s="1"/>
  <c r="AK43" i="55"/>
  <c r="Y12" i="51"/>
  <c r="AO10" i="54"/>
  <c r="AJ8" i="55"/>
  <c r="AQ43" i="55"/>
  <c r="AM14" i="54"/>
  <c r="AB39" i="51"/>
  <c r="AB45" i="51"/>
  <c r="AH45" i="54"/>
  <c r="AZ33" i="51"/>
  <c r="U39" i="55"/>
  <c r="AG22" i="51"/>
  <c r="AM27" i="55"/>
  <c r="AT27" i="51"/>
  <c r="AC9" i="54"/>
  <c r="AC23" i="55"/>
  <c r="AC30" i="51"/>
  <c r="AF28" i="51"/>
  <c r="Y10" i="54"/>
  <c r="AX41" i="55"/>
  <c r="Z28" i="51"/>
  <c r="V21" i="51"/>
  <c r="AX29" i="54"/>
  <c r="AW16" i="54"/>
  <c r="AE22" i="51"/>
  <c r="X5" i="51"/>
  <c r="X5" i="54"/>
  <c r="X5" i="50"/>
  <c r="X5" i="55"/>
  <c r="V6" i="51"/>
  <c r="AL22" i="51"/>
  <c r="W7" i="54"/>
  <c r="AK46" i="54"/>
  <c r="T12" i="55"/>
  <c r="AE37" i="55"/>
  <c r="AM11" i="51"/>
  <c r="AM15" i="55"/>
  <c r="AD17" i="55"/>
  <c r="AD25" i="51"/>
  <c r="V29" i="51"/>
  <c r="AJ7" i="51"/>
  <c r="AS6" i="55"/>
  <c r="AC23" i="54"/>
  <c r="AQ9" i="51"/>
  <c r="AE23" i="54"/>
  <c r="AS33" i="54"/>
  <c r="AA40" i="55"/>
  <c r="Y7" i="51"/>
  <c r="X15" i="51"/>
  <c r="AX19" i="51"/>
  <c r="AZ12" i="51"/>
  <c r="V5" i="55"/>
  <c r="V5" i="54"/>
  <c r="V5" i="50"/>
  <c r="V5" i="51"/>
  <c r="AG46" i="54"/>
  <c r="AZ33" i="55"/>
  <c r="BX33" i="55" s="1"/>
  <c r="AH21" i="51"/>
  <c r="AI24" i="55"/>
  <c r="AX24" i="51"/>
  <c r="AQ16" i="51"/>
  <c r="AR34" i="54"/>
  <c r="AB12" i="54"/>
  <c r="AN23" i="51"/>
  <c r="AT15" i="55"/>
  <c r="AG9" i="51"/>
  <c r="AO45" i="51"/>
  <c r="AJ6" i="51"/>
  <c r="V10" i="54"/>
  <c r="AH26" i="51"/>
  <c r="AF29" i="55"/>
  <c r="AA11" i="51"/>
  <c r="AQ42" i="55"/>
  <c r="AX21" i="54"/>
  <c r="AM19" i="55"/>
  <c r="AV29" i="54"/>
  <c r="AV17" i="55"/>
  <c r="AI24" i="51"/>
  <c r="AL13" i="54"/>
  <c r="AX28" i="54"/>
  <c r="AR42" i="55"/>
  <c r="AE29" i="54"/>
  <c r="AE34" i="54"/>
  <c r="AW38" i="55"/>
  <c r="AG28" i="51"/>
  <c r="AX23" i="54"/>
  <c r="W45" i="55"/>
  <c r="AY24" i="54"/>
  <c r="AS25" i="55"/>
  <c r="AI41" i="55"/>
  <c r="AC18" i="54"/>
  <c r="Z14" i="55"/>
  <c r="AL8" i="55"/>
  <c r="AK6" i="54"/>
  <c r="AI10" i="54"/>
  <c r="Z46" i="54"/>
  <c r="AQ24" i="51"/>
  <c r="AR14" i="55"/>
  <c r="U22" i="54"/>
  <c r="AG40" i="54"/>
  <c r="W21" i="54"/>
  <c r="AI25" i="55"/>
  <c r="U43" i="54"/>
  <c r="AZ25" i="55"/>
  <c r="BX25" i="55" s="1"/>
  <c r="AT37" i="51"/>
  <c r="AE25" i="55"/>
  <c r="AX10" i="51"/>
  <c r="AY25" i="51"/>
  <c r="U45" i="51"/>
  <c r="AZ38" i="55"/>
  <c r="BX38" i="55" s="1"/>
  <c r="Z6" i="55"/>
  <c r="AZ45" i="51"/>
  <c r="AV6" i="55"/>
  <c r="AU30" i="51"/>
  <c r="AG14" i="51"/>
  <c r="AR21" i="55"/>
  <c r="AL16" i="54"/>
  <c r="T30" i="51"/>
  <c r="Z44" i="54"/>
  <c r="AA25" i="55"/>
  <c r="AW8" i="51"/>
  <c r="AW7" i="54"/>
  <c r="AA7" i="55"/>
  <c r="AI16" i="54"/>
  <c r="AO36" i="54"/>
  <c r="AY29" i="55"/>
  <c r="W19" i="51"/>
  <c r="AZ28" i="54"/>
  <c r="AN13" i="51"/>
  <c r="U27" i="51"/>
  <c r="AK13" i="51"/>
  <c r="AO40" i="54"/>
  <c r="AQ6" i="54"/>
  <c r="AV38" i="51"/>
  <c r="AL16" i="51"/>
  <c r="AR40" i="51"/>
  <c r="AZ21" i="51"/>
  <c r="T46" i="54"/>
  <c r="V26" i="55"/>
  <c r="AX9" i="51"/>
  <c r="AY7" i="55"/>
  <c r="AV41" i="55"/>
  <c r="AW41" i="55"/>
  <c r="AZ26" i="51"/>
  <c r="Z15" i="51"/>
  <c r="AM17" i="55"/>
  <c r="AO37" i="55"/>
  <c r="AV30" i="50"/>
  <c r="AL45" i="54"/>
  <c r="AE36" i="51"/>
  <c r="AG12" i="54"/>
  <c r="AW13" i="51"/>
  <c r="V40" i="51"/>
  <c r="AC34" i="51"/>
  <c r="AG35" i="55"/>
  <c r="AY39" i="51"/>
  <c r="AW35" i="55"/>
  <c r="AI22" i="51"/>
  <c r="X37" i="51"/>
  <c r="AM43" i="54"/>
  <c r="AJ29" i="55"/>
  <c r="AB21" i="54"/>
  <c r="V30" i="51"/>
  <c r="AA16" i="55"/>
  <c r="AU18" i="55"/>
  <c r="AT25" i="54"/>
  <c r="AP42" i="54"/>
  <c r="T30" i="50"/>
  <c r="AZ32" i="55"/>
  <c r="BX32" i="55" s="1"/>
  <c r="AD30" i="50"/>
  <c r="AM7" i="55"/>
  <c r="AL30" i="55"/>
  <c r="AS36" i="54"/>
  <c r="AB10" i="51"/>
  <c r="AC39" i="51"/>
  <c r="AA31" i="51"/>
  <c r="AR11" i="54"/>
  <c r="AZ8" i="51"/>
  <c r="AD45" i="55"/>
  <c r="Z42" i="54"/>
  <c r="AC25" i="51"/>
  <c r="AT37" i="55"/>
  <c r="AR6" i="54"/>
  <c r="AO46" i="51"/>
  <c r="AA23" i="55"/>
  <c r="W44" i="54"/>
  <c r="AW37" i="55"/>
  <c r="T9" i="54"/>
  <c r="BA17" i="54"/>
  <c r="BX17" i="54" s="1"/>
  <c r="AL17" i="51"/>
  <c r="AP39" i="55"/>
  <c r="AU14" i="51"/>
  <c r="V18" i="55"/>
  <c r="AF43" i="55"/>
  <c r="W25" i="55"/>
  <c r="AH35" i="54"/>
  <c r="AK27" i="54"/>
  <c r="AZ35" i="55"/>
  <c r="BX35" i="55" s="1"/>
  <c r="AE22" i="54"/>
  <c r="AP13" i="55"/>
  <c r="AB34" i="51"/>
  <c r="AP45" i="55"/>
  <c r="AM46" i="54"/>
  <c r="AT40" i="51"/>
  <c r="AW7" i="51"/>
  <c r="T29" i="55"/>
  <c r="AR23" i="54"/>
  <c r="U30" i="54"/>
  <c r="AF40" i="54"/>
  <c r="AU36" i="55"/>
  <c r="AS13" i="51"/>
  <c r="AP22" i="55"/>
  <c r="AP11" i="51"/>
  <c r="AJ19" i="55"/>
  <c r="AN19" i="54"/>
  <c r="AE36" i="55"/>
  <c r="AX33" i="54"/>
  <c r="AY32" i="51"/>
  <c r="AM18" i="55"/>
  <c r="AT38" i="51"/>
  <c r="AE43" i="54"/>
  <c r="BA21" i="51"/>
  <c r="BX21" i="51" s="1"/>
  <c r="V24" i="55"/>
  <c r="AS44" i="54"/>
  <c r="U46" i="54"/>
  <c r="AS36" i="55"/>
  <c r="AN31" i="54"/>
  <c r="AF39" i="55"/>
  <c r="AO13" i="55"/>
  <c r="AH34" i="54"/>
  <c r="AM30" i="50"/>
  <c r="AQ42" i="54"/>
  <c r="BA13" i="54"/>
  <c r="Y38" i="51"/>
  <c r="AG30" i="51"/>
  <c r="AL27" i="51"/>
  <c r="AV21" i="54"/>
  <c r="AJ40" i="55"/>
  <c r="AQ21" i="54"/>
  <c r="AU9" i="54"/>
  <c r="AE11" i="55"/>
  <c r="AV37" i="55"/>
  <c r="T23" i="54"/>
  <c r="AJ18" i="55"/>
  <c r="AI43" i="55"/>
  <c r="T38" i="51"/>
  <c r="AO38" i="55"/>
  <c r="W6" i="55"/>
  <c r="AI35" i="55"/>
  <c r="AC19" i="51"/>
  <c r="AA37" i="55"/>
  <c r="AK7" i="55"/>
  <c r="AY15" i="51"/>
  <c r="V25" i="51"/>
  <c r="Z6" i="51"/>
  <c r="BA40" i="54"/>
  <c r="BX40" i="54" s="1"/>
  <c r="AP18" i="51"/>
  <c r="AJ17" i="55"/>
  <c r="AQ14" i="55"/>
  <c r="AZ15" i="51"/>
  <c r="AT29" i="55"/>
  <c r="AZ28" i="55"/>
  <c r="BX28" i="55" s="1"/>
  <c r="AY32" i="55"/>
  <c r="AS15" i="51"/>
  <c r="AH28" i="51"/>
  <c r="AU44" i="51"/>
  <c r="AK27" i="55"/>
  <c r="V33" i="51"/>
  <c r="AZ9" i="51"/>
  <c r="AS44" i="55"/>
  <c r="AD42" i="54"/>
  <c r="Z17" i="51"/>
  <c r="AP16" i="51"/>
  <c r="AI39" i="51"/>
  <c r="AM32" i="55"/>
  <c r="AJ26" i="55"/>
  <c r="AZ26" i="55"/>
  <c r="BX26" i="55" s="1"/>
  <c r="BA30" i="51"/>
  <c r="BX30" i="51" s="1"/>
  <c r="AS14" i="51"/>
  <c r="AO6" i="54"/>
  <c r="AG30" i="54"/>
  <c r="AM22" i="51"/>
  <c r="AY7" i="54"/>
  <c r="AE45" i="55"/>
  <c r="AV15" i="54"/>
  <c r="AI12" i="54"/>
  <c r="W35" i="51"/>
  <c r="T41" i="54"/>
  <c r="AN11" i="55"/>
  <c r="AI16" i="51"/>
  <c r="Y10" i="55"/>
  <c r="AO19" i="51"/>
  <c r="AA17" i="54"/>
  <c r="T25" i="54"/>
  <c r="AT18" i="51"/>
  <c r="AF15" i="51"/>
  <c r="BA44" i="51"/>
  <c r="BX44" i="51" s="1"/>
  <c r="AC29" i="51"/>
  <c r="AQ7" i="51"/>
  <c r="AB37" i="51"/>
  <c r="AI23" i="54"/>
  <c r="AZ13" i="51"/>
  <c r="AR12" i="51"/>
  <c r="AI40" i="51"/>
  <c r="T23" i="55"/>
  <c r="AF41" i="54"/>
  <c r="AV40" i="54"/>
  <c r="AD46" i="51"/>
  <c r="AT39" i="51"/>
  <c r="AZ44" i="51"/>
  <c r="AP24" i="55"/>
  <c r="AD28" i="51"/>
  <c r="AV29" i="51"/>
  <c r="AS12" i="54"/>
  <c r="AI29" i="55"/>
  <c r="AQ46" i="51"/>
  <c r="AU17" i="54"/>
  <c r="AJ28" i="55"/>
  <c r="AZ32" i="51"/>
  <c r="AN23" i="54"/>
  <c r="AP12" i="55"/>
  <c r="V29" i="54"/>
  <c r="X23" i="55"/>
  <c r="AS32" i="54"/>
  <c r="W41" i="55"/>
  <c r="X9" i="55"/>
  <c r="AQ10" i="54"/>
  <c r="AL32" i="54"/>
  <c r="AA40" i="51"/>
  <c r="AR10" i="55"/>
  <c r="AL42" i="54"/>
  <c r="AD29" i="54"/>
  <c r="X11" i="55"/>
  <c r="AI32" i="55"/>
  <c r="AU33" i="51"/>
  <c r="AA22" i="51"/>
  <c r="Y43" i="55"/>
  <c r="AO12" i="51"/>
  <c r="AX17" i="54"/>
  <c r="AF38" i="51"/>
  <c r="AK36" i="55"/>
  <c r="AN16" i="54"/>
  <c r="AH14" i="51"/>
  <c r="AW37" i="54"/>
  <c r="AB30" i="50"/>
  <c r="AP26" i="51"/>
  <c r="AC22" i="55"/>
  <c r="AI38" i="55"/>
  <c r="AD13" i="55"/>
  <c r="U16" i="54"/>
  <c r="BA16" i="51"/>
  <c r="BX16" i="51" s="1"/>
  <c r="AX34" i="51"/>
  <c r="AX9" i="54"/>
  <c r="AP9" i="54"/>
  <c r="AO39" i="55"/>
  <c r="AN28" i="55"/>
  <c r="AK6" i="55"/>
  <c r="Z7" i="54"/>
  <c r="Y26" i="55"/>
  <c r="AZ34" i="54"/>
  <c r="V35" i="51"/>
  <c r="AG9" i="54"/>
  <c r="AC6" i="55"/>
  <c r="AB38" i="55"/>
  <c r="Y45" i="51"/>
  <c r="AI19" i="54"/>
  <c r="AD11" i="55"/>
  <c r="AQ29" i="54"/>
  <c r="AM44" i="55"/>
  <c r="W38" i="55"/>
  <c r="Z29" i="55"/>
  <c r="AS24" i="51"/>
  <c r="AR9" i="55"/>
  <c r="Y30" i="54"/>
  <c r="AQ33" i="55"/>
  <c r="Z36" i="54"/>
  <c r="AC12" i="54"/>
  <c r="AN43" i="55"/>
  <c r="AU10" i="51"/>
  <c r="AQ22" i="51"/>
  <c r="AO8" i="55"/>
  <c r="AU17" i="51"/>
  <c r="AC21" i="54"/>
  <c r="AN35" i="51"/>
  <c r="AY30" i="55"/>
  <c r="AA12" i="54"/>
  <c r="Y31" i="55"/>
  <c r="BA32" i="54"/>
  <c r="BX32" i="54" s="1"/>
  <c r="AP18" i="54"/>
  <c r="AF26" i="55"/>
  <c r="AG43" i="54"/>
  <c r="AX7" i="55"/>
  <c r="AT46" i="51"/>
  <c r="AK15" i="51"/>
  <c r="AO26" i="54"/>
  <c r="AM5" i="50"/>
  <c r="AM5" i="54"/>
  <c r="AM5" i="55"/>
  <c r="AM5" i="51"/>
  <c r="AS27" i="55"/>
  <c r="AM26" i="54"/>
  <c r="U29" i="54"/>
  <c r="AT23" i="54"/>
  <c r="AM8" i="55"/>
  <c r="W32" i="55"/>
  <c r="AP7" i="55"/>
  <c r="AN9" i="55"/>
  <c r="X34" i="54"/>
  <c r="Y32" i="51"/>
  <c r="AN5" i="55"/>
  <c r="AN5" i="51"/>
  <c r="AN5" i="54"/>
  <c r="AN5" i="50"/>
  <c r="Z28" i="54"/>
  <c r="AR24" i="54"/>
  <c r="AY37" i="54"/>
  <c r="Y19" i="54"/>
  <c r="W14" i="54"/>
  <c r="AW6" i="54"/>
  <c r="AX10" i="55"/>
  <c r="BA21" i="54"/>
  <c r="BX21" i="54" s="1"/>
  <c r="AO16" i="55"/>
  <c r="AH25" i="55"/>
  <c r="Z34" i="51"/>
  <c r="AI10" i="51"/>
  <c r="AM7" i="51"/>
  <c r="AA39" i="51"/>
  <c r="AJ25" i="55"/>
  <c r="AE21" i="55"/>
  <c r="W23" i="51"/>
  <c r="AR7" i="51"/>
  <c r="AZ45" i="55"/>
  <c r="BX45" i="55" s="1"/>
  <c r="U44" i="55"/>
  <c r="AK6" i="51"/>
  <c r="Y41" i="55"/>
  <c r="AW30" i="55"/>
  <c r="AW31" i="51"/>
  <c r="AF9" i="51"/>
  <c r="AG22" i="54"/>
  <c r="Z12" i="54"/>
  <c r="AS46" i="54"/>
  <c r="AZ32" i="54"/>
  <c r="AP25" i="55"/>
  <c r="BA34" i="51"/>
  <c r="BX34" i="51" s="1"/>
  <c r="AY16" i="51"/>
  <c r="AE34" i="55"/>
  <c r="AW12" i="51"/>
  <c r="AY42" i="55"/>
  <c r="AF46" i="51"/>
  <c r="AM28" i="51"/>
  <c r="AE6" i="55"/>
  <c r="Y9" i="51"/>
  <c r="AV33" i="51"/>
  <c r="AX38" i="51"/>
  <c r="AU21" i="54"/>
  <c r="AV15" i="51"/>
  <c r="AF22" i="51"/>
  <c r="AV9" i="51"/>
  <c r="AS43" i="55"/>
  <c r="AL33" i="51"/>
  <c r="AN46" i="54"/>
  <c r="AR15" i="55"/>
  <c r="AA14" i="55"/>
  <c r="AF45" i="55"/>
  <c r="AG36" i="54"/>
  <c r="V32" i="54"/>
  <c r="Z19" i="54"/>
  <c r="Z30" i="55"/>
  <c r="AV43" i="54"/>
  <c r="AK11" i="55"/>
  <c r="AP36" i="55"/>
  <c r="AJ33" i="54"/>
  <c r="Z32" i="54"/>
  <c r="AW28" i="54"/>
  <c r="BA41" i="54"/>
  <c r="BX41" i="54" s="1"/>
  <c r="AG11" i="51"/>
  <c r="AH46" i="54"/>
  <c r="AD32" i="51"/>
  <c r="AK18" i="55"/>
  <c r="AW17" i="55"/>
  <c r="AD22" i="54"/>
  <c r="AU16" i="54"/>
  <c r="AU19" i="51"/>
  <c r="AK44" i="51"/>
  <c r="AN15" i="54"/>
  <c r="AG40" i="55"/>
  <c r="AQ35" i="55"/>
  <c r="AV16" i="54"/>
  <c r="AC32" i="54"/>
  <c r="U13" i="51"/>
  <c r="AI27" i="54"/>
  <c r="AZ35" i="54"/>
  <c r="AI31" i="51"/>
  <c r="T32" i="54"/>
  <c r="Y17" i="54"/>
  <c r="AA13" i="51"/>
  <c r="U28" i="55"/>
  <c r="AM10" i="54"/>
  <c r="AH36" i="51"/>
  <c r="V42" i="55"/>
  <c r="AF39" i="51"/>
  <c r="AF25" i="54"/>
  <c r="W32" i="51"/>
  <c r="AT35" i="55"/>
  <c r="AP11" i="55"/>
  <c r="AR21" i="54"/>
  <c r="AB7" i="54"/>
  <c r="AX22" i="55"/>
  <c r="AM11" i="54"/>
  <c r="AX14" i="55"/>
  <c r="AX37" i="51"/>
  <c r="X11" i="54"/>
  <c r="AD44" i="51"/>
  <c r="AT36" i="55"/>
  <c r="AL9" i="55"/>
  <c r="AQ23" i="55"/>
  <c r="AF11" i="54"/>
  <c r="AK44" i="55"/>
  <c r="AG23" i="51"/>
  <c r="AZ30" i="50"/>
  <c r="Y22" i="54"/>
  <c r="AJ43" i="54"/>
  <c r="U18" i="54"/>
  <c r="AM24" i="55"/>
  <c r="AA25" i="51"/>
  <c r="W40" i="51"/>
  <c r="AC11" i="54"/>
  <c r="AG15" i="55"/>
  <c r="AP26" i="55"/>
  <c r="AH13" i="55"/>
  <c r="U21" i="55"/>
  <c r="AY22" i="55"/>
  <c r="AJ17" i="54"/>
  <c r="T39" i="51"/>
  <c r="Y37" i="54"/>
  <c r="AV13" i="51"/>
  <c r="W17" i="54"/>
  <c r="AD27" i="54"/>
  <c r="T12" i="54"/>
  <c r="AV37" i="54"/>
  <c r="AH29" i="51"/>
  <c r="AH30" i="50"/>
  <c r="AF42" i="55"/>
  <c r="AA39" i="55"/>
  <c r="Z43" i="55"/>
  <c r="AQ26" i="54"/>
  <c r="W39" i="51"/>
  <c r="Z19" i="51"/>
  <c r="AZ7" i="55"/>
  <c r="BX7" i="55" s="1"/>
  <c r="AU23" i="54"/>
  <c r="AO24" i="54"/>
  <c r="Y26" i="54"/>
  <c r="AS25" i="54"/>
  <c r="AO17" i="55"/>
  <c r="AO32" i="55"/>
  <c r="AF15" i="55"/>
  <c r="AD31" i="51"/>
  <c r="AQ16" i="55"/>
  <c r="AH6" i="54"/>
  <c r="AC27" i="54"/>
  <c r="AW11" i="55"/>
  <c r="AU15" i="54"/>
  <c r="AF10" i="51"/>
  <c r="AI44" i="51"/>
  <c r="AA17" i="51"/>
  <c r="AA21" i="54"/>
  <c r="AP43" i="55"/>
  <c r="AM23" i="55"/>
  <c r="X7" i="54"/>
  <c r="AN30" i="50"/>
  <c r="AE42" i="55"/>
  <c r="AR15" i="54"/>
  <c r="AI14" i="54"/>
  <c r="AS28" i="55"/>
  <c r="AM15" i="51"/>
  <c r="W12" i="55"/>
  <c r="T27" i="51"/>
  <c r="AZ11" i="54"/>
  <c r="AS16" i="55"/>
  <c r="AN26" i="51"/>
  <c r="AP30" i="50"/>
  <c r="AT24" i="55"/>
  <c r="AC42" i="54"/>
  <c r="X40" i="54"/>
  <c r="AV26" i="55"/>
  <c r="AP37" i="55"/>
  <c r="AL12" i="51"/>
  <c r="AP9" i="55"/>
  <c r="AJ19" i="51"/>
  <c r="AW45" i="55"/>
  <c r="AY27" i="55"/>
  <c r="U16" i="55"/>
  <c r="AP32" i="51"/>
  <c r="AM25" i="51"/>
  <c r="AK25" i="55"/>
  <c r="AV30" i="54"/>
  <c r="AP46" i="55"/>
  <c r="Y14" i="54"/>
  <c r="Z31" i="55"/>
  <c r="AH16" i="54"/>
  <c r="AC10" i="55"/>
  <c r="AM41" i="55"/>
  <c r="AX31" i="54"/>
  <c r="AL44" i="51"/>
  <c r="Y30" i="51"/>
  <c r="AD39" i="51"/>
  <c r="V15" i="55"/>
  <c r="AQ39" i="51"/>
  <c r="AR28" i="51"/>
  <c r="AN6" i="54"/>
  <c r="AS37" i="54"/>
  <c r="AZ36" i="51"/>
  <c r="X41" i="55"/>
  <c r="AF26" i="54"/>
  <c r="Y30" i="55"/>
  <c r="Z35" i="54"/>
  <c r="AP19" i="51"/>
  <c r="AQ7" i="54"/>
  <c r="W45" i="51"/>
  <c r="AD35" i="51"/>
  <c r="T31" i="51"/>
  <c r="AU43" i="55"/>
  <c r="AF46" i="55"/>
  <c r="AF28" i="55"/>
  <c r="AW12" i="55"/>
  <c r="AJ8" i="51"/>
  <c r="V41" i="54"/>
  <c r="AE7" i="51"/>
  <c r="T6" i="54"/>
  <c r="AL13" i="55"/>
  <c r="AB24" i="55"/>
  <c r="AW43" i="54"/>
  <c r="AB30" i="51"/>
  <c r="AH25" i="54"/>
  <c r="AU11" i="54"/>
  <c r="AC37" i="55"/>
  <c r="AI6" i="54"/>
  <c r="Z46" i="55"/>
  <c r="AS26" i="54"/>
  <c r="AW17" i="51"/>
  <c r="AG25" i="55"/>
  <c r="AL44" i="54"/>
  <c r="AS26" i="51"/>
  <c r="T17" i="54"/>
  <c r="V38" i="55"/>
  <c r="AD13" i="51"/>
  <c r="AZ45" i="54"/>
  <c r="AX29" i="55"/>
  <c r="AW6" i="55"/>
  <c r="AP24" i="54"/>
  <c r="AP46" i="54"/>
  <c r="AX17" i="51"/>
  <c r="AB27" i="55"/>
  <c r="AP39" i="51"/>
  <c r="AB27" i="51"/>
  <c r="AC35" i="55"/>
  <c r="AP35" i="51"/>
  <c r="Z41" i="55"/>
  <c r="AZ10" i="55"/>
  <c r="BX10" i="55" s="1"/>
  <c r="AJ11" i="51"/>
  <c r="AQ25" i="51"/>
  <c r="AR17" i="54"/>
  <c r="AW8" i="55"/>
  <c r="AD28" i="54"/>
  <c r="AZ16" i="55"/>
  <c r="BX16" i="55" s="1"/>
  <c r="AL21" i="55"/>
  <c r="AX6" i="55"/>
  <c r="AM32" i="54"/>
  <c r="AU6" i="54"/>
  <c r="AU13" i="54"/>
  <c r="AM13" i="51"/>
  <c r="U25" i="55"/>
  <c r="AG26" i="55"/>
  <c r="AV45" i="51"/>
  <c r="AL24" i="51"/>
  <c r="AI46" i="55"/>
  <c r="AB15" i="51"/>
  <c r="AY41" i="54"/>
  <c r="AV11" i="51"/>
  <c r="AP33" i="54"/>
  <c r="AF36" i="55"/>
  <c r="AE39" i="55"/>
  <c r="AO33" i="55"/>
  <c r="AL13" i="51"/>
  <c r="AH39" i="55"/>
  <c r="AQ41" i="55"/>
  <c r="AC31" i="51"/>
  <c r="AC46" i="54"/>
  <c r="AG25" i="54"/>
  <c r="AI18" i="54"/>
  <c r="AU36" i="51"/>
  <c r="T11" i="51"/>
  <c r="AK37" i="51"/>
  <c r="AC37" i="54"/>
  <c r="W23" i="55"/>
  <c r="AY19" i="55"/>
  <c r="Z17" i="55"/>
  <c r="AH37" i="51"/>
  <c r="U25" i="51"/>
  <c r="Y46" i="54"/>
  <c r="AP38" i="55"/>
  <c r="AM36" i="54"/>
  <c r="AD7" i="51"/>
  <c r="AQ18" i="55"/>
  <c r="AR36" i="54"/>
  <c r="AJ31" i="55"/>
  <c r="AZ16" i="51"/>
  <c r="Y39" i="51"/>
  <c r="T24" i="54"/>
  <c r="AG44" i="51"/>
  <c r="AW44" i="51"/>
  <c r="Y16" i="54"/>
  <c r="AU29" i="54"/>
  <c r="Z34" i="55"/>
  <c r="AQ44" i="51"/>
  <c r="AY16" i="54"/>
  <c r="V30" i="55"/>
  <c r="AJ12" i="54"/>
  <c r="AN38" i="55"/>
  <c r="AQ29" i="55"/>
  <c r="AI33" i="54"/>
  <c r="AZ23" i="51"/>
  <c r="BX23" i="51" s="1"/>
  <c r="AQ14" i="54"/>
  <c r="AY30" i="50"/>
  <c r="BA42" i="54"/>
  <c r="BX42" i="54" s="1"/>
  <c r="AJ36" i="55"/>
  <c r="AF21" i="54"/>
  <c r="AV9" i="54"/>
  <c r="AH35" i="51"/>
  <c r="AW22" i="55"/>
  <c r="AP41" i="55"/>
  <c r="AZ34" i="55"/>
  <c r="BX34" i="55" s="1"/>
  <c r="AR36" i="51"/>
  <c r="AM10" i="51"/>
  <c r="AO13" i="54"/>
  <c r="AE37" i="54"/>
  <c r="AG41" i="54"/>
  <c r="AM14" i="55"/>
  <c r="AA45" i="51"/>
  <c r="AP28" i="51"/>
  <c r="AG27" i="55"/>
  <c r="AU39" i="55"/>
  <c r="AS7" i="55"/>
  <c r="Y17" i="51"/>
  <c r="Y23" i="51"/>
  <c r="AQ37" i="51"/>
  <c r="AC37" i="51"/>
  <c r="AB18" i="54"/>
  <c r="AN29" i="51"/>
  <c r="AD45" i="51"/>
  <c r="T14" i="55"/>
  <c r="AS29" i="51"/>
  <c r="AB45" i="54"/>
  <c r="Y28" i="54"/>
  <c r="AM9" i="55"/>
  <c r="AQ31" i="51"/>
  <c r="AO18" i="55"/>
  <c r="AI13" i="54"/>
  <c r="AA29" i="55"/>
  <c r="AJ26" i="54"/>
  <c r="AJ24" i="54"/>
  <c r="AI23" i="55"/>
  <c r="AM36" i="51"/>
  <c r="AK40" i="55"/>
  <c r="AZ10" i="51"/>
  <c r="BX10" i="51" s="1"/>
  <c r="AW18" i="55"/>
  <c r="AZ37" i="55"/>
  <c r="BX37" i="55" s="1"/>
  <c r="AP15" i="51"/>
  <c r="AD14" i="54"/>
  <c r="AF32" i="54"/>
  <c r="AL39" i="51"/>
  <c r="AH28" i="55"/>
  <c r="T10" i="51"/>
  <c r="AV19" i="54"/>
  <c r="V34" i="55"/>
  <c r="AU23" i="51"/>
  <c r="AF45" i="51"/>
  <c r="AY21" i="51"/>
  <c r="W18" i="55"/>
  <c r="W34" i="54"/>
  <c r="U35" i="55"/>
  <c r="AP22" i="54"/>
  <c r="AB11" i="54"/>
  <c r="AW39" i="51"/>
  <c r="AK17" i="55"/>
  <c r="AS11" i="54"/>
  <c r="W26" i="51"/>
  <c r="AD37" i="55"/>
  <c r="T38" i="55"/>
  <c r="AR38" i="55"/>
  <c r="AX40" i="54"/>
  <c r="AV19" i="55"/>
  <c r="AG43" i="55"/>
  <c r="AC28" i="54"/>
  <c r="AB46" i="51"/>
  <c r="AX15" i="54"/>
  <c r="AC14" i="51"/>
  <c r="AQ19" i="54"/>
  <c r="AL29" i="51"/>
  <c r="AH43" i="54"/>
  <c r="Z24" i="54"/>
  <c r="AV22" i="55"/>
  <c r="AM12" i="55"/>
  <c r="AG16" i="51"/>
  <c r="AN17" i="55"/>
  <c r="Y28" i="51"/>
  <c r="AT44" i="54"/>
  <c r="AY6" i="51"/>
  <c r="AF26" i="51"/>
  <c r="AC11" i="55"/>
  <c r="AD22" i="51"/>
  <c r="AB30" i="54"/>
  <c r="AQ36" i="51"/>
  <c r="AG39" i="51"/>
  <c r="V46" i="51"/>
  <c r="AJ21" i="55"/>
  <c r="AE26" i="51"/>
  <c r="AT22" i="55"/>
  <c r="AJ33" i="51"/>
  <c r="AS7" i="54"/>
  <c r="X28" i="55"/>
  <c r="X38" i="55"/>
  <c r="AL37" i="55"/>
  <c r="AY35" i="54"/>
  <c r="AM24" i="54"/>
  <c r="Y11" i="55"/>
  <c r="AN43" i="54"/>
  <c r="X32" i="55"/>
  <c r="W21" i="51"/>
  <c r="AL24" i="55"/>
  <c r="AT38" i="55"/>
  <c r="AG18" i="54"/>
  <c r="AY8" i="55"/>
  <c r="AH44" i="51"/>
  <c r="AD24" i="55"/>
  <c r="AG23" i="55"/>
  <c r="AM33" i="55"/>
  <c r="AQ23" i="54"/>
  <c r="AC10" i="54"/>
  <c r="AO39" i="51"/>
  <c r="AX36" i="55"/>
  <c r="AB32" i="54"/>
  <c r="T35" i="51"/>
  <c r="AP46" i="51"/>
  <c r="AE18" i="54"/>
  <c r="X21" i="51"/>
  <c r="AC31" i="54"/>
  <c r="AL17" i="55"/>
  <c r="AR31" i="54"/>
  <c r="U13" i="54"/>
  <c r="AK23" i="54"/>
  <c r="AE40" i="55"/>
  <c r="AI22" i="54"/>
  <c r="AQ28" i="55"/>
  <c r="AK36" i="51"/>
  <c r="AD27" i="55"/>
  <c r="AO24" i="55"/>
  <c r="AO7" i="51"/>
  <c r="AM40" i="54"/>
  <c r="AU26" i="54"/>
  <c r="AZ24" i="54"/>
  <c r="AO28" i="55"/>
  <c r="T12" i="51"/>
  <c r="AS27" i="54"/>
  <c r="U40" i="55"/>
  <c r="AY9" i="55"/>
  <c r="Y7" i="55"/>
  <c r="AV31" i="55"/>
  <c r="AS42" i="55"/>
  <c r="AZ12" i="54"/>
  <c r="AC23" i="51"/>
  <c r="AT28" i="55"/>
  <c r="Y37" i="55"/>
  <c r="AS35" i="51"/>
  <c r="AO29" i="54"/>
  <c r="Y15" i="55"/>
  <c r="T40" i="51"/>
  <c r="T39" i="55"/>
  <c r="AE34" i="51"/>
  <c r="AE40" i="51"/>
  <c r="AO32" i="54"/>
  <c r="AD36" i="51"/>
  <c r="AR43" i="54"/>
  <c r="BA15" i="54"/>
  <c r="BX15" i="54" s="1"/>
  <c r="AU7" i="54"/>
  <c r="T35" i="55"/>
  <c r="AF44" i="54"/>
  <c r="AJ23" i="54"/>
  <c r="AS15" i="54"/>
  <c r="BA17" i="51"/>
  <c r="BX17" i="51" s="1"/>
  <c r="U11" i="55"/>
  <c r="AZ33" i="54"/>
  <c r="AP34" i="54"/>
  <c r="AE29" i="51"/>
  <c r="AS39" i="55"/>
  <c r="X43" i="54"/>
  <c r="AE27" i="51"/>
  <c r="AA10" i="51"/>
  <c r="AC21" i="51"/>
  <c r="AR17" i="51"/>
  <c r="AK46" i="55"/>
  <c r="Z22" i="55"/>
  <c r="AA26" i="55"/>
  <c r="Y40" i="51"/>
  <c r="AE24" i="54"/>
  <c r="AZ27" i="51"/>
  <c r="BX27" i="51" s="1"/>
  <c r="AM23" i="51"/>
  <c r="AN26" i="54"/>
  <c r="AN28" i="51"/>
  <c r="AI33" i="51"/>
  <c r="AW33" i="55"/>
  <c r="AW7" i="55"/>
  <c r="AA33" i="51"/>
  <c r="AW30" i="51"/>
  <c r="T32" i="51"/>
  <c r="AE43" i="55"/>
  <c r="AI27" i="55"/>
  <c r="AR33" i="55"/>
  <c r="AP44" i="55"/>
  <c r="AI40" i="54"/>
  <c r="AP8" i="55"/>
  <c r="AZ44" i="55"/>
  <c r="BX44" i="55" s="1"/>
  <c r="AK42" i="55"/>
  <c r="V7" i="55"/>
  <c r="Y36" i="51"/>
  <c r="AN22" i="51"/>
  <c r="X24" i="54"/>
  <c r="AF22" i="55"/>
  <c r="AI27" i="51"/>
  <c r="AP35" i="55"/>
  <c r="AD33" i="55"/>
  <c r="AX38" i="55"/>
  <c r="AU28" i="55"/>
  <c r="AR6" i="55"/>
  <c r="AN46" i="55"/>
  <c r="AM30" i="54"/>
  <c r="AR7" i="55"/>
  <c r="AN34" i="51"/>
  <c r="Z7" i="55"/>
  <c r="AQ9" i="55"/>
  <c r="U30" i="50"/>
  <c r="AQ45" i="55"/>
  <c r="Y10" i="51"/>
  <c r="AQ25" i="54"/>
  <c r="T46" i="51"/>
  <c r="U30" i="55"/>
  <c r="AI19" i="55"/>
  <c r="AR10" i="54"/>
  <c r="AU46" i="51"/>
  <c r="AB46" i="54"/>
  <c r="AH9" i="54"/>
  <c r="AF12" i="54"/>
  <c r="AX32" i="55"/>
  <c r="AU10" i="55"/>
  <c r="W36" i="55"/>
  <c r="AM35" i="51"/>
  <c r="AX23" i="55"/>
  <c r="Z19" i="55"/>
  <c r="Z6" i="54"/>
  <c r="AV36" i="55"/>
  <c r="AD21" i="51"/>
  <c r="AC7" i="54"/>
  <c r="AY34" i="54"/>
  <c r="AP26" i="54"/>
  <c r="AL46" i="51"/>
  <c r="AJ40" i="51"/>
  <c r="T18" i="55"/>
  <c r="AM21" i="55"/>
  <c r="AE31" i="51"/>
  <c r="X12" i="51"/>
  <c r="AO9" i="54"/>
  <c r="AV10" i="51"/>
  <c r="AP29" i="51"/>
  <c r="AO43" i="55"/>
  <c r="AA33" i="54"/>
  <c r="W5" i="55"/>
  <c r="W5" i="54"/>
  <c r="W5" i="50"/>
  <c r="W5" i="51"/>
  <c r="AS24" i="55"/>
  <c r="U21" i="51"/>
  <c r="AU35" i="55"/>
  <c r="AQ33" i="54"/>
  <c r="AI11" i="55"/>
  <c r="W24" i="54"/>
  <c r="AI36" i="55"/>
  <c r="AP23" i="55"/>
  <c r="AJ12" i="51"/>
  <c r="AY24" i="55"/>
  <c r="AA9" i="55"/>
  <c r="AB11" i="51"/>
  <c r="AB44" i="54"/>
  <c r="AF17" i="51"/>
  <c r="X36" i="54"/>
  <c r="AD16" i="55"/>
  <c r="AV34" i="55"/>
  <c r="AT11" i="55"/>
  <c r="AZ18" i="54"/>
  <c r="BX18" i="54" s="1"/>
  <c r="AI35" i="51"/>
  <c r="AB5" i="50"/>
  <c r="AB5" i="51"/>
  <c r="AB5" i="54"/>
  <c r="AB5" i="55"/>
  <c r="W10" i="51"/>
  <c r="AB28" i="55"/>
  <c r="AQ19" i="51"/>
  <c r="AM17" i="51"/>
  <c r="AP30" i="54"/>
  <c r="AK31" i="54"/>
  <c r="AM35" i="55"/>
  <c r="AU37" i="54"/>
  <c r="AD26" i="54"/>
  <c r="AO44" i="51"/>
  <c r="AD14" i="51"/>
  <c r="AF33" i="51"/>
  <c r="AI21" i="51"/>
  <c r="BA45" i="54"/>
  <c r="BX45" i="54" s="1"/>
  <c r="AH10" i="51"/>
  <c r="AA10" i="55"/>
  <c r="AK23" i="51"/>
  <c r="AK29" i="55"/>
  <c r="Z25" i="54"/>
  <c r="AW25" i="51"/>
  <c r="AI42" i="54"/>
  <c r="AZ11" i="51"/>
  <c r="V36" i="55"/>
  <c r="AK18" i="51"/>
  <c r="AI40" i="55"/>
  <c r="U22" i="51"/>
  <c r="AB22" i="51"/>
  <c r="AX42" i="55"/>
  <c r="AO46" i="54"/>
  <c r="AD12" i="54"/>
  <c r="W19" i="54"/>
  <c r="T31" i="55"/>
  <c r="AH25" i="51"/>
  <c r="AA37" i="54"/>
  <c r="AU30" i="54"/>
  <c r="X44" i="51"/>
  <c r="AM38" i="51"/>
  <c r="AM44" i="54"/>
  <c r="AQ15" i="55"/>
  <c r="AS30" i="50"/>
  <c r="AD10" i="54"/>
  <c r="AM37" i="55"/>
  <c r="AV8" i="55"/>
  <c r="X14" i="51"/>
  <c r="AK25" i="51"/>
  <c r="U12" i="54"/>
  <c r="Y26" i="51"/>
  <c r="AA44" i="51"/>
  <c r="AE28" i="55"/>
  <c r="AM34" i="54"/>
  <c r="U45" i="54"/>
  <c r="AO25" i="54"/>
  <c r="V44" i="54"/>
  <c r="AK39" i="51"/>
  <c r="AW44" i="55"/>
  <c r="AZ42" i="54"/>
  <c r="AZ26" i="54"/>
  <c r="AC6" i="51"/>
  <c r="AJ16" i="54"/>
  <c r="AZ18" i="55"/>
  <c r="BX18" i="55" s="1"/>
  <c r="X25" i="54"/>
  <c r="AL34" i="54"/>
  <c r="AF34" i="55"/>
  <c r="T11" i="55"/>
  <c r="AT31" i="51"/>
  <c r="AA21" i="55"/>
  <c r="AX18" i="54"/>
  <c r="AE10" i="55"/>
  <c r="AV27" i="51"/>
  <c r="AG26" i="54"/>
  <c r="AX36" i="51"/>
  <c r="U7" i="51"/>
  <c r="AF40" i="51"/>
  <c r="AJ14" i="55"/>
  <c r="AB29" i="51"/>
  <c r="X17" i="54"/>
  <c r="AY10" i="55"/>
  <c r="AQ13" i="51"/>
  <c r="AQ31" i="55"/>
  <c r="AZ30" i="51"/>
  <c r="AZ42" i="55"/>
  <c r="BX42" i="55" s="1"/>
  <c r="AK19" i="55"/>
  <c r="AO30" i="50"/>
  <c r="X30" i="50"/>
  <c r="AT18" i="55"/>
  <c r="AB39" i="55"/>
  <c r="AJ41" i="55"/>
  <c r="Z18" i="55"/>
  <c r="AU23" i="55"/>
  <c r="AY31" i="51"/>
  <c r="AT30" i="51"/>
  <c r="AP27" i="55"/>
  <c r="AD13" i="54"/>
  <c r="U38" i="55"/>
  <c r="AP19" i="55"/>
  <c r="T6" i="55"/>
  <c r="X13" i="55"/>
  <c r="AL41" i="55"/>
  <c r="AS25" i="51"/>
  <c r="AL5" i="51"/>
  <c r="AL5" i="50"/>
  <c r="AL5" i="55"/>
  <c r="AL5" i="54"/>
  <c r="BA8" i="51"/>
  <c r="BX8" i="51" s="1"/>
  <c r="AW19" i="54"/>
  <c r="AF6" i="51"/>
  <c r="AM23" i="54"/>
  <c r="V37" i="51"/>
  <c r="BA11" i="54"/>
  <c r="BX11" i="54" s="1"/>
  <c r="AQ27" i="51"/>
  <c r="AM25" i="54"/>
  <c r="AJ31" i="51"/>
  <c r="AI30" i="50"/>
  <c r="AM31" i="54"/>
  <c r="AS43" i="54"/>
  <c r="AY38" i="51"/>
  <c r="AS34" i="54"/>
  <c r="AK30" i="51"/>
  <c r="AF16" i="55"/>
  <c r="AF27" i="51"/>
  <c r="AO35" i="55"/>
  <c r="U31" i="54"/>
  <c r="AD23" i="55"/>
  <c r="AB43" i="55"/>
  <c r="AT46" i="54"/>
  <c r="AY27" i="54"/>
  <c r="AA42" i="55"/>
  <c r="AC40" i="54"/>
  <c r="AT6" i="51"/>
  <c r="AC45" i="55"/>
  <c r="AC43" i="54"/>
  <c r="AD25" i="54"/>
  <c r="AG5" i="54"/>
  <c r="AG5" i="55"/>
  <c r="AG5" i="50"/>
  <c r="AG5" i="51"/>
  <c r="AI31" i="54"/>
  <c r="Z32" i="51"/>
  <c r="X34" i="55"/>
  <c r="AK17" i="54"/>
  <c r="X45" i="51"/>
  <c r="W37" i="51"/>
  <c r="AB16" i="55"/>
  <c r="AC10" i="51"/>
  <c r="AX7" i="51"/>
  <c r="T9" i="55"/>
  <c r="AT33" i="54"/>
  <c r="AJ18" i="54"/>
  <c r="V39" i="55"/>
  <c r="AJ9" i="54"/>
  <c r="AM31" i="51"/>
  <c r="Y6" i="55"/>
  <c r="V37" i="54"/>
  <c r="AP19" i="54"/>
  <c r="AY38" i="55"/>
  <c r="AR32" i="54"/>
  <c r="AS40" i="55"/>
  <c r="AT9" i="54"/>
  <c r="AO42" i="55"/>
  <c r="AY14" i="54"/>
  <c r="BA33" i="54"/>
  <c r="BX33" i="54" s="1"/>
  <c r="AH29" i="55"/>
  <c r="AZ43" i="54"/>
  <c r="BX43" i="54" s="1"/>
  <c r="AC32" i="51"/>
  <c r="AS10" i="55"/>
  <c r="AL15" i="51"/>
  <c r="AX33" i="51"/>
  <c r="AW39" i="55"/>
  <c r="AN11" i="54"/>
  <c r="AW17" i="54"/>
  <c r="AV28" i="51"/>
  <c r="AT10" i="51"/>
  <c r="AI26" i="54"/>
  <c r="W33" i="55"/>
  <c r="X15" i="55"/>
  <c r="AL33" i="54"/>
  <c r="AE40" i="54"/>
  <c r="Z44" i="55"/>
  <c r="AX18" i="55"/>
  <c r="AC36" i="51"/>
  <c r="AM45" i="54"/>
  <c r="AP10" i="51"/>
  <c r="W16" i="55"/>
  <c r="AO6" i="55"/>
  <c r="AO5" i="55"/>
  <c r="AO5" i="51"/>
  <c r="AO5" i="54"/>
  <c r="AO5" i="50"/>
  <c r="AD28" i="55"/>
  <c r="AD35" i="54"/>
  <c r="AQ13" i="54"/>
  <c r="Y34" i="55"/>
  <c r="AZ46" i="51"/>
  <c r="AW29" i="55"/>
  <c r="Y33" i="55"/>
  <c r="Z37" i="51"/>
  <c r="T26" i="55"/>
  <c r="AA23" i="54"/>
  <c r="AY41" i="55"/>
  <c r="AA14" i="51"/>
  <c r="BA45" i="51"/>
  <c r="BX45" i="51" s="1"/>
  <c r="U11" i="51"/>
  <c r="AV32" i="54"/>
  <c r="AX24" i="55"/>
  <c r="AT44" i="51"/>
  <c r="U42" i="55"/>
  <c r="AC29" i="54"/>
  <c r="AD14" i="55"/>
  <c r="AX9" i="55"/>
  <c r="AJ37" i="51"/>
  <c r="T5" i="54"/>
  <c r="T5" i="50"/>
  <c r="T5" i="51"/>
  <c r="T5" i="55"/>
  <c r="AT16" i="51"/>
  <c r="X35" i="51"/>
  <c r="AG31" i="54"/>
  <c r="AS19" i="55"/>
  <c r="AG31" i="55"/>
  <c r="AR27" i="54"/>
  <c r="AX25" i="55"/>
  <c r="T15" i="55"/>
  <c r="AU24" i="51"/>
  <c r="AS35" i="55"/>
  <c r="AX13" i="51"/>
  <c r="AB33" i="55"/>
  <c r="AJ32" i="51"/>
  <c r="AW40" i="51"/>
  <c r="AJ24" i="55"/>
  <c r="AG45" i="55"/>
  <c r="AH18" i="55"/>
  <c r="AD29" i="55"/>
  <c r="Z30" i="51"/>
  <c r="AH40" i="55"/>
  <c r="AL18" i="55"/>
  <c r="AX19" i="54"/>
  <c r="AA24" i="55"/>
  <c r="AM26" i="55"/>
  <c r="AF14" i="55"/>
  <c r="AE25" i="54"/>
  <c r="AA35" i="54"/>
  <c r="T22" i="55"/>
  <c r="AQ34" i="54"/>
  <c r="AS16" i="51"/>
  <c r="AS41" i="54"/>
  <c r="AO37" i="51"/>
  <c r="AU40" i="51"/>
  <c r="AP12" i="51"/>
  <c r="AY8" i="51"/>
  <c r="AP42" i="55"/>
  <c r="AL43" i="55"/>
  <c r="AU9" i="51"/>
  <c r="AT13" i="55"/>
  <c r="AK17" i="51"/>
  <c r="AL27" i="55"/>
  <c r="AM42" i="54"/>
  <c r="AH23" i="55"/>
  <c r="AU45" i="54"/>
  <c r="AA17" i="55"/>
  <c r="U32" i="54"/>
  <c r="AB21" i="55"/>
  <c r="AH45" i="51"/>
  <c r="AW36" i="55"/>
  <c r="AO28" i="51"/>
  <c r="V34" i="54"/>
  <c r="Y7" i="54"/>
  <c r="AW19" i="55"/>
  <c r="AC34" i="54"/>
  <c r="AR18" i="55"/>
  <c r="AK37" i="54"/>
  <c r="AN44" i="55"/>
  <c r="AE31" i="55"/>
  <c r="Y30" i="50"/>
  <c r="AH44" i="55"/>
  <c r="AH18" i="54"/>
  <c r="AN10" i="55"/>
  <c r="AJ27" i="54"/>
  <c r="U21" i="54"/>
  <c r="AH14" i="54"/>
  <c r="AW25" i="55"/>
  <c r="AY16" i="55"/>
  <c r="AN14" i="55"/>
  <c r="AV9" i="55"/>
  <c r="AY10" i="54"/>
  <c r="BX10" i="54" s="1"/>
  <c r="AN42" i="54"/>
  <c r="AX15" i="55"/>
  <c r="AC36" i="54"/>
  <c r="AI25" i="51"/>
  <c r="AL10" i="51"/>
  <c r="AP11" i="54"/>
  <c r="AA28" i="51"/>
  <c r="BA9" i="51"/>
  <c r="BX9" i="51" s="1"/>
  <c r="W37" i="55"/>
  <c r="AL31" i="54"/>
  <c r="AQ36" i="54"/>
  <c r="AL34" i="55"/>
  <c r="BA33" i="51"/>
  <c r="BX33" i="51" s="1"/>
  <c r="AI18" i="51"/>
  <c r="AH46" i="55"/>
  <c r="AG42" i="54"/>
  <c r="AX35" i="55"/>
  <c r="AR29" i="55"/>
  <c r="AB44" i="51"/>
  <c r="Y38" i="55"/>
  <c r="V37" i="55"/>
  <c r="AA37" i="51"/>
  <c r="T6" i="51"/>
  <c r="AV28" i="54"/>
  <c r="AQ22" i="54"/>
  <c r="AX23" i="51"/>
  <c r="BA11" i="51"/>
  <c r="BX11" i="51" s="1"/>
  <c r="U36" i="55"/>
  <c r="AB12" i="55"/>
  <c r="AJ30" i="55"/>
  <c r="Y16" i="55"/>
  <c r="AF38" i="55"/>
  <c r="AQ11" i="55"/>
  <c r="AH6" i="55"/>
  <c r="AQ9" i="54"/>
  <c r="T31" i="54"/>
  <c r="AW15" i="54"/>
  <c r="V16" i="54"/>
  <c r="AR25" i="55"/>
  <c r="AV39" i="51"/>
  <c r="AC26" i="54"/>
  <c r="AR16" i="51"/>
  <c r="AL6" i="55"/>
  <c r="AQ23" i="51"/>
  <c r="Z40" i="51"/>
  <c r="W28" i="51"/>
  <c r="AL14" i="51"/>
  <c r="V44" i="55"/>
  <c r="AE13" i="55"/>
  <c r="AM37" i="54"/>
  <c r="AG11" i="54"/>
  <c r="AV40" i="51"/>
  <c r="AI34" i="51"/>
  <c r="AZ44" i="54"/>
  <c r="AV18" i="55"/>
  <c r="AG44" i="54"/>
  <c r="AO14" i="51"/>
  <c r="AY18" i="55"/>
  <c r="AY9" i="51"/>
  <c r="X19" i="54"/>
  <c r="AX12" i="55"/>
  <c r="AP17" i="51"/>
  <c r="AH30" i="55"/>
  <c r="AN30" i="54"/>
  <c r="AF28" i="54"/>
  <c r="T13" i="54"/>
  <c r="AJ22" i="51"/>
  <c r="AP43" i="54"/>
  <c r="AE29" i="55"/>
  <c r="U25" i="54"/>
  <c r="AM45" i="51"/>
  <c r="AV46" i="55"/>
  <c r="AA11" i="55"/>
  <c r="AI13" i="55"/>
  <c r="AG29" i="54"/>
  <c r="AK30" i="50"/>
  <c r="AR15" i="51"/>
  <c r="Y46" i="51"/>
  <c r="X37" i="55"/>
  <c r="AU31" i="54"/>
  <c r="AX27" i="54"/>
  <c r="AN18" i="55"/>
  <c r="AV6" i="51"/>
  <c r="AI15" i="51"/>
  <c r="W11" i="51"/>
  <c r="AY46" i="51"/>
  <c r="AS38" i="55"/>
  <c r="W25" i="54"/>
  <c r="AW26" i="54"/>
  <c r="AM27" i="54"/>
  <c r="U10" i="51"/>
  <c r="AG25" i="51"/>
  <c r="AH27" i="55"/>
  <c r="AR37" i="55"/>
  <c r="Z9" i="51"/>
  <c r="AX37" i="55"/>
  <c r="V6" i="54"/>
  <c r="AG19" i="54"/>
  <c r="AA18" i="51"/>
  <c r="AC9" i="55"/>
  <c r="AK25" i="54"/>
  <c r="AN13" i="55"/>
  <c r="AI18" i="55"/>
  <c r="AK13" i="55"/>
  <c r="W22" i="51"/>
  <c r="AY14" i="51"/>
  <c r="Z33" i="51"/>
  <c r="X31" i="51"/>
  <c r="AO32" i="51"/>
  <c r="AR13" i="54"/>
  <c r="AO37" i="54"/>
  <c r="AL6" i="54"/>
  <c r="AM46" i="51"/>
  <c r="AC16" i="51"/>
  <c r="AO35" i="51"/>
  <c r="AZ34" i="51"/>
  <c r="W33" i="51"/>
  <c r="AW18" i="51"/>
  <c r="AH31" i="54"/>
  <c r="W13" i="55"/>
  <c r="AC15" i="54"/>
  <c r="AQ44" i="55"/>
  <c r="T14" i="51"/>
  <c r="AX15" i="51"/>
  <c r="AC32" i="55"/>
  <c r="AL11" i="54"/>
  <c r="AT30" i="50"/>
  <c r="AW46" i="54"/>
  <c r="AI30" i="51"/>
  <c r="V38" i="51"/>
  <c r="AZ37" i="51"/>
  <c r="W27" i="54"/>
  <c r="AR27" i="51"/>
  <c r="AW19" i="51"/>
  <c r="AW37" i="51"/>
  <c r="AW23" i="55"/>
  <c r="AS37" i="51"/>
  <c r="AF27" i="55"/>
  <c r="AE17" i="54"/>
  <c r="AB25" i="54"/>
  <c r="AC14" i="55"/>
  <c r="AH31" i="55"/>
  <c r="AA15" i="51"/>
  <c r="AK29" i="54"/>
  <c r="AP40" i="51"/>
  <c r="AH21" i="54"/>
  <c r="AG10" i="51"/>
  <c r="W12" i="51"/>
  <c r="AX43" i="54"/>
  <c r="Y42" i="55"/>
  <c r="AE46" i="55"/>
  <c r="Y12" i="55"/>
  <c r="AM37" i="51"/>
  <c r="AK36" i="54"/>
  <c r="W24" i="55"/>
  <c r="AP10" i="54"/>
  <c r="AF9" i="55"/>
  <c r="U31" i="55"/>
  <c r="AS9" i="55"/>
  <c r="X19" i="55"/>
  <c r="Y37" i="51"/>
  <c r="AL31" i="51"/>
  <c r="AH43" i="55"/>
  <c r="AA30" i="50"/>
  <c r="AO45" i="54"/>
  <c r="AW35" i="51"/>
  <c r="AY36" i="54"/>
  <c r="AG19" i="51"/>
  <c r="AF11" i="51"/>
  <c r="AU14" i="54"/>
  <c r="AY31" i="54"/>
  <c r="AN30" i="55"/>
  <c r="AM29" i="55"/>
  <c r="Z37" i="55"/>
  <c r="AK11" i="54"/>
  <c r="AO15" i="54"/>
  <c r="U34" i="51"/>
  <c r="W40" i="54"/>
  <c r="AB37" i="55"/>
  <c r="Z13" i="54"/>
  <c r="AR24" i="55"/>
  <c r="Z33" i="54"/>
  <c r="AZ27" i="54"/>
  <c r="BX27" i="54" s="1"/>
  <c r="AJ46" i="51"/>
  <c r="AU22" i="54"/>
  <c r="AO40" i="51"/>
  <c r="AU16" i="55"/>
  <c r="AC46" i="55"/>
  <c r="AE30" i="51"/>
  <c r="AD37" i="51"/>
  <c r="AT15" i="54"/>
  <c r="V14" i="51"/>
  <c r="AZ29" i="51"/>
  <c r="AO30" i="55"/>
  <c r="AF7" i="55"/>
  <c r="AX30" i="51"/>
  <c r="AZ21" i="54"/>
  <c r="AQ45" i="51"/>
  <c r="AZ31" i="55"/>
  <c r="BX31" i="55" s="1"/>
  <c r="AL31" i="55"/>
  <c r="AX46" i="51"/>
  <c r="AK31" i="51"/>
  <c r="Y46" i="55"/>
  <c r="AC30" i="50"/>
  <c r="AI26" i="51"/>
  <c r="AC28" i="51"/>
  <c r="V35" i="55"/>
  <c r="AB32" i="51"/>
  <c r="AC36" i="55"/>
  <c r="AQ12" i="54"/>
  <c r="AZ15" i="55"/>
  <c r="BX15" i="55" s="1"/>
  <c r="AD11" i="54"/>
  <c r="AJ19" i="54"/>
  <c r="AV25" i="55"/>
  <c r="AA19" i="54"/>
  <c r="W44" i="55"/>
  <c r="AM28" i="55"/>
  <c r="AC27" i="51"/>
  <c r="AU37" i="55"/>
  <c r="AM27" i="51"/>
  <c r="AC11" i="51"/>
  <c r="AK22" i="51"/>
  <c r="BA26" i="54"/>
  <c r="BX26" i="54" s="1"/>
  <c r="AW31" i="55"/>
  <c r="BA34" i="54"/>
  <c r="BX34" i="54" s="1"/>
  <c r="T44" i="51"/>
  <c r="AW18" i="54"/>
  <c r="V28" i="51"/>
  <c r="AK19" i="51"/>
  <c r="Z32" i="55"/>
  <c r="U24" i="55"/>
  <c r="V13" i="55"/>
  <c r="V16" i="55"/>
  <c r="AC7" i="55"/>
  <c r="AV13" i="55"/>
  <c r="AM43" i="55"/>
  <c r="AC41" i="54"/>
  <c r="AI12" i="51"/>
  <c r="X40" i="55"/>
  <c r="AH16" i="55"/>
  <c r="AK15" i="54"/>
  <c r="AK29" i="51"/>
  <c r="AR44" i="54"/>
  <c r="W29" i="54"/>
  <c r="AS27" i="51"/>
  <c r="AH17" i="54"/>
  <c r="AS42" i="54"/>
  <c r="AI39" i="55"/>
  <c r="AW24" i="54"/>
  <c r="AT6" i="54"/>
  <c r="AP12" i="54"/>
  <c r="AR45" i="51"/>
  <c r="AC31" i="55"/>
  <c r="AE19" i="55"/>
  <c r="T41" i="55"/>
  <c r="AZ39" i="51"/>
  <c r="BX39" i="51" s="1"/>
  <c r="AG37" i="54"/>
  <c r="T33" i="54"/>
  <c r="AY18" i="54"/>
  <c r="W30" i="54"/>
  <c r="AI30" i="55"/>
  <c r="AA7" i="51"/>
  <c r="U15" i="55"/>
  <c r="AP36" i="51"/>
  <c r="AL7" i="51"/>
  <c r="Z45" i="51"/>
  <c r="AB30" i="55"/>
  <c r="AN14" i="54"/>
  <c r="AN40" i="51"/>
  <c r="AW34" i="55"/>
  <c r="T29" i="51"/>
  <c r="AS22" i="51"/>
  <c r="AC24" i="51"/>
  <c r="Y13" i="54"/>
  <c r="U19" i="55"/>
  <c r="T24" i="55"/>
  <c r="X45" i="54"/>
  <c r="AK38" i="55"/>
  <c r="Z10" i="51"/>
  <c r="AQ11" i="54"/>
  <c r="AB22" i="54"/>
  <c r="AD9" i="51"/>
  <c r="BA22" i="54"/>
  <c r="BX22" i="54" s="1"/>
  <c r="U18" i="55"/>
  <c r="AG9" i="55"/>
  <c r="AT30" i="55"/>
  <c r="AB15" i="55"/>
  <c r="AV7" i="54"/>
  <c r="AL33" i="55"/>
  <c r="AE37" i="51"/>
  <c r="AS38" i="51"/>
  <c r="X43" i="55"/>
  <c r="AD41" i="55"/>
  <c r="AR32" i="55"/>
  <c r="AU25" i="54"/>
  <c r="AK28" i="55"/>
  <c r="AB45" i="55"/>
  <c r="AV46" i="54"/>
  <c r="AH32" i="51"/>
  <c r="AP17" i="55"/>
  <c r="AX26" i="51"/>
  <c r="AQ41" i="54"/>
  <c r="U30" i="51"/>
  <c r="V26" i="51"/>
  <c r="AD46" i="55"/>
  <c r="AE45" i="54"/>
  <c r="AA25" i="54"/>
  <c r="AK22" i="54"/>
  <c r="AO13" i="51"/>
  <c r="Y11" i="54"/>
  <c r="AI24" i="54"/>
  <c r="AY35" i="55"/>
  <c r="AN34" i="55"/>
  <c r="AX33" i="55"/>
  <c r="AT15" i="51"/>
  <c r="AD26" i="55"/>
  <c r="V14" i="55"/>
  <c r="X26" i="51"/>
  <c r="AQ13" i="55"/>
  <c r="V12" i="55"/>
  <c r="AD6" i="51"/>
  <c r="AH14" i="55"/>
  <c r="W43" i="54"/>
  <c r="AK32" i="55"/>
  <c r="AU32" i="51"/>
  <c r="Z22" i="54"/>
  <c r="AL39" i="55"/>
  <c r="AH37" i="55"/>
  <c r="V31" i="55"/>
  <c r="AY14" i="55"/>
  <c r="AA43" i="55"/>
  <c r="AD30" i="54"/>
  <c r="AZ40" i="51"/>
  <c r="AU34" i="54"/>
  <c r="AL17" i="54"/>
  <c r="AH7" i="54"/>
  <c r="AF35" i="54"/>
  <c r="V23" i="55"/>
  <c r="AU21" i="55"/>
  <c r="AV14" i="55"/>
  <c r="AS45" i="54"/>
  <c r="AD15" i="51"/>
  <c r="AM46" i="55"/>
  <c r="AY19" i="51"/>
  <c r="AN16" i="55"/>
  <c r="AK22" i="55"/>
  <c r="AD15" i="55"/>
  <c r="AZ35" i="51"/>
  <c r="BX35" i="51" s="1"/>
  <c r="AA10" i="54"/>
  <c r="AR21" i="51"/>
  <c r="AV12" i="55"/>
  <c r="AT33" i="55"/>
  <c r="AN21" i="51"/>
  <c r="AA44" i="55"/>
  <c r="AZ21" i="55"/>
  <c r="BX21" i="55" s="1"/>
  <c r="AP31" i="55"/>
  <c r="AG28" i="55"/>
  <c r="AX14" i="54"/>
  <c r="AO43" i="54"/>
  <c r="AF24" i="55"/>
  <c r="Z14" i="51"/>
  <c r="AP13" i="54"/>
  <c r="AY13" i="51"/>
  <c r="AE25" i="51"/>
  <c r="AQ46" i="54"/>
  <c r="AN37" i="55"/>
  <c r="Y35" i="54"/>
  <c r="AX24" i="54"/>
  <c r="BA7" i="51"/>
  <c r="BX7" i="51" s="1"/>
  <c r="AY7" i="51"/>
  <c r="U9" i="54"/>
  <c r="AW26" i="55"/>
  <c r="V36" i="54"/>
  <c r="AB13" i="55"/>
  <c r="AI42" i="55"/>
  <c r="AK43" i="54"/>
  <c r="T11" i="54"/>
  <c r="AW34" i="51"/>
  <c r="AY18" i="51"/>
  <c r="AV15" i="55"/>
  <c r="AK38" i="51"/>
  <c r="AU31" i="51"/>
  <c r="AT27" i="55"/>
  <c r="T10" i="54"/>
  <c r="AR9" i="54"/>
  <c r="AD7" i="54"/>
  <c r="AN19" i="55"/>
  <c r="AB7" i="55"/>
  <c r="AD25" i="55"/>
  <c r="AX14" i="51"/>
  <c r="AM32" i="51"/>
  <c r="AB23" i="51"/>
  <c r="AF29" i="54"/>
  <c r="AX32" i="54"/>
  <c r="X22" i="54"/>
  <c r="AL26" i="54"/>
  <c r="AQ18" i="54"/>
  <c r="AX12" i="51"/>
  <c r="AJ46" i="55"/>
  <c r="Z39" i="51"/>
  <c r="AM42" i="55"/>
  <c r="AR28" i="55"/>
  <c r="AZ25" i="51"/>
  <c r="X14" i="54"/>
  <c r="AK21" i="51"/>
  <c r="X27" i="51"/>
  <c r="V19" i="55"/>
  <c r="AY11" i="55"/>
  <c r="AM22" i="54"/>
  <c r="AL38" i="51"/>
  <c r="Z26" i="55"/>
  <c r="AJ35" i="54"/>
  <c r="AV33" i="54"/>
  <c r="AY25" i="55"/>
  <c r="AX43" i="55"/>
  <c r="AW15" i="55"/>
  <c r="AK9" i="51"/>
  <c r="T13" i="55"/>
  <c r="AH40" i="54"/>
  <c r="AV5" i="54"/>
  <c r="AV5" i="50"/>
  <c r="AV5" i="55"/>
  <c r="AV5" i="51"/>
  <c r="AR14" i="51"/>
  <c r="AW13" i="54"/>
  <c r="AG23" i="54"/>
  <c r="AR34" i="51"/>
  <c r="T7" i="55"/>
  <c r="AV11" i="55"/>
  <c r="AI22" i="55"/>
  <c r="AG18" i="51"/>
  <c r="T34" i="54"/>
  <c r="AQ25" i="55"/>
  <c r="AJ36" i="51"/>
  <c r="AF10" i="54"/>
  <c r="AS34" i="51"/>
  <c r="AU13" i="51"/>
  <c r="AW25" i="54"/>
  <c r="Y19" i="51"/>
  <c r="X10" i="54"/>
  <c r="Y14" i="55"/>
  <c r="AT45" i="51"/>
  <c r="T33" i="51"/>
  <c r="T22" i="54"/>
  <c r="AO22" i="54"/>
  <c r="AO23" i="51"/>
  <c r="AH10" i="55"/>
  <c r="V40" i="55"/>
  <c r="AJ38" i="55"/>
  <c r="Z11" i="55"/>
  <c r="X24" i="51"/>
  <c r="AF33" i="55"/>
  <c r="AR35" i="51"/>
  <c r="AG34" i="55"/>
  <c r="AR45" i="54"/>
  <c r="AI9" i="54"/>
  <c r="AG13" i="55"/>
  <c r="BA13" i="51"/>
  <c r="BX13" i="51" s="1"/>
  <c r="AA46" i="55"/>
  <c r="V10" i="51"/>
  <c r="AN31" i="51"/>
  <c r="AT19" i="54"/>
  <c r="Z41" i="54"/>
  <c r="AW23" i="51"/>
  <c r="U24" i="54"/>
  <c r="U9" i="51"/>
  <c r="V28" i="55"/>
  <c r="AG35" i="54"/>
  <c r="AK27" i="51"/>
  <c r="AK13" i="54"/>
  <c r="AG21" i="54"/>
  <c r="V24" i="51"/>
  <c r="AD12" i="55"/>
  <c r="U10" i="54"/>
  <c r="AU8" i="51"/>
  <c r="T33" i="55"/>
  <c r="W22" i="54"/>
  <c r="AD17" i="51"/>
  <c r="AK16" i="55"/>
  <c r="AD44" i="55"/>
  <c r="AS28" i="54"/>
  <c r="AZ43" i="55"/>
  <c r="BX43" i="55" s="1"/>
  <c r="AB35" i="55"/>
  <c r="AW5" i="51"/>
  <c r="AW5" i="50"/>
  <c r="AW5" i="54"/>
  <c r="AW5" i="55"/>
  <c r="AB36" i="51"/>
  <c r="AH17" i="51"/>
  <c r="AR37" i="51"/>
  <c r="AK10" i="51"/>
  <c r="W33" i="54"/>
  <c r="AQ27" i="55"/>
  <c r="AO17" i="51"/>
  <c r="X28" i="54"/>
  <c r="AG12" i="55"/>
  <c r="W19" i="55"/>
  <c r="AB44" i="55"/>
  <c r="AO29" i="55"/>
  <c r="AJ10" i="55"/>
  <c r="T30" i="54"/>
  <c r="AA27" i="55"/>
  <c r="AI37" i="54"/>
  <c r="AH37" i="54"/>
  <c r="Y24" i="54"/>
  <c r="U14" i="55"/>
  <c r="AI28" i="51"/>
  <c r="AC24" i="54"/>
  <c r="AU15" i="51"/>
  <c r="AU26" i="55"/>
  <c r="AQ34" i="51"/>
  <c r="AN42" i="55"/>
  <c r="V45" i="55"/>
  <c r="AH41" i="55"/>
  <c r="AX25" i="54"/>
  <c r="AO34" i="51"/>
  <c r="AG35" i="51"/>
  <c r="X24" i="55"/>
  <c r="AP34" i="51"/>
  <c r="AC25" i="54"/>
  <c r="Z27" i="51"/>
  <c r="AN32" i="55"/>
  <c r="AR40" i="55"/>
  <c r="U6" i="51"/>
  <c r="W30" i="51"/>
  <c r="AS6" i="51"/>
  <c r="AY40" i="54"/>
  <c r="AL19" i="51"/>
  <c r="Z15" i="55"/>
  <c r="AU7" i="55"/>
  <c r="AY17" i="54"/>
  <c r="AG32" i="51"/>
  <c r="AR39" i="51"/>
  <c r="Z17" i="54"/>
  <c r="AI17" i="51"/>
  <c r="AD17" i="54"/>
  <c r="AH42" i="55"/>
  <c r="AF35" i="55"/>
  <c r="AH19" i="51"/>
  <c r="AJ42" i="54"/>
  <c r="AQ43" i="54"/>
  <c r="AL25" i="54"/>
  <c r="AS7" i="51"/>
  <c r="AX40" i="55"/>
  <c r="AM7" i="54"/>
  <c r="AF23" i="54"/>
  <c r="AO27" i="55"/>
  <c r="AI23" i="51"/>
  <c r="AA24" i="54"/>
  <c r="U16" i="51"/>
  <c r="AJ14" i="54"/>
  <c r="U15" i="51"/>
  <c r="AB12" i="51"/>
  <c r="AI6" i="55"/>
  <c r="AM33" i="51"/>
  <c r="Y31" i="51"/>
  <c r="W15" i="54"/>
  <c r="AU34" i="55"/>
  <c r="Z36" i="55"/>
  <c r="AT6" i="55"/>
  <c r="AB26" i="51"/>
  <c r="AC13" i="51"/>
  <c r="AV36" i="51"/>
  <c r="AQ32" i="55"/>
  <c r="AK35" i="55"/>
  <c r="W44" i="51"/>
  <c r="AE35" i="55"/>
  <c r="Z28" i="55"/>
  <c r="AE15" i="51"/>
  <c r="AQ44" i="54"/>
  <c r="AV42" i="55"/>
  <c r="AT32" i="51"/>
  <c r="AG41" i="55"/>
  <c r="AO31" i="55"/>
  <c r="X31" i="54"/>
  <c r="AQ16" i="54"/>
  <c r="AE15" i="55"/>
  <c r="W6" i="54"/>
  <c r="T45" i="55"/>
  <c r="BA44" i="54"/>
  <c r="BX44" i="54" s="1"/>
  <c r="AO25" i="51"/>
  <c r="AA45" i="55"/>
  <c r="AV18" i="51"/>
  <c r="AC30" i="55"/>
  <c r="AN15" i="55"/>
  <c r="AJ36" i="54"/>
  <c r="AY36" i="51"/>
  <c r="AT14" i="55"/>
  <c r="AZ14" i="54"/>
  <c r="BX14" i="54" s="1"/>
  <c r="AN26" i="55"/>
  <c r="AH32" i="54"/>
  <c r="AY12" i="55"/>
  <c r="AM31" i="55"/>
  <c r="Z26" i="54"/>
  <c r="AG31" i="51"/>
  <c r="AY30" i="51"/>
  <c r="T42" i="55"/>
  <c r="AG13" i="51"/>
  <c r="U6" i="55"/>
  <c r="AM35" i="54"/>
  <c r="Y27" i="55"/>
  <c r="U27" i="55"/>
  <c r="AJ39" i="51"/>
  <c r="AY32" i="54"/>
  <c r="AK33" i="54"/>
  <c r="AP21" i="55"/>
  <c r="AL30" i="54"/>
  <c r="AH22" i="54"/>
  <c r="AP21" i="54"/>
  <c r="AV31" i="54"/>
  <c r="AS18" i="55"/>
  <c r="AX13" i="55"/>
  <c r="AJ31" i="54"/>
  <c r="AK5" i="54"/>
  <c r="AK5" i="51"/>
  <c r="AK5" i="55"/>
  <c r="AK5" i="50"/>
  <c r="V45" i="51"/>
  <c r="AF12" i="51"/>
  <c r="AR28" i="54"/>
  <c r="V33" i="54"/>
  <c r="AB9" i="51"/>
  <c r="Y11" i="51"/>
  <c r="AQ6" i="55"/>
  <c r="AI45" i="55"/>
  <c r="AT13" i="51"/>
  <c r="AQ29" i="51"/>
  <c r="AU21" i="51"/>
  <c r="AE32" i="55"/>
  <c r="AU43" i="54"/>
  <c r="AE32" i="51"/>
  <c r="AP14" i="51"/>
  <c r="X41" i="54"/>
  <c r="W39" i="55"/>
  <c r="AJ29" i="54"/>
  <c r="AS30" i="55"/>
  <c r="U40" i="51"/>
  <c r="X17" i="55"/>
  <c r="X16" i="51"/>
  <c r="AP40" i="54"/>
  <c r="AF21" i="51"/>
  <c r="BA36" i="51"/>
  <c r="BX36" i="51" s="1"/>
  <c r="Y33" i="54"/>
  <c r="X42" i="54"/>
  <c r="AX39" i="51"/>
  <c r="AV14" i="51"/>
  <c r="T42" i="54"/>
  <c r="AP6" i="51"/>
  <c r="BA25" i="54"/>
  <c r="BX25" i="54" s="1"/>
  <c r="AQ35" i="51"/>
  <c r="AQ10" i="55"/>
  <c r="Z15" i="54"/>
  <c r="AZ8" i="55"/>
  <c r="BX8" i="55" s="1"/>
  <c r="AK37" i="55"/>
  <c r="AV7" i="51"/>
  <c r="AF30" i="54"/>
  <c r="AN39" i="55"/>
  <c r="AC15" i="51"/>
  <c r="AL15" i="55"/>
  <c r="AO33" i="51"/>
  <c r="X25" i="51"/>
  <c r="AE16" i="54"/>
  <c r="W38" i="51"/>
  <c r="AD19" i="54"/>
  <c r="AD45" i="54"/>
  <c r="AW16" i="55"/>
  <c r="AB15" i="54"/>
  <c r="AU13" i="55"/>
  <c r="AY33" i="51"/>
  <c r="T44" i="54"/>
  <c r="AE33" i="54"/>
  <c r="AC33" i="54"/>
  <c r="AM12" i="54"/>
  <c r="AV38" i="55"/>
  <c r="AF30" i="50"/>
  <c r="Z24" i="51"/>
  <c r="AD46" i="54"/>
  <c r="AP14" i="54"/>
  <c r="AM6" i="55"/>
  <c r="AB9" i="54"/>
  <c r="AZ41" i="55"/>
  <c r="BX41" i="55" s="1"/>
  <c r="Y44" i="55"/>
  <c r="AT36" i="51"/>
  <c r="AL35" i="54"/>
  <c r="V25" i="54"/>
  <c r="AE12" i="54"/>
  <c r="AL26" i="51"/>
  <c r="AQ31" i="54"/>
  <c r="AV17" i="54"/>
  <c r="AW23" i="54"/>
  <c r="AZ15" i="54"/>
  <c r="AB41" i="55"/>
  <c r="AJ40" i="54"/>
  <c r="AW33" i="54"/>
  <c r="X40" i="51"/>
  <c r="AG45" i="54"/>
  <c r="AF13" i="51"/>
  <c r="AR14" i="54"/>
  <c r="AT35" i="51"/>
  <c r="AV13" i="54"/>
  <c r="AD41" i="54"/>
  <c r="AP8" i="51"/>
  <c r="AH11" i="55"/>
  <c r="AE12" i="51"/>
  <c r="AF13" i="54"/>
  <c r="AN12" i="54"/>
  <c r="AK19" i="54"/>
  <c r="W46" i="55"/>
  <c r="AE22" i="55"/>
  <c r="AY22" i="51"/>
  <c r="AR18" i="51"/>
  <c r="AQ37" i="54"/>
  <c r="AT7" i="51"/>
  <c r="AO25" i="55"/>
  <c r="AU35" i="51"/>
  <c r="AO18" i="51"/>
  <c r="AF34" i="51"/>
  <c r="X29" i="55"/>
  <c r="AU19" i="54"/>
  <c r="Y27" i="51"/>
  <c r="Y41" i="54"/>
  <c r="AH26" i="55"/>
  <c r="AA35" i="51"/>
  <c r="AB29" i="54"/>
  <c r="V32" i="51"/>
  <c r="AS10" i="54"/>
  <c r="U24" i="51"/>
  <c r="AF45" i="54"/>
  <c r="Y39" i="55"/>
  <c r="AT32" i="54"/>
  <c r="AN40" i="54"/>
  <c r="AT26" i="55"/>
  <c r="AC26" i="55"/>
  <c r="AH36" i="55"/>
  <c r="AX22" i="51"/>
  <c r="AM39" i="51"/>
  <c r="AW9" i="54"/>
  <c r="AW28" i="51"/>
  <c r="X18" i="51"/>
  <c r="AN14" i="51"/>
  <c r="AV27" i="54"/>
  <c r="AM30" i="55"/>
  <c r="AQ17" i="54"/>
  <c r="AO11" i="51"/>
  <c r="AM36" i="55"/>
  <c r="AG15" i="51"/>
  <c r="AQ12" i="51"/>
  <c r="AF18" i="51"/>
  <c r="AS32" i="55"/>
  <c r="AB19" i="51"/>
  <c r="AU30" i="50"/>
  <c r="AV28" i="55"/>
  <c r="AW34" i="54"/>
  <c r="Z40" i="55"/>
  <c r="AA18" i="55"/>
  <c r="AI15" i="54"/>
  <c r="U23" i="54"/>
  <c r="AI45" i="51"/>
  <c r="AF9" i="54"/>
  <c r="AX21" i="51"/>
  <c r="AD22" i="55"/>
  <c r="AN41" i="54"/>
  <c r="Z40" i="54"/>
  <c r="AJ18" i="51"/>
  <c r="AN15" i="51"/>
  <c r="AO12" i="54"/>
  <c r="AY12" i="51"/>
  <c r="Y23" i="55"/>
  <c r="X35" i="55"/>
  <c r="X23" i="51"/>
  <c r="U22" i="55"/>
  <c r="X11" i="51"/>
  <c r="AB17" i="51"/>
  <c r="V12" i="51"/>
  <c r="AC19" i="55"/>
  <c r="AB18" i="55"/>
  <c r="W16" i="51"/>
  <c r="AI9" i="51"/>
  <c r="AG29" i="51"/>
  <c r="AY6" i="55"/>
  <c r="AH24" i="55"/>
  <c r="AG36" i="55"/>
  <c r="AC39" i="55"/>
  <c r="U12" i="55"/>
  <c r="AB18" i="51"/>
  <c r="AG39" i="55"/>
  <c r="Y18" i="54"/>
  <c r="W37" i="54"/>
  <c r="AP29" i="55"/>
  <c r="AI38" i="51"/>
  <c r="X6" i="55"/>
  <c r="AK40" i="54"/>
  <c r="AB35" i="54"/>
  <c r="AL23" i="54"/>
  <c r="Y14" i="51"/>
  <c r="Y42" i="54"/>
  <c r="AZ19" i="55"/>
  <c r="BX19" i="55" s="1"/>
  <c r="AN27" i="55"/>
  <c r="AW6" i="51"/>
  <c r="U43" i="55"/>
  <c r="AR25" i="51"/>
  <c r="AJ23" i="51"/>
  <c r="AG30" i="55"/>
  <c r="AT8" i="55"/>
  <c r="AB35" i="51"/>
  <c r="AH39" i="51"/>
  <c r="AW44" i="54"/>
  <c r="AH15" i="54"/>
  <c r="AG21" i="55"/>
  <c r="AH31" i="51"/>
  <c r="AU31" i="55"/>
  <c r="AS8" i="51"/>
  <c r="AV36" i="54"/>
  <c r="Y36" i="55"/>
  <c r="AT25" i="55"/>
  <c r="AL29" i="54"/>
  <c r="AH7" i="55"/>
  <c r="AB26" i="54"/>
  <c r="AP13" i="51"/>
  <c r="AX46" i="54"/>
  <c r="AT14" i="51"/>
  <c r="AC33" i="55"/>
  <c r="AL32" i="51"/>
  <c r="AL38" i="55"/>
  <c r="AW26" i="51"/>
  <c r="AL40" i="55"/>
  <c r="V15" i="54"/>
  <c r="AF10" i="55"/>
  <c r="AA30" i="55"/>
  <c r="AG33" i="51"/>
  <c r="Y21" i="54"/>
  <c r="V18" i="51"/>
  <c r="AP45" i="51"/>
  <c r="AV22" i="54"/>
  <c r="AM17" i="54"/>
  <c r="AR46" i="54"/>
  <c r="AY36" i="55"/>
  <c r="AS28" i="51"/>
  <c r="AF41" i="55"/>
  <c r="AJ27" i="55"/>
  <c r="X36" i="51"/>
  <c r="AO30" i="51"/>
  <c r="AL9" i="51"/>
  <c r="AX44" i="54"/>
  <c r="AB31" i="51"/>
  <c r="AZ22" i="55"/>
  <c r="BX22" i="55" s="1"/>
  <c r="AZ46" i="55"/>
  <c r="BX46" i="55" s="1"/>
  <c r="AL18" i="51"/>
  <c r="AG34" i="54"/>
  <c r="AQ30" i="50"/>
  <c r="AO34" i="55"/>
  <c r="AR26" i="51"/>
  <c r="AE21" i="51"/>
  <c r="AS29" i="55"/>
  <c r="AX30" i="55"/>
  <c r="AZ19" i="54"/>
  <c r="AA6" i="54"/>
  <c r="AX26" i="54"/>
  <c r="V9" i="54"/>
  <c r="W28" i="54"/>
  <c r="AH26" i="54"/>
  <c r="AA29" i="51"/>
  <c r="Z9" i="55"/>
  <c r="AG10" i="55"/>
  <c r="W23" i="54"/>
  <c r="AQ19" i="55"/>
  <c r="U35" i="54"/>
  <c r="AT10" i="54"/>
  <c r="AJ30" i="54"/>
  <c r="AC27" i="55"/>
  <c r="AZ9" i="54"/>
  <c r="U46" i="55"/>
  <c r="AP27" i="51"/>
  <c r="AP41" i="54"/>
  <c r="AL40" i="54"/>
  <c r="AH24" i="54"/>
  <c r="AP27" i="54"/>
  <c r="AY44" i="55"/>
  <c r="AG17" i="54"/>
  <c r="W21" i="55"/>
  <c r="AX10" i="54"/>
  <c r="AQ36" i="55"/>
  <c r="AF32" i="51"/>
  <c r="AW28" i="55"/>
  <c r="AW32" i="51"/>
  <c r="AR41" i="54"/>
  <c r="AD9" i="55"/>
  <c r="AR23" i="51"/>
  <c r="AD10" i="51"/>
  <c r="AY22" i="54"/>
  <c r="AA15" i="54"/>
  <c r="AS30" i="54"/>
  <c r="AD18" i="51"/>
  <c r="U32" i="51"/>
  <c r="AP40" i="55"/>
  <c r="AU33" i="55"/>
  <c r="AT16" i="55"/>
  <c r="Y22" i="55"/>
  <c r="AP15" i="54"/>
  <c r="AM25" i="55"/>
  <c r="AK12" i="51"/>
  <c r="AE44" i="55"/>
  <c r="AM40" i="55"/>
  <c r="V36" i="51"/>
  <c r="AU12" i="51"/>
  <c r="AR41" i="55"/>
  <c r="W14" i="55"/>
  <c r="AL43" i="54"/>
  <c r="AQ32" i="51"/>
  <c r="AW24" i="55"/>
  <c r="AI28" i="55"/>
  <c r="AD33" i="54"/>
  <c r="AC24" i="55"/>
  <c r="W36" i="51"/>
  <c r="AJ9" i="55"/>
  <c r="AB33" i="51"/>
  <c r="AW13" i="55"/>
  <c r="X23" i="54"/>
  <c r="AK16" i="54"/>
  <c r="AQ39" i="55"/>
  <c r="AO14" i="54"/>
  <c r="AT30" i="54"/>
  <c r="Z7" i="51"/>
  <c r="AD31" i="54"/>
  <c r="AJ17" i="51"/>
  <c r="AA32" i="55"/>
  <c r="AE41" i="54"/>
  <c r="AH22" i="51"/>
  <c r="AX31" i="51"/>
  <c r="T28" i="55"/>
  <c r="AH12" i="51"/>
  <c r="AY10" i="51"/>
  <c r="BA12" i="54"/>
  <c r="BX12" i="54" s="1"/>
  <c r="AJ37" i="54"/>
  <c r="AN21" i="54"/>
  <c r="AB33" i="54"/>
  <c r="T15" i="51"/>
  <c r="AS10" i="51"/>
  <c r="AV24" i="55"/>
  <c r="AV45" i="55"/>
  <c r="V42" i="54"/>
  <c r="Y33" i="51"/>
  <c r="X37" i="54"/>
  <c r="BA19" i="51"/>
  <c r="BX19" i="51" s="1"/>
  <c r="U14" i="54"/>
  <c r="Y21" i="55"/>
  <c r="V27" i="55"/>
  <c r="AN8" i="51"/>
  <c r="AD19" i="51"/>
  <c r="AJ46" i="54"/>
  <c r="AI11" i="54"/>
  <c r="AF31" i="51"/>
  <c r="AV40" i="55"/>
  <c r="AS17" i="55"/>
  <c r="Z38" i="55"/>
  <c r="AR7" i="54"/>
  <c r="AC16" i="55"/>
  <c r="AZ23" i="55"/>
  <c r="BX23" i="55" s="1"/>
  <c r="AI32" i="51"/>
  <c r="AK12" i="55"/>
  <c r="AV12" i="54"/>
  <c r="AC17" i="55"/>
  <c r="V26" i="54"/>
  <c r="AJ33" i="55"/>
  <c r="Z16" i="51"/>
  <c r="AI45" i="54"/>
  <c r="AE44" i="51"/>
  <c r="T19" i="55"/>
  <c r="T16" i="54"/>
  <c r="AA23" i="51"/>
  <c r="AM21" i="54"/>
  <c r="AD31" i="55"/>
  <c r="AT44" i="55"/>
  <c r="AI46" i="54"/>
  <c r="T21" i="51"/>
  <c r="BA9" i="54"/>
  <c r="BX9" i="54" s="1"/>
  <c r="AK24" i="55"/>
  <c r="AN37" i="51"/>
  <c r="AI37" i="55"/>
  <c r="AQ40" i="55"/>
  <c r="V30" i="54"/>
  <c r="Z37" i="54"/>
  <c r="AD24" i="51"/>
  <c r="AO8" i="51"/>
  <c r="U40" i="54"/>
  <c r="AN22" i="55"/>
  <c r="V43" i="54"/>
  <c r="Y29" i="51"/>
  <c r="AH33" i="54"/>
  <c r="AM45" i="55"/>
  <c r="AO22" i="55"/>
  <c r="AQ34" i="55"/>
  <c r="U41" i="54"/>
  <c r="AB17" i="54"/>
  <c r="AW42" i="54"/>
  <c r="AZ6" i="51"/>
  <c r="BX6" i="51" s="1"/>
  <c r="AW12" i="54"/>
  <c r="AS13" i="54"/>
  <c r="AH38" i="55"/>
  <c r="AA16" i="54"/>
  <c r="AN10" i="51"/>
  <c r="AT31" i="55"/>
  <c r="T37" i="51"/>
  <c r="T21" i="55"/>
  <c r="AU27" i="54"/>
  <c r="AY34" i="55"/>
  <c r="AD32" i="54"/>
  <c r="AM29" i="51"/>
  <c r="X17" i="51"/>
  <c r="AH7" i="51"/>
  <c r="AO44" i="55"/>
  <c r="AE12" i="55"/>
  <c r="AC33" i="51"/>
  <c r="AA12" i="55"/>
  <c r="AZ7" i="54"/>
  <c r="AW36" i="51"/>
  <c r="BA28" i="54"/>
  <c r="BX28" i="54" s="1"/>
  <c r="AF32" i="55"/>
  <c r="AO29" i="51"/>
  <c r="AX40" i="51"/>
  <c r="AT42" i="54"/>
  <c r="AX45" i="54"/>
  <c r="AS23" i="51"/>
  <c r="W26" i="54"/>
  <c r="AL28" i="55"/>
  <c r="W40" i="55"/>
  <c r="AV32" i="55"/>
  <c r="V19" i="51"/>
  <c r="AT40" i="54"/>
  <c r="Y6" i="51"/>
  <c r="AJ39" i="55"/>
  <c r="V44" i="51"/>
  <c r="AE33" i="51"/>
  <c r="AB14" i="51"/>
  <c r="AS18" i="54"/>
  <c r="AH9" i="51"/>
  <c r="AH42" i="54"/>
  <c r="X33" i="55"/>
  <c r="AI14" i="51"/>
  <c r="V40" i="54"/>
  <c r="AT9" i="51"/>
  <c r="U17" i="51"/>
  <c r="Z12" i="55"/>
  <c r="AD29" i="51"/>
  <c r="AN18" i="51"/>
  <c r="AD6" i="54"/>
  <c r="W34" i="51"/>
  <c r="AG24" i="51"/>
  <c r="AI7" i="51"/>
  <c r="AP17" i="54"/>
  <c r="AU18" i="54"/>
  <c r="AM18" i="51"/>
  <c r="AO33" i="54"/>
  <c r="AF6" i="54"/>
  <c r="AY11" i="51"/>
  <c r="AW15" i="51"/>
  <c r="AO40" i="55"/>
  <c r="AN29" i="54"/>
  <c r="AW9" i="55"/>
  <c r="AI7" i="54"/>
  <c r="Z11" i="54"/>
  <c r="AN18" i="54"/>
  <c r="AR18" i="54"/>
  <c r="AR44" i="55"/>
  <c r="AZ23" i="54"/>
  <c r="BX23" i="54" s="1"/>
  <c r="W24" i="51"/>
  <c r="T16" i="51"/>
  <c r="AV44" i="55"/>
  <c r="BA15" i="51"/>
  <c r="BX15" i="51" s="1"/>
  <c r="T44" i="55"/>
  <c r="AK8" i="51"/>
  <c r="AT21" i="55"/>
  <c r="AR8" i="51"/>
  <c r="X29" i="51"/>
  <c r="AP30" i="55"/>
  <c r="BA24" i="51"/>
  <c r="BX24" i="51" s="1"/>
  <c r="W31" i="51"/>
  <c r="AJ15" i="54"/>
  <c r="AQ21" i="55"/>
  <c r="AZ14" i="55"/>
  <c r="BX14" i="55" s="1"/>
  <c r="V27" i="51"/>
  <c r="AE36" i="54"/>
  <c r="AE30" i="50"/>
  <c r="AY28" i="54"/>
  <c r="AB36" i="54"/>
  <c r="AE17" i="55"/>
  <c r="AB6" i="54"/>
  <c r="AR9" i="51"/>
  <c r="AK46" i="51"/>
  <c r="AU28" i="54"/>
  <c r="AN45" i="51"/>
  <c r="V17" i="54"/>
  <c r="AZ30" i="55"/>
  <c r="BX30" i="55" s="1"/>
  <c r="AK23" i="55"/>
  <c r="AE6" i="51"/>
  <c r="AV26" i="51"/>
  <c r="AE5" i="55"/>
  <c r="AE5" i="51"/>
  <c r="AE5" i="54"/>
  <c r="AE5" i="50"/>
  <c r="Z10" i="55"/>
  <c r="W9" i="55"/>
  <c r="AS19" i="54"/>
  <c r="Y31" i="54"/>
  <c r="AT26" i="51"/>
  <c r="AL19" i="54"/>
  <c r="AP9" i="51"/>
  <c r="AQ30" i="54"/>
  <c r="U19" i="54"/>
  <c r="AT28" i="54"/>
  <c r="AH17" i="55"/>
  <c r="AV14" i="54"/>
  <c r="AB7" i="51"/>
  <c r="AK10" i="55"/>
  <c r="AB29" i="55"/>
  <c r="AK32" i="51"/>
  <c r="AE10" i="51"/>
  <c r="AV33" i="55"/>
  <c r="AV11" i="54"/>
  <c r="U12" i="51"/>
  <c r="AZ10" i="54"/>
  <c r="T28" i="51"/>
  <c r="AS17" i="54"/>
  <c r="AL24" i="54"/>
  <c r="AQ30" i="55"/>
  <c r="AY19" i="54"/>
  <c r="AR30" i="50"/>
  <c r="Z16" i="54"/>
  <c r="AZ46" i="54"/>
  <c r="AT21" i="51"/>
  <c r="AI14" i="55"/>
  <c r="AP35" i="54"/>
  <c r="AZ39" i="55"/>
  <c r="BX39" i="55" s="1"/>
  <c r="W7" i="51"/>
  <c r="AE28" i="51"/>
  <c r="AW45" i="51"/>
  <c r="AI34" i="55"/>
  <c r="AY43" i="54"/>
  <c r="AL10" i="55"/>
  <c r="AD40" i="51"/>
  <c r="AB37" i="54"/>
  <c r="V29" i="55"/>
  <c r="V46" i="55"/>
  <c r="AX16" i="54"/>
  <c r="AR25" i="54"/>
  <c r="W34" i="55"/>
  <c r="Z27" i="55"/>
  <c r="AG21" i="51"/>
  <c r="AU22" i="55"/>
  <c r="Z18" i="54"/>
  <c r="AD21" i="55"/>
  <c r="Z23" i="55"/>
  <c r="AX16" i="55"/>
  <c r="AR10" i="51"/>
  <c r="AS11" i="51"/>
  <c r="AS39" i="51"/>
  <c r="AX12" i="54"/>
  <c r="AN11" i="51"/>
  <c r="AT12" i="54"/>
  <c r="AX27" i="55"/>
  <c r="AI6" i="51"/>
  <c r="AN28" i="54"/>
  <c r="AH35" i="55"/>
  <c r="T13" i="51"/>
  <c r="AC25" i="55"/>
  <c r="Z22" i="51"/>
  <c r="AJ44" i="55"/>
  <c r="AF35" i="51"/>
  <c r="Z33" i="55"/>
  <c r="AC26" i="51"/>
  <c r="AA7" i="54"/>
  <c r="AZ24" i="51"/>
  <c r="AZ14" i="51"/>
  <c r="BX14" i="51" s="1"/>
  <c r="AR36" i="55"/>
  <c r="AS45" i="51"/>
  <c r="Y44" i="51"/>
  <c r="AE38" i="51"/>
  <c r="AV16" i="55"/>
  <c r="AO46" i="55"/>
  <c r="AM19" i="54"/>
  <c r="AW27" i="51"/>
  <c r="AG7" i="51"/>
  <c r="W35" i="55"/>
  <c r="AX39" i="55"/>
  <c r="AP31" i="54"/>
  <c r="AQ8" i="51"/>
  <c r="AO42" i="54"/>
  <c r="AR24" i="51"/>
  <c r="AL42" i="55"/>
  <c r="T10" i="55"/>
  <c r="AZ12" i="55"/>
  <c r="BX12" i="55" s="1"/>
  <c r="AZ27" i="55"/>
  <c r="BX27" i="55" s="1"/>
  <c r="AQ37" i="55"/>
  <c r="AK21" i="54"/>
  <c r="Z31" i="51"/>
  <c r="AB22" i="55"/>
  <c r="AF37" i="55"/>
  <c r="AD18" i="55"/>
  <c r="V28" i="54"/>
  <c r="AN36" i="51"/>
  <c r="AI11" i="51"/>
  <c r="AF42" i="54"/>
  <c r="AB26" i="55"/>
  <c r="AX16" i="51"/>
  <c r="AV37" i="51"/>
  <c r="AM26" i="51"/>
  <c r="AZ31" i="51"/>
  <c r="BX31" i="51" s="1"/>
  <c r="AT23" i="55"/>
  <c r="AF5" i="55"/>
  <c r="AF5" i="54"/>
  <c r="AF5" i="50"/>
  <c r="AF5" i="51"/>
  <c r="AY23" i="51"/>
  <c r="Y22" i="51"/>
  <c r="AQ30" i="51"/>
  <c r="V15" i="51"/>
  <c r="AJ42" i="55"/>
  <c r="AS26" i="55"/>
  <c r="AD43" i="54"/>
  <c r="W29" i="55"/>
  <c r="AL32" i="55"/>
  <c r="AH45" i="55"/>
  <c r="AG14" i="55"/>
  <c r="AC38" i="51"/>
  <c r="AJ9" i="51"/>
  <c r="AE35" i="51"/>
  <c r="AH33" i="51"/>
  <c r="AH28" i="54"/>
  <c r="AB24" i="54"/>
  <c r="AB6" i="51"/>
  <c r="AU30" i="55"/>
  <c r="AR19" i="54"/>
  <c r="AD40" i="55"/>
  <c r="X39" i="51"/>
  <c r="W31" i="55"/>
  <c r="AZ5" i="51"/>
  <c r="AZ5" i="54"/>
  <c r="AZ5" i="55"/>
  <c r="AZ5" i="50"/>
  <c r="AM19" i="51"/>
  <c r="AN33" i="54"/>
  <c r="AA15" i="55"/>
  <c r="T46" i="55"/>
  <c r="AO36" i="51"/>
  <c r="AC45" i="51"/>
  <c r="U23" i="51"/>
  <c r="AA13" i="54"/>
  <c r="AR27" i="55"/>
  <c r="T24" i="51"/>
  <c r="Z34" i="54"/>
  <c r="AX34" i="55"/>
  <c r="Z13" i="55"/>
  <c r="AY15" i="54"/>
  <c r="AA42" i="54"/>
  <c r="AS19" i="51"/>
  <c r="AS14" i="54"/>
  <c r="AR17" i="55"/>
  <c r="AH11" i="54"/>
  <c r="V6" i="55"/>
  <c r="AV21" i="55"/>
  <c r="AJ34" i="54"/>
  <c r="AT21" i="54"/>
  <c r="Z21" i="55"/>
  <c r="AT41" i="54"/>
  <c r="X7" i="51"/>
  <c r="AY13" i="55"/>
  <c r="AD23" i="51"/>
  <c r="AD43" i="55"/>
  <c r="AY13" i="54"/>
  <c r="AA38" i="55"/>
  <c r="AZ25" i="54"/>
  <c r="AH34" i="51"/>
  <c r="T26" i="54"/>
  <c r="AX44" i="51"/>
  <c r="X30" i="55"/>
  <c r="AG33" i="54"/>
  <c r="V41" i="55"/>
  <c r="AQ46" i="55"/>
  <c r="AP44" i="54"/>
  <c r="Z31" i="54"/>
  <c r="AK24" i="54"/>
  <c r="BA7" i="54"/>
  <c r="BX7" i="54" s="1"/>
  <c r="W30" i="55"/>
  <c r="T27" i="55"/>
  <c r="AU22" i="51"/>
  <c r="AZ17" i="51"/>
  <c r="AX35" i="54"/>
  <c r="W17" i="51"/>
  <c r="AH15" i="55"/>
  <c r="X30" i="51"/>
  <c r="AM12" i="51"/>
  <c r="AJ10" i="51"/>
  <c r="W29" i="51"/>
  <c r="AF17" i="54"/>
  <c r="AZ36" i="54"/>
  <c r="AB13" i="54"/>
  <c r="AA14" i="54"/>
  <c r="X6" i="51"/>
  <c r="AJ29" i="51"/>
  <c r="AC14" i="54"/>
  <c r="AY34" i="51"/>
  <c r="AJ22" i="55"/>
  <c r="AA27" i="54"/>
  <c r="V34" i="51"/>
  <c r="AO19" i="54"/>
  <c r="T34" i="51"/>
  <c r="X19" i="51"/>
  <c r="AU9" i="55"/>
  <c r="AE24" i="51"/>
  <c r="V17" i="51"/>
  <c r="AF16" i="54"/>
  <c r="AK35" i="54"/>
  <c r="AW46" i="55"/>
  <c r="AQ11" i="51"/>
  <c r="AR12" i="55"/>
  <c r="AK7" i="54"/>
  <c r="AO10" i="51"/>
  <c r="AS33" i="55"/>
  <c r="AG32" i="55"/>
  <c r="Y29" i="54"/>
  <c r="AW16" i="51"/>
  <c r="T17" i="51"/>
  <c r="U36" i="54"/>
  <c r="AW11" i="51"/>
  <c r="V21" i="55"/>
  <c r="AI28" i="54"/>
  <c r="AH24" i="51"/>
  <c r="AA38" i="51"/>
  <c r="X46" i="54"/>
  <c r="AN9" i="51"/>
  <c r="AK34" i="54"/>
  <c r="AF23" i="55"/>
  <c r="AU25" i="51"/>
  <c r="AD27" i="51"/>
  <c r="AM16" i="51"/>
  <c r="AG7" i="55"/>
  <c r="AJ16" i="55"/>
  <c r="AT11" i="51"/>
  <c r="T18" i="54"/>
  <c r="Y34" i="51"/>
  <c r="AB16" i="51"/>
  <c r="AF34" i="54"/>
  <c r="X27" i="54"/>
  <c r="AV23" i="51"/>
  <c r="AT18" i="54"/>
  <c r="AF44" i="51"/>
  <c r="U44" i="51"/>
  <c r="AK39" i="55"/>
  <c r="U17" i="54"/>
  <c r="AQ14" i="51"/>
  <c r="AZ40" i="54"/>
  <c r="AA26" i="51"/>
  <c r="AD39" i="55"/>
  <c r="AG46" i="51"/>
  <c r="AL9" i="54"/>
  <c r="AC35" i="51"/>
  <c r="AV34" i="51"/>
  <c r="AM9" i="51"/>
  <c r="AP15" i="55"/>
  <c r="U28" i="51"/>
  <c r="AR38" i="51"/>
  <c r="U34" i="55"/>
  <c r="Y25" i="51"/>
  <c r="X21" i="54"/>
  <c r="AH32" i="55"/>
  <c r="AI17" i="55"/>
  <c r="AU40" i="55"/>
  <c r="AL11" i="55"/>
  <c r="T43" i="55"/>
  <c r="AA46" i="51"/>
  <c r="Y40" i="54"/>
  <c r="AB43" i="54"/>
  <c r="AT34" i="55"/>
  <c r="AC29" i="55"/>
  <c r="AJ26" i="51"/>
  <c r="AL7" i="54"/>
  <c r="AA46" i="54"/>
  <c r="Y28" i="55"/>
  <c r="AU26" i="51"/>
  <c r="X9" i="54"/>
  <c r="AT45" i="54"/>
  <c r="AC18" i="55"/>
  <c r="Y5" i="50"/>
  <c r="Y5" i="55"/>
  <c r="Y5" i="54"/>
  <c r="Y5" i="51"/>
  <c r="AV6" i="54"/>
  <c r="AZ17" i="54"/>
  <c r="AR22" i="54"/>
  <c r="AE13" i="51"/>
  <c r="AP6" i="55"/>
  <c r="AV19" i="51"/>
  <c r="AU6" i="55"/>
  <c r="AO36" i="55"/>
  <c r="AM30" i="51"/>
  <c r="AL21" i="54"/>
  <c r="AU28" i="51"/>
  <c r="AJ45" i="51"/>
  <c r="AR13" i="51"/>
  <c r="AI21" i="54"/>
  <c r="AO24" i="51"/>
  <c r="AV22" i="51"/>
  <c r="AE24" i="55"/>
  <c r="AE7" i="54"/>
  <c r="AZ37" i="54"/>
  <c r="AT33" i="51"/>
  <c r="AR16" i="55"/>
  <c r="AU14" i="55"/>
  <c r="AN10" i="54"/>
  <c r="AK12" i="54"/>
  <c r="AO34" i="54"/>
  <c r="AP6" i="54"/>
  <c r="T36" i="51"/>
  <c r="AS14" i="55"/>
  <c r="AC16" i="54"/>
  <c r="AE46" i="54"/>
  <c r="W31" i="54"/>
  <c r="X12" i="54"/>
  <c r="AY45" i="54"/>
  <c r="AT27" i="54"/>
  <c r="AW14" i="55"/>
  <c r="AC6" i="54"/>
  <c r="U29" i="55"/>
  <c r="AL36" i="54"/>
  <c r="W32" i="54"/>
  <c r="AX42" i="54"/>
  <c r="AX8" i="51"/>
  <c r="AE42" i="54"/>
  <c r="AT17" i="55"/>
  <c r="AV35" i="54"/>
  <c r="AR19" i="51"/>
  <c r="X30" i="54"/>
  <c r="Z29" i="51"/>
  <c r="AM18" i="54"/>
  <c r="AS13" i="55"/>
  <c r="U34" i="54"/>
  <c r="T7" i="51"/>
  <c r="AA29" i="54"/>
  <c r="AA19" i="51"/>
  <c r="AN7" i="55"/>
  <c r="AF27" i="54"/>
  <c r="AZ38" i="51"/>
  <c r="Y44" i="54"/>
  <c r="AJ34" i="51"/>
  <c r="AK40" i="51"/>
  <c r="X44" i="55"/>
  <c r="AF36" i="51"/>
  <c r="X45" i="55"/>
  <c r="AH38" i="51"/>
  <c r="AL36" i="51"/>
  <c r="AE14" i="54"/>
  <c r="AX19" i="55"/>
  <c r="AR30" i="54"/>
  <c r="AR42" i="54"/>
  <c r="AU29" i="51"/>
  <c r="AJ7" i="54"/>
  <c r="AY37" i="55"/>
  <c r="AU16" i="51"/>
  <c r="AL46" i="54"/>
  <c r="AQ38" i="55"/>
  <c r="AR46" i="55"/>
  <c r="AT31" i="54"/>
  <c r="AN37" i="54"/>
  <c r="AY45" i="55"/>
  <c r="AN7" i="51"/>
  <c r="AO35" i="54"/>
  <c r="U44" i="54"/>
  <c r="Z36" i="51"/>
  <c r="AL21" i="51"/>
  <c r="AG22" i="55"/>
  <c r="AS24" i="54"/>
  <c r="AJ12" i="55"/>
  <c r="AO21" i="55"/>
  <c r="AX30" i="54"/>
  <c r="AW42" i="55"/>
  <c r="AY15" i="55"/>
  <c r="AM29" i="54"/>
  <c r="AP33" i="55"/>
  <c r="AR19" i="55"/>
  <c r="AE19" i="54"/>
  <c r="AT26" i="54"/>
  <c r="AX28" i="55"/>
  <c r="AV32" i="51"/>
  <c r="AJ6" i="54"/>
  <c r="AD35" i="55"/>
  <c r="U41" i="55"/>
  <c r="AY26" i="54"/>
  <c r="Y24" i="55"/>
  <c r="AW46" i="51"/>
  <c r="AF23" i="51"/>
  <c r="AI30" i="54"/>
  <c r="AJ38" i="51"/>
  <c r="AB40" i="54"/>
  <c r="AJ11" i="55"/>
  <c r="AZ22" i="51"/>
  <c r="V11" i="51"/>
  <c r="AV10" i="55"/>
  <c r="AC21" i="55"/>
  <c r="AF13" i="55"/>
  <c r="AU40" i="54"/>
  <c r="AN9" i="54"/>
  <c r="AG46" i="55"/>
  <c r="AR45" i="55"/>
  <c r="AN19" i="51"/>
  <c r="AK14" i="55"/>
  <c r="AB19" i="54"/>
  <c r="AC44" i="51"/>
  <c r="AZ36" i="55"/>
  <c r="BX36" i="55" s="1"/>
  <c r="T34" i="55"/>
  <c r="BA16" i="54"/>
  <c r="BX16" i="54" s="1"/>
  <c r="AT7" i="54"/>
  <c r="AT32" i="55"/>
  <c r="AP24" i="51"/>
  <c r="AP16" i="54"/>
  <c r="AU46" i="55"/>
  <c r="AE14" i="51"/>
  <c r="AQ33" i="51"/>
  <c r="X39" i="55"/>
  <c r="AP34" i="55"/>
  <c r="V7" i="51"/>
  <c r="AV23" i="55"/>
  <c r="AD34" i="51"/>
  <c r="AJ21" i="51"/>
  <c r="AV44" i="54"/>
  <c r="Y6" i="54"/>
  <c r="AU8" i="55"/>
  <c r="AH5" i="54"/>
  <c r="AH5" i="50"/>
  <c r="AH5" i="55"/>
  <c r="AH5" i="51"/>
  <c r="AV25" i="51"/>
  <c r="AN17" i="51"/>
  <c r="AU7" i="51"/>
  <c r="V30" i="50"/>
  <c r="AF25" i="51"/>
  <c r="AN25" i="54"/>
  <c r="AL36" i="55"/>
  <c r="AA44" i="54"/>
  <c r="AA19" i="55"/>
  <c r="AT29" i="54"/>
  <c r="Y27" i="54"/>
  <c r="AU19" i="55"/>
  <c r="AV23" i="54"/>
  <c r="AE26" i="54"/>
  <c r="AB10" i="54"/>
  <c r="Z24" i="55"/>
  <c r="AJ6" i="55"/>
  <c r="AG27" i="51"/>
  <c r="AE9" i="55"/>
  <c r="AD9" i="54"/>
  <c r="AD38" i="51"/>
  <c r="AR23" i="55"/>
  <c r="AE14" i="55"/>
  <c r="AM38" i="55"/>
  <c r="W17" i="55"/>
  <c r="AL40" i="51"/>
  <c r="AO23" i="55"/>
  <c r="AZ9" i="55"/>
  <c r="BX9" i="55" s="1"/>
  <c r="Y45" i="55"/>
  <c r="AX11" i="54"/>
  <c r="W28" i="55"/>
  <c r="AQ21" i="51"/>
  <c r="Z23" i="51"/>
  <c r="Y9" i="54"/>
  <c r="BA32" i="51"/>
  <c r="BX32" i="51" s="1"/>
  <c r="AF29" i="51"/>
  <c r="AI21" i="55"/>
  <c r="AX31" i="55"/>
  <c r="AH30" i="51"/>
  <c r="AA11" i="54"/>
  <c r="AR29" i="51"/>
  <c r="AP18" i="55"/>
  <c r="W25" i="51"/>
  <c r="V27" i="54"/>
  <c r="AH23" i="54"/>
  <c r="X14" i="55"/>
  <c r="Y32" i="55"/>
  <c r="AL14" i="55"/>
  <c r="AA32" i="51"/>
  <c r="AL44" i="55"/>
  <c r="AL28" i="54"/>
  <c r="AZ29" i="55"/>
  <c r="BX29" i="55" s="1"/>
  <c r="Y45" i="54"/>
  <c r="AG45" i="51"/>
  <c r="AS31" i="54"/>
  <c r="AL12" i="55"/>
  <c r="X29" i="54"/>
  <c r="AF37" i="54"/>
  <c r="AR43" i="55"/>
  <c r="AK15" i="55"/>
  <c r="AY40" i="51"/>
  <c r="AV18" i="54"/>
  <c r="W13" i="54"/>
  <c r="AH22" i="55"/>
  <c r="AY27" i="51"/>
  <c r="AQ28" i="51"/>
  <c r="X32" i="54"/>
  <c r="Y36" i="54"/>
  <c r="AJ41" i="54"/>
  <c r="AW33" i="51"/>
  <c r="Z45" i="54"/>
  <c r="V24" i="54"/>
  <c r="AB27" i="54"/>
  <c r="AV17" i="51"/>
  <c r="AI26" i="55"/>
  <c r="AC22" i="51"/>
  <c r="BA37" i="54"/>
  <c r="BX37" i="54" s="1"/>
  <c r="AP23" i="51"/>
  <c r="AO11" i="55"/>
  <c r="AQ26" i="55"/>
  <c r="AR8" i="55"/>
  <c r="AW10" i="54"/>
  <c r="AT22" i="51"/>
  <c r="AN25" i="55"/>
  <c r="AN44" i="51"/>
  <c r="AM28" i="54"/>
  <c r="AG15" i="54"/>
  <c r="T40" i="54"/>
  <c r="U33" i="55"/>
  <c r="T27" i="54"/>
  <c r="AF7" i="51"/>
  <c r="AW21" i="51"/>
  <c r="V11" i="55"/>
  <c r="U5" i="54"/>
  <c r="U5" i="55"/>
  <c r="U5" i="50"/>
  <c r="U5" i="51"/>
  <c r="W7" i="55"/>
  <c r="AY44" i="51"/>
  <c r="AN39" i="51"/>
  <c r="AE45" i="51"/>
  <c r="AL12" i="54"/>
  <c r="W11" i="54"/>
  <c r="BA37" i="51"/>
  <c r="BX37" i="51" s="1"/>
  <c r="V22" i="51"/>
  <c r="T28" i="54"/>
  <c r="Y34" i="54"/>
  <c r="AT35" i="54"/>
  <c r="AU45" i="51"/>
  <c r="T9" i="51"/>
  <c r="AR13" i="55"/>
  <c r="U19" i="51"/>
  <c r="AI43" i="54"/>
  <c r="AQ28" i="54"/>
  <c r="AF19" i="55"/>
  <c r="AC17" i="54"/>
  <c r="AJ23" i="55"/>
  <c r="AY21" i="54"/>
  <c r="V9" i="51"/>
  <c r="AM11" i="55"/>
  <c r="X21" i="55"/>
  <c r="Z21" i="54"/>
  <c r="AV8" i="51"/>
  <c r="AK28" i="51"/>
  <c r="AN16" i="51"/>
  <c r="AN17" i="54"/>
  <c r="AO22" i="51"/>
  <c r="AS37" i="55"/>
  <c r="AU12" i="55"/>
  <c r="AI33" i="55"/>
  <c r="AL23" i="51"/>
  <c r="W15" i="51"/>
  <c r="AC12" i="51"/>
  <c r="AS29" i="54"/>
  <c r="AS31" i="51"/>
  <c r="AR29" i="54"/>
  <c r="AJ11" i="54"/>
  <c r="W42" i="54"/>
  <c r="AU15" i="55"/>
  <c r="AH13" i="51"/>
  <c r="AK26" i="51"/>
  <c r="AO27" i="54"/>
  <c r="AC5" i="55"/>
  <c r="AC5" i="54"/>
  <c r="AC5" i="51"/>
  <c r="AC5" i="50"/>
  <c r="AV41" i="54"/>
  <c r="AC40" i="55"/>
  <c r="AS16" i="54"/>
  <c r="V22" i="54"/>
  <c r="AG6" i="51"/>
  <c r="AW35" i="54"/>
  <c r="AG12" i="51"/>
  <c r="AG29" i="55"/>
  <c r="AQ24" i="54"/>
  <c r="AW10" i="55"/>
  <c r="AY42" i="54"/>
  <c r="AT43" i="55"/>
  <c r="AL25" i="51"/>
  <c r="AS12" i="51"/>
  <c r="T45" i="51"/>
  <c r="AH13" i="54"/>
  <c r="AL18" i="54"/>
  <c r="AH11" i="51"/>
  <c r="AM16" i="55"/>
  <c r="Y12" i="54"/>
  <c r="AQ40" i="54"/>
  <c r="AZ30" i="54"/>
  <c r="AF14" i="51"/>
  <c r="AE10" i="54"/>
  <c r="U7" i="54"/>
  <c r="AL46" i="55"/>
  <c r="AN12" i="55"/>
  <c r="AR22" i="51"/>
  <c r="AN33" i="55"/>
  <c r="AT39" i="55"/>
  <c r="AJ30" i="51"/>
  <c r="AG24" i="55"/>
  <c r="U37" i="55"/>
  <c r="W35" i="54"/>
  <c r="AN32" i="54"/>
  <c r="AQ38" i="51"/>
  <c r="AW43" i="55"/>
  <c r="AT23" i="51"/>
  <c r="AB11" i="55"/>
  <c r="AA18" i="54"/>
  <c r="AF21" i="55"/>
  <c r="AO21" i="54"/>
  <c r="AF17" i="55"/>
  <c r="AW29" i="51"/>
  <c r="AL7" i="55"/>
  <c r="Y17" i="55"/>
  <c r="AO19" i="55"/>
  <c r="AG44" i="55"/>
  <c r="AC46" i="51"/>
  <c r="AW32" i="55"/>
  <c r="AT34" i="51"/>
  <c r="V19" i="54"/>
  <c r="T16" i="55"/>
  <c r="AY45" i="51"/>
  <c r="U45" i="55"/>
  <c r="AF46" i="54"/>
  <c r="AG38" i="51"/>
  <c r="AU34" i="51"/>
  <c r="AO15" i="55"/>
  <c r="AV12" i="51"/>
  <c r="AY6" i="54"/>
  <c r="X10" i="51"/>
  <c r="Z46" i="51"/>
  <c r="AJ35" i="55"/>
  <c r="AQ8" i="55"/>
  <c r="T25" i="51"/>
  <c r="AC13" i="54"/>
  <c r="AH34" i="55"/>
  <c r="AX46" i="55"/>
  <c r="U14" i="51"/>
  <c r="AB23" i="55"/>
  <c r="AL27" i="54"/>
  <c r="X7" i="55"/>
  <c r="AP16" i="55"/>
  <c r="Z14" i="54"/>
  <c r="U13" i="55"/>
  <c r="AM34" i="51"/>
  <c r="AL30" i="51"/>
  <c r="AA9" i="54"/>
  <c r="AY17" i="51"/>
  <c r="AR35" i="55"/>
  <c r="AP31" i="51"/>
  <c r="AF12" i="55"/>
  <c r="AV31" i="51"/>
  <c r="AG7" i="54"/>
  <c r="AD44" i="54"/>
  <c r="Z13" i="51"/>
  <c r="AY26" i="55"/>
  <c r="AO11" i="54"/>
  <c r="V9" i="55"/>
  <c r="AU45" i="55"/>
  <c r="W15" i="55"/>
  <c r="AT11" i="54"/>
  <c r="AS22" i="54"/>
  <c r="W22" i="55"/>
  <c r="AZ7" i="51"/>
  <c r="W18" i="54"/>
  <c r="AT9" i="55"/>
  <c r="AK11" i="51"/>
  <c r="AG30" i="50"/>
  <c r="AZ18" i="51"/>
  <c r="BX18" i="51" s="1"/>
  <c r="AF31" i="54"/>
  <c r="AT24" i="54"/>
  <c r="AL14" i="54"/>
  <c r="AS21" i="51"/>
  <c r="AR26" i="54"/>
  <c r="T22" i="51"/>
  <c r="Z44" i="51"/>
  <c r="V39" i="51"/>
  <c r="AS9" i="54"/>
  <c r="U26" i="55"/>
  <c r="X22" i="51"/>
  <c r="Z10" i="54"/>
  <c r="U28" i="54"/>
  <c r="AL29" i="55"/>
  <c r="U26" i="51"/>
  <c r="AT14" i="54"/>
  <c r="AJ32" i="55"/>
  <c r="W30" i="50"/>
  <c r="Y18" i="55"/>
  <c r="AO7" i="55"/>
  <c r="AI9" i="55"/>
  <c r="AZ11" i="55"/>
  <c r="BX11" i="55" s="1"/>
  <c r="AN23" i="55"/>
  <c r="AC17" i="51"/>
  <c r="AZ24" i="55"/>
  <c r="BX24" i="55" s="1"/>
  <c r="AE16" i="51"/>
  <c r="AD42" i="55"/>
  <c r="AP30" i="51"/>
  <c r="AW14" i="54"/>
  <c r="AN45" i="55"/>
  <c r="AE23" i="51"/>
  <c r="Z35" i="55"/>
  <c r="AR30" i="51"/>
  <c r="AR30" i="55"/>
  <c r="AM34" i="55"/>
  <c r="X44" i="54"/>
  <c r="X36" i="55"/>
  <c r="AE44" i="54"/>
  <c r="AQ24" i="55"/>
  <c r="Z29" i="54"/>
  <c r="AK45" i="54"/>
  <c r="AV25" i="54"/>
  <c r="AI31" i="55"/>
  <c r="V13" i="51"/>
  <c r="AI17" i="54"/>
  <c r="AJ34" i="55"/>
  <c r="AM14" i="51"/>
  <c r="U11" i="54"/>
  <c r="AV21" i="51"/>
  <c r="AO16" i="51"/>
  <c r="AK45" i="55"/>
  <c r="AO9" i="55"/>
  <c r="AF19" i="51"/>
  <c r="AM9" i="54"/>
  <c r="AC12" i="55"/>
  <c r="AK28" i="54"/>
  <c r="AS6" i="54"/>
  <c r="AJ30" i="50"/>
  <c r="AJ35" i="51"/>
  <c r="AM44" i="51"/>
  <c r="T32" i="55"/>
  <c r="Z30" i="50"/>
  <c r="AV30" i="51"/>
  <c r="AV16" i="51"/>
  <c r="AL22" i="55"/>
  <c r="AM21" i="51"/>
  <c r="AE18" i="55"/>
  <c r="AA43" i="54"/>
  <c r="AC44" i="54"/>
  <c r="AQ26" i="51"/>
  <c r="AA21" i="51"/>
  <c r="AE27" i="55"/>
  <c r="AD16" i="54"/>
  <c r="AI36" i="54"/>
  <c r="AN24" i="55"/>
  <c r="AK30" i="54"/>
  <c r="AW21" i="54"/>
  <c r="AD12" i="51"/>
  <c r="X46" i="55"/>
  <c r="AJ22" i="54"/>
  <c r="AA16" i="51"/>
  <c r="AK21" i="55"/>
  <c r="AW11" i="54"/>
  <c r="AP28" i="55"/>
  <c r="AI15" i="55"/>
  <c r="AW21" i="55"/>
  <c r="AJ16" i="51"/>
  <c r="T36" i="55"/>
  <c r="AO14" i="55"/>
  <c r="AI16" i="55"/>
  <c r="AK33" i="51"/>
  <c r="AK30" i="55"/>
  <c r="AX22" i="54"/>
  <c r="V18" i="54"/>
  <c r="U17" i="55"/>
  <c r="AF19" i="54"/>
  <c r="AS40" i="54"/>
  <c r="AD36" i="55"/>
  <c r="AX11" i="55"/>
  <c r="AL25" i="55"/>
  <c r="AQ35" i="54"/>
  <c r="U36" i="51"/>
  <c r="Z12" i="51"/>
  <c r="AI36" i="51"/>
  <c r="Y15" i="51"/>
  <c r="T35" i="54"/>
  <c r="AW36" i="54"/>
  <c r="AK18" i="54"/>
  <c r="AQ12" i="55"/>
  <c r="Y35" i="51"/>
  <c r="AT13" i="54"/>
  <c r="AW32" i="54"/>
  <c r="AK44" i="54"/>
  <c r="AR6" i="51"/>
  <c r="AW30" i="50"/>
  <c r="AA41" i="55"/>
  <c r="AU11" i="51"/>
  <c r="W9" i="54"/>
  <c r="AN27" i="51"/>
  <c r="AU38" i="51"/>
  <c r="AU38" i="55"/>
  <c r="U37" i="51"/>
  <c r="X13" i="54"/>
  <c r="T14" i="54"/>
  <c r="AW38" i="51"/>
  <c r="AY21" i="55"/>
  <c r="AM39" i="55"/>
  <c r="Z26" i="51"/>
  <c r="AP45" i="54"/>
  <c r="Z23" i="54"/>
  <c r="AD24" i="54"/>
  <c r="AP25" i="54"/>
  <c r="AB31" i="54"/>
  <c r="Z27" i="54"/>
  <c r="BA12" i="51"/>
  <c r="BX12" i="51" s="1"/>
  <c r="AE11" i="51"/>
  <c r="AO26" i="55"/>
  <c r="AF33" i="54"/>
  <c r="V21" i="54"/>
  <c r="AB34" i="55"/>
  <c r="AI44" i="54"/>
  <c r="AF36" i="54"/>
  <c r="AZ16" i="54"/>
  <c r="AN35" i="55"/>
  <c r="AY26" i="51"/>
  <c r="AF24" i="54"/>
  <c r="AO16" i="54"/>
  <c r="AI5" i="50"/>
  <c r="AI5" i="55"/>
  <c r="AI5" i="54"/>
  <c r="AI5" i="51"/>
  <c r="AD23" i="54"/>
  <c r="AJ14" i="51"/>
  <c r="AE11" i="54"/>
  <c r="AI37" i="51"/>
  <c r="AG28" i="54"/>
  <c r="AA13" i="55"/>
  <c r="AG33" i="55"/>
  <c r="AY35" i="51"/>
  <c r="AD26" i="51"/>
  <c r="AT45" i="55"/>
  <c r="AJ13" i="51"/>
  <c r="AU24" i="55"/>
  <c r="AD36" i="54"/>
  <c r="AN27" i="54"/>
  <c r="AT40" i="55"/>
  <c r="AR33" i="51"/>
  <c r="AW30" i="54"/>
  <c r="AI13" i="51"/>
  <c r="AX11" i="51"/>
  <c r="AN45" i="54"/>
  <c r="AR39" i="55"/>
  <c r="AK33" i="55"/>
  <c r="AC30" i="54"/>
  <c r="AJ45" i="54"/>
  <c r="AB28" i="54"/>
  <c r="AK42" i="54"/>
  <c r="AV35" i="51"/>
  <c r="BA29" i="51"/>
  <c r="BX29" i="51" s="1"/>
  <c r="U42" i="54"/>
  <c r="AV26" i="54"/>
  <c r="AE15" i="54"/>
  <c r="AF30" i="55"/>
  <c r="AU35" i="54"/>
  <c r="AW45" i="54"/>
  <c r="AA40" i="54"/>
  <c r="T26" i="51"/>
  <c r="AG16" i="55"/>
  <c r="AB9" i="55"/>
  <c r="AI25" i="54"/>
  <c r="AU5" i="50"/>
  <c r="AU5" i="51"/>
  <c r="AU5" i="54"/>
  <c r="AU5" i="55"/>
  <c r="AB31" i="55"/>
  <c r="AB6" i="55"/>
  <c r="AO41" i="55"/>
  <c r="AE39" i="51"/>
  <c r="X26" i="54"/>
  <c r="AA26" i="54"/>
  <c r="AF31" i="55"/>
  <c r="AG32" i="54"/>
  <c r="T37" i="55"/>
  <c r="X38" i="51"/>
  <c r="AJ27" i="51"/>
  <c r="AL37" i="51"/>
  <c r="AQ17" i="55"/>
  <c r="U31" i="51"/>
  <c r="AH44" i="54"/>
  <c r="T36" i="54"/>
  <c r="AS30" i="51"/>
  <c r="AN7" i="54"/>
  <c r="AY11" i="54"/>
  <c r="AU11" i="55"/>
  <c r="W16" i="54"/>
  <c r="AS46" i="51"/>
  <c r="V35" i="54"/>
  <c r="AN22" i="54"/>
  <c r="AZ13" i="55"/>
  <c r="BX13" i="55" s="1"/>
  <c r="T30" i="55"/>
  <c r="AY31" i="55"/>
  <c r="X26" i="55"/>
  <c r="AV10" i="54"/>
  <c r="AV45" i="54"/>
  <c r="BA40" i="51"/>
  <c r="BX40" i="51" s="1"/>
  <c r="AG10" i="54"/>
  <c r="AN34" i="54"/>
  <c r="AQ40" i="51"/>
  <c r="AP32" i="54"/>
  <c r="U27" i="54"/>
  <c r="X34" i="51"/>
  <c r="AX6" i="54"/>
  <c r="AC19" i="54"/>
  <c r="AQ7" i="55"/>
  <c r="AJ21" i="54"/>
  <c r="X12" i="55"/>
  <c r="AZ31" i="54"/>
  <c r="BX31" i="54" s="1"/>
  <c r="AA31" i="54"/>
  <c r="X15" i="54"/>
  <c r="AP28" i="54"/>
  <c r="U32" i="55"/>
  <c r="AQ15" i="54"/>
  <c r="AX30" i="50"/>
  <c r="AL35" i="51"/>
  <c r="AL11" i="51"/>
  <c r="AW29" i="54"/>
  <c r="AO41" i="54"/>
  <c r="AY46" i="54"/>
  <c r="V25" i="55"/>
  <c r="AT24" i="51"/>
  <c r="AR11" i="51"/>
  <c r="BA30" i="54"/>
  <c r="BX30" i="54" s="1"/>
  <c r="AF16" i="51"/>
  <c r="AF44" i="55"/>
  <c r="AZ22" i="54"/>
  <c r="AA22" i="54"/>
  <c r="AL34" i="51"/>
  <c r="AS8" i="55"/>
  <c r="T23" i="51"/>
  <c r="AX5" i="55"/>
  <c r="AX5" i="51"/>
  <c r="AX5" i="50"/>
  <c r="AX5" i="54"/>
  <c r="AQ10" i="51"/>
  <c r="AO27" i="51"/>
  <c r="AT29" i="51"/>
  <c r="AD30" i="51"/>
  <c r="W10" i="55"/>
  <c r="AP29" i="54"/>
  <c r="AA28" i="54"/>
  <c r="Y43" i="54"/>
  <c r="AH46" i="51"/>
  <c r="AH12" i="54"/>
  <c r="AG6" i="55"/>
  <c r="AX36" i="54"/>
  <c r="U10" i="55"/>
  <c r="AO31" i="51"/>
  <c r="W12" i="54"/>
  <c r="AY9" i="54"/>
  <c r="AU36" i="54"/>
  <c r="V31" i="54"/>
  <c r="AI46" i="51"/>
  <c r="AK34" i="51"/>
  <c r="AB25" i="55"/>
  <c r="AL19" i="55"/>
  <c r="AO31" i="54"/>
  <c r="AQ22" i="55"/>
  <c r="AR22" i="55"/>
  <c r="AE21" i="54"/>
  <c r="AY37" i="51"/>
  <c r="AV24" i="51"/>
  <c r="Z25" i="51"/>
  <c r="Z9" i="54"/>
  <c r="AL8" i="51"/>
  <c r="AN40" i="55"/>
  <c r="BA29" i="54"/>
  <c r="BX29" i="54" s="1"/>
  <c r="AK26" i="55"/>
  <c r="AA30" i="54"/>
  <c r="AE19" i="51"/>
  <c r="AT43" i="54"/>
  <c r="AJ43" i="55"/>
  <c r="U15" i="54"/>
  <c r="X42" i="55"/>
  <c r="AH12" i="55"/>
  <c r="AK9" i="54"/>
  <c r="AJ15" i="55"/>
  <c r="AD18" i="54"/>
  <c r="AP33" i="51"/>
  <c r="Z5" i="51"/>
  <c r="Z5" i="50"/>
  <c r="Z5" i="54"/>
  <c r="Z5" i="55"/>
  <c r="AS32" i="51"/>
  <c r="AH36" i="54"/>
  <c r="AA45" i="54"/>
  <c r="AE18" i="51"/>
  <c r="AS23" i="54"/>
  <c r="AN36" i="54"/>
  <c r="V13" i="54"/>
  <c r="AS9" i="51"/>
  <c r="AL15" i="54"/>
  <c r="AR31" i="55"/>
  <c r="AG24" i="54"/>
  <c r="AT16" i="54"/>
  <c r="Z11" i="51"/>
  <c r="AV29" i="55"/>
  <c r="AA12" i="51"/>
  <c r="AC38" i="55"/>
  <c r="X27" i="55"/>
  <c r="AH21" i="55"/>
  <c r="AR44" i="51"/>
  <c r="AO6" i="51"/>
  <c r="AQ32" i="54"/>
  <c r="AC13" i="55"/>
  <c r="AS5" i="51"/>
  <c r="AS5" i="54"/>
  <c r="AS5" i="55"/>
  <c r="AS5" i="50"/>
  <c r="U6" i="54"/>
  <c r="AO7" i="54"/>
  <c r="AX29" i="51"/>
  <c r="U33" i="54"/>
  <c r="AH19" i="55"/>
  <c r="AF30" i="51"/>
  <c r="AA36" i="51"/>
  <c r="AT10" i="55"/>
  <c r="AX45" i="55"/>
  <c r="AF22" i="54"/>
  <c r="AZ41" i="54"/>
  <c r="T25" i="55"/>
  <c r="AN6" i="55"/>
  <c r="V23" i="54"/>
  <c r="AY33" i="55"/>
  <c r="AS33" i="51"/>
  <c r="X9" i="51"/>
  <c r="AS44" i="51"/>
  <c r="AM13" i="55"/>
  <c r="AO44" i="54"/>
  <c r="AK41" i="54"/>
  <c r="AX41" i="54"/>
  <c r="AA6" i="55"/>
  <c r="AA33" i="55"/>
  <c r="AE28" i="54"/>
  <c r="AH40" i="51"/>
  <c r="AI7" i="55"/>
  <c r="AG37" i="51"/>
  <c r="AW22" i="54"/>
  <c r="W43" i="55"/>
  <c r="AV30" i="55"/>
  <c r="AP25" i="51"/>
  <c r="AS12" i="55"/>
  <c r="U29" i="51"/>
  <c r="AK41" i="55"/>
  <c r="AD19" i="55"/>
  <c r="AA34" i="55"/>
  <c r="AJ13" i="55"/>
  <c r="AG11" i="55"/>
  <c r="AG19" i="55"/>
  <c r="AV35" i="55"/>
  <c r="V33" i="55"/>
  <c r="AU32" i="55"/>
  <c r="AE9" i="51"/>
  <c r="AX13" i="54"/>
  <c r="AC44" i="55"/>
  <c r="AJ45" i="55"/>
  <c r="AY44" i="54"/>
  <c r="AD33" i="51"/>
  <c r="AR11" i="55"/>
  <c r="AU25" i="55"/>
  <c r="AB42" i="55"/>
  <c r="AY29" i="51"/>
  <c r="Z35" i="51"/>
  <c r="BA24" i="54"/>
  <c r="BX24" i="54" s="1"/>
  <c r="U37" i="54"/>
  <c r="AE32" i="54"/>
  <c r="X10" i="55"/>
  <c r="AR31" i="51"/>
  <c r="AV44" i="51"/>
  <c r="AF37" i="51"/>
  <c r="AF18" i="55"/>
  <c r="AB23" i="54"/>
  <c r="AC7" i="51"/>
  <c r="AR40" i="54"/>
  <c r="AZ19" i="51"/>
  <c r="AZ6" i="54"/>
  <c r="BX6" i="54" s="1"/>
  <c r="T15" i="54"/>
  <c r="AI44" i="55"/>
  <c r="W11" i="55"/>
  <c r="BA36" i="54"/>
  <c r="BX36" i="54" s="1"/>
  <c r="AE46" i="51"/>
  <c r="AW31" i="54"/>
  <c r="W41" i="54"/>
  <c r="AU24" i="54"/>
  <c r="AD10" i="55"/>
  <c r="AC43" i="55"/>
  <c r="AP44" i="51"/>
  <c r="U26" i="54"/>
  <c r="V22" i="55"/>
  <c r="AM6" i="54"/>
  <c r="AX8" i="55"/>
  <c r="AQ6" i="51"/>
  <c r="AT36" i="54"/>
  <c r="Y19" i="55"/>
  <c r="AV43" i="55"/>
  <c r="Z38" i="51"/>
  <c r="AF40" i="55"/>
  <c r="AP14" i="55"/>
  <c r="AX37" i="54"/>
  <c r="BA22" i="51"/>
  <c r="BX22" i="51" s="1"/>
  <c r="BA38" i="51"/>
  <c r="BX38" i="51" s="1"/>
  <c r="AO10" i="55"/>
  <c r="AT17" i="54"/>
  <c r="AH9" i="55"/>
  <c r="AK26" i="54"/>
  <c r="AZ6" i="55"/>
  <c r="BX6" i="55" s="1"/>
  <c r="X18" i="54"/>
  <c r="T29" i="54"/>
  <c r="AY12" i="54"/>
  <c r="AI35" i="54"/>
  <c r="AE31" i="54"/>
  <c r="AX17" i="55"/>
  <c r="AN38" i="51"/>
  <c r="AH18" i="51"/>
  <c r="T19" i="51"/>
  <c r="AB10" i="55"/>
  <c r="Y24" i="51"/>
  <c r="U23" i="55"/>
  <c r="AJ10" i="54"/>
  <c r="AW41" i="54"/>
  <c r="AR32" i="51"/>
  <c r="AL6" i="51"/>
  <c r="AG27" i="54"/>
  <c r="AP36" i="54"/>
  <c r="AX27" i="51"/>
  <c r="AA35" i="55"/>
  <c r="AE16" i="55"/>
  <c r="AH15" i="51"/>
  <c r="AP21" i="51"/>
  <c r="X22" i="55"/>
  <c r="AK24" i="51"/>
  <c r="AS21" i="54"/>
  <c r="AK10" i="54"/>
  <c r="U38" i="51"/>
  <c r="AC28" i="55"/>
  <c r="AF7" i="54"/>
  <c r="AO21" i="51"/>
  <c r="AU27" i="55"/>
  <c r="AC9" i="51"/>
  <c r="AH23" i="51"/>
  <c r="AD15" i="54"/>
  <c r="AY29" i="54"/>
  <c r="AZ13" i="54"/>
  <c r="AS36" i="51"/>
  <c r="AN33" i="51"/>
  <c r="AW22" i="51"/>
  <c r="V14" i="54"/>
  <c r="AB25" i="51"/>
  <c r="Z18" i="51"/>
  <c r="AL28" i="51"/>
  <c r="X28" i="51"/>
  <c r="AG13" i="54"/>
  <c r="AE38" i="55"/>
  <c r="Z16" i="55"/>
  <c r="AT46" i="55"/>
  <c r="AU46" i="54"/>
  <c r="AA36" i="55"/>
  <c r="AT41" i="55"/>
  <c r="AU44" i="55"/>
  <c r="AR26" i="55"/>
  <c r="U7" i="55"/>
  <c r="AJ32" i="54"/>
  <c r="AJ25" i="54"/>
  <c r="AA27" i="51"/>
  <c r="AS18" i="51"/>
  <c r="AH10" i="54"/>
  <c r="AY39" i="55"/>
  <c r="AM16" i="54"/>
  <c r="AM10" i="55"/>
  <c r="AS40" i="51"/>
  <c r="Z39" i="55"/>
  <c r="V10" i="55"/>
  <c r="Y40" i="55"/>
  <c r="AO38" i="51"/>
  <c r="X31" i="55"/>
  <c r="AC42" i="55"/>
  <c r="V43" i="55"/>
  <c r="AO23" i="54"/>
  <c r="AF11" i="55"/>
  <c r="V7" i="54"/>
  <c r="AK31" i="55"/>
  <c r="AX35" i="51"/>
  <c r="AN30" i="51"/>
  <c r="Y9" i="55"/>
  <c r="AT28" i="51"/>
  <c r="AL45" i="51"/>
  <c r="Y35" i="55"/>
  <c r="AI12" i="55"/>
  <c r="AI19" i="51"/>
  <c r="AQ15" i="51"/>
  <c r="AU17" i="55"/>
  <c r="Z30" i="54"/>
  <c r="AY23" i="55"/>
  <c r="BA46" i="54"/>
  <c r="BX46" i="54" s="1"/>
  <c r="AD7" i="55"/>
  <c r="AO9" i="51"/>
  <c r="AN12" i="51"/>
  <c r="AA32" i="54"/>
  <c r="AK32" i="54"/>
  <c r="AB40" i="51"/>
  <c r="AL22" i="54"/>
  <c r="AY23" i="54"/>
  <c r="AC22" i="54"/>
  <c r="AI32" i="54"/>
  <c r="AS31" i="55"/>
  <c r="AA30" i="51"/>
  <c r="AY30" i="54"/>
  <c r="AL41" i="54"/>
  <c r="AY46" i="55"/>
  <c r="AP37" i="54"/>
  <c r="AD16" i="51"/>
  <c r="AL16" i="55"/>
  <c r="AD37" i="54"/>
  <c r="AW10" i="51"/>
  <c r="AO45" i="55"/>
  <c r="AX28" i="51"/>
  <c r="AG16" i="54"/>
  <c r="AD11" i="51"/>
  <c r="AL30" i="50"/>
  <c r="AV42" i="54"/>
  <c r="AL37" i="54"/>
  <c r="X16" i="54"/>
  <c r="AH29" i="54"/>
  <c r="X16" i="55"/>
  <c r="AJ7" i="55"/>
  <c r="AD32" i="55"/>
  <c r="AW14" i="51"/>
  <c r="X33" i="54"/>
  <c r="AU37" i="51"/>
  <c r="AP38" i="51"/>
  <c r="AJ15" i="51"/>
  <c r="AP5" i="55"/>
  <c r="AP5" i="51"/>
  <c r="AP5" i="54"/>
  <c r="AP5" i="50"/>
  <c r="AN25" i="51"/>
  <c r="AS15" i="55"/>
  <c r="AP32" i="55"/>
  <c r="AB41" i="54"/>
  <c r="AB34" i="54"/>
  <c r="AN46" i="51"/>
  <c r="AB40" i="55"/>
  <c r="AS22" i="55"/>
  <c r="T43" i="54"/>
  <c r="AV7" i="55"/>
  <c r="AW40" i="54"/>
  <c r="AR37" i="54"/>
  <c r="AN35" i="54"/>
  <c r="AY17" i="55"/>
  <c r="AA9" i="51"/>
  <c r="AD34" i="55"/>
  <c r="AX34" i="54"/>
  <c r="AT22" i="54"/>
  <c r="AN21" i="55"/>
  <c r="X32" i="51"/>
  <c r="AL35" i="55"/>
  <c r="Y32" i="54"/>
  <c r="T19" i="54"/>
  <c r="AV27" i="55"/>
  <c r="AR33" i="54"/>
  <c r="AW40" i="55"/>
  <c r="AE17" i="51"/>
  <c r="AE35" i="54"/>
</calcChain>
</file>

<file path=xl/sharedStrings.xml><?xml version="1.0" encoding="utf-8"?>
<sst xmlns="http://schemas.openxmlformats.org/spreadsheetml/2006/main" count="2511" uniqueCount="286">
  <si>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</si>
  <si>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</si>
  <si>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</si>
  <si>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</si>
  <si>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</si>
  <si>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</si>
  <si>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</si>
  <si>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</si>
  <si>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</si>
  <si>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</si>
  <si>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</si>
  <si>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</si>
  <si>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</si>
  <si>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</si>
  <si>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</si>
  <si>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</si>
  <si>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</si>
  <si>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</si>
  <si>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</si>
  <si>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</si>
  <si>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</si>
  <si>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</si>
  <si>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</si>
  <si>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</si>
  <si>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</si>
  <si>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</si>
  <si>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</si>
  <si>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</si>
  <si>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</si>
  <si>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</si>
  <si>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</si>
  <si>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</si>
  <si>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</si>
  <si>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</si>
  <si>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</si>
  <si>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</si>
  <si>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</si>
  <si>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</si>
  <si>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</si>
  <si>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</si>
  <si>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ETFs &amp; similar products</t>
  </si>
  <si>
    <t>Gold demand</t>
  </si>
  <si>
    <t>Year-on-year tonnage change</t>
  </si>
  <si>
    <t>-</t>
  </si>
  <si>
    <t>Supply</t>
  </si>
  <si>
    <t>Mine production</t>
  </si>
  <si>
    <t>Net producer hedging</t>
  </si>
  <si>
    <t>Recycled gold</t>
  </si>
  <si>
    <t>Demand</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</si>
  <si>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</si>
  <si>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</si>
  <si>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</si>
  <si>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</si>
  <si>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</si>
  <si>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</si>
  <si>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</si>
  <si>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</si>
  <si>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</si>
  <si>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</si>
  <si>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</si>
  <si>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</si>
  <si>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</si>
  <si>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</si>
  <si>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</si>
  <si>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</si>
  <si>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</si>
  <si>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</si>
  <si>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</si>
  <si>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</si>
  <si>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</si>
  <si>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</si>
  <si>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</si>
  <si>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</si>
  <si>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</si>
  <si>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</si>
  <si>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</si>
  <si>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</si>
  <si>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</si>
  <si>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</si>
  <si>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</si>
  <si>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</si>
  <si>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</si>
  <si>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</si>
  <si>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</si>
  <si>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</si>
  <si>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</si>
  <si>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</si>
  <si>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</si>
  <si>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</si>
  <si>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</si>
  <si>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</si>
  <si>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</si>
  <si>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</si>
  <si>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</si>
  <si>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</si>
  <si>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</si>
  <si>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</si>
  <si>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</si>
  <si>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</si>
  <si>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</si>
  <si>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</si>
  <si>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</si>
  <si>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</si>
  <si>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</si>
  <si>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</si>
  <si>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</si>
  <si>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</si>
  <si>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</si>
  <si>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</si>
  <si>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</si>
  <si>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</si>
  <si>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</si>
  <si>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</si>
  <si>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</si>
  <si>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</si>
  <si>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</si>
  <si>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</si>
  <si>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</si>
  <si>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</si>
  <si>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</si>
  <si>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</si>
  <si>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</si>
  <si>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US$mn</t>
  </si>
  <si>
    <t>Total bar and coin</t>
  </si>
  <si>
    <t>ETFs and similar products</t>
  </si>
  <si>
    <t>Total supply</t>
  </si>
  <si>
    <t>World total</t>
  </si>
  <si>
    <t>Total demand</t>
  </si>
  <si>
    <t>US$/oz</t>
  </si>
  <si>
    <t>€/oz</t>
  </si>
  <si>
    <t>£/oz</t>
  </si>
  <si>
    <t>CHF/kg</t>
  </si>
  <si>
    <t>¥/g</t>
  </si>
  <si>
    <t>Rs/10g</t>
  </si>
  <si>
    <t>RMB/g</t>
  </si>
  <si>
    <t>TL/g</t>
  </si>
  <si>
    <t>Gross Bullion imports</t>
  </si>
  <si>
    <t>Net bullion imports</t>
  </si>
  <si>
    <t>Scrap</t>
  </si>
  <si>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</si>
  <si>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</si>
  <si>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</si>
  <si>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Snapshot</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</si>
  <si>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</si>
  <si>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</si>
  <si>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</si>
  <si>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</si>
  <si>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</si>
  <si>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</si>
  <si>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</si>
  <si>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</si>
  <si>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</si>
  <si>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</si>
  <si>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</si>
  <si>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</si>
  <si>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</si>
  <si>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</si>
  <si>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</si>
  <si>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Australia</t>
  </si>
  <si>
    <t>Country</t>
  </si>
  <si>
    <t>Disclaimer</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</si>
  <si>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</si>
  <si>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</si>
  <si>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</si>
  <si>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</si>
  <si>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</si>
  <si>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</si>
  <si>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</si>
  <si>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</si>
  <si>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</si>
  <si>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</si>
  <si>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</si>
  <si>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</si>
  <si>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</si>
  <si>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</si>
  <si>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</si>
  <si>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</si>
  <si>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</si>
  <si>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</si>
  <si>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</si>
  <si>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</si>
  <si>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</si>
  <si>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</si>
  <si>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</si>
  <si>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</si>
  <si>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</si>
  <si>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</si>
  <si>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</si>
  <si>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</si>
  <si>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</si>
  <si>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</si>
  <si>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</si>
  <si>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</si>
  <si>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</si>
  <si>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</si>
  <si>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</si>
  <si>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</si>
  <si>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</si>
  <si>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</si>
  <si>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</si>
  <si>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</si>
  <si>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</si>
  <si>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</si>
  <si>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</si>
  <si>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</si>
  <si>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</si>
  <si>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</si>
  <si>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</si>
  <si>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</si>
  <si>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</si>
  <si>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</si>
  <si>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</si>
  <si>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</si>
  <si>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</si>
  <si>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</si>
  <si>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</si>
  <si>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</si>
  <si>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</si>
  <si>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</si>
  <si>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</si>
  <si>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</si>
  <si>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</si>
  <si>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</si>
  <si>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</si>
  <si>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</si>
  <si>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</si>
  <si>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</si>
  <si>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</si>
  <si>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</si>
  <si>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</si>
  <si>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</si>
  <si>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</si>
  <si>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</si>
  <si>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</si>
  <si>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</si>
  <si>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</si>
  <si>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</si>
  <si>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</si>
  <si>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</si>
  <si>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</si>
  <si>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Korea, Republic of</t>
  </si>
  <si>
    <t>Hong Kong SAR</t>
  </si>
  <si>
    <t>Islamic Republic of Iran</t>
  </si>
  <si>
    <t>吨</t>
  </si>
  <si>
    <t>Global total</t>
  </si>
  <si>
    <t>Jewellery fabrication</t>
  </si>
  <si>
    <t>Jewellery consumption</t>
  </si>
  <si>
    <t>Jewellery inventory</t>
  </si>
  <si>
    <t>Bars</t>
  </si>
  <si>
    <t>Official Coins</t>
  </si>
  <si>
    <t>Medals/Imitation Coins</t>
  </si>
  <si>
    <t>OTC and other</t>
  </si>
  <si>
    <t>Note: For an explanation of these terms, please see the Notes and definitions download: https://www.gold.org/goldhub/data/gold-demand-by-country.</t>
  </si>
  <si>
    <t>SPDR Gold Shares</t>
  </si>
  <si>
    <t>iShares Gold Trust</t>
  </si>
  <si>
    <t>Invesco Physical Gold ETC</t>
  </si>
  <si>
    <t>iShares Physical Gold ETC</t>
  </si>
  <si>
    <t>Xetra-Gold</t>
  </si>
  <si>
    <t>Sprott Physical Gold Trust</t>
  </si>
  <si>
    <t>WisdomTree Physical Gold</t>
  </si>
  <si>
    <t>SPDR Gold MiniShares Trust</t>
  </si>
  <si>
    <t>Amundi Physical Gold ETC</t>
  </si>
  <si>
    <r>
      <t xml:space="preserve">This spreadsheet contains gold supply and demand data. It is presented in four ways:
</t>
    </r>
    <r>
      <rPr>
        <b/>
        <sz val="8"/>
        <color theme="1"/>
        <rFont val="Noto Sans"/>
        <family val="2"/>
      </rPr>
      <t xml:space="preserve">
GDT summary tables: </t>
    </r>
    <r>
      <rPr>
        <sz val="8"/>
        <color theme="1"/>
        <rFont val="Noto Sans"/>
        <family val="2"/>
      </rPr>
      <t>These are the tables included in the latest edition of Gold Demand Trends.</t>
    </r>
    <r>
      <rPr>
        <b/>
        <sz val="8"/>
        <color theme="1"/>
        <rFont val="Noto Sans"/>
        <family val="2"/>
      </rPr>
      <t xml:space="preserve">
Global data</t>
    </r>
    <r>
      <rPr>
        <sz val="8"/>
        <color theme="1"/>
        <rFont val="Noto Sans"/>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8"/>
        <color theme="1"/>
        <rFont val="Noto Sans"/>
        <family val="2"/>
      </rPr>
      <t>Country data</t>
    </r>
    <r>
      <rPr>
        <sz val="8"/>
        <color theme="1"/>
        <rFont val="Noto Sans"/>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8"/>
        <color theme="1"/>
        <rFont val="Noto Sans"/>
        <family val="2"/>
      </rPr>
      <t>https://www.gold.org/goldhub/research/creating-consistent-historical-demand-and-supply-data-series</t>
    </r>
    <r>
      <rPr>
        <sz val="8"/>
        <color theme="1"/>
        <rFont val="Noto Sans"/>
        <family val="2"/>
      </rPr>
      <t xml:space="preserve">
</t>
    </r>
    <r>
      <rPr>
        <b/>
        <sz val="8"/>
        <color theme="1"/>
        <rFont val="Noto Sans"/>
        <family val="2"/>
      </rPr>
      <t>Other data</t>
    </r>
    <r>
      <rPr>
        <sz val="8"/>
        <color theme="1"/>
        <rFont val="Noto Sans"/>
        <family val="2"/>
      </rPr>
      <t xml:space="preserve">: Here you can find data on prices, Indian supply, central bank gold and ETF holdings. 
For additional context around the factors influencing supply and demand dynamics, please see Gold Demand Trends: </t>
    </r>
    <r>
      <rPr>
        <b/>
        <sz val="8"/>
        <color theme="1"/>
        <rFont val="Noto Sans"/>
        <family val="2"/>
      </rPr>
      <t>https://www.gold.org/goldhub/research/gold-demand-trends</t>
    </r>
  </si>
  <si>
    <r>
      <t>of which doré</t>
    </r>
    <r>
      <rPr>
        <vertAlign val="superscript"/>
        <sz val="8"/>
        <color theme="1"/>
        <rFont val="Noto Sans"/>
        <family val="2"/>
      </rPr>
      <t>1</t>
    </r>
  </si>
  <si>
    <r>
      <t>Domestic supply from other sources</t>
    </r>
    <r>
      <rPr>
        <vertAlign val="superscript"/>
        <sz val="8"/>
        <color theme="1"/>
        <rFont val="Noto Sans"/>
        <family val="2"/>
      </rPr>
      <t>2</t>
    </r>
  </si>
  <si>
    <r>
      <t>Total supply</t>
    </r>
    <r>
      <rPr>
        <vertAlign val="superscript"/>
        <sz val="8"/>
        <color theme="1"/>
        <rFont val="Noto Sans"/>
        <family val="2"/>
      </rPr>
      <t>3</t>
    </r>
  </si>
  <si>
    <t xml:space="preserve">DISCLAIMER 
© 2024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</si>
  <si>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Holdings as of end-Dec</t>
  </si>
  <si>
    <t>ZKB Gold ETF</t>
  </si>
  <si>
    <t>Other industrial</t>
  </si>
  <si>
    <t>Official coins</t>
  </si>
  <si>
    <t>Medals/Imitation coins</t>
  </si>
  <si>
    <t>2010</t>
  </si>
  <si>
    <t>2011</t>
  </si>
  <si>
    <t>2012</t>
  </si>
  <si>
    <t>2013</t>
  </si>
  <si>
    <t>2014</t>
  </si>
  <si>
    <t>2015</t>
  </si>
  <si>
    <t>2016</t>
  </si>
  <si>
    <t>2017</t>
  </si>
  <si>
    <t>2018</t>
  </si>
  <si>
    <t>2019</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</si>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</sst>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3">
    <numFmt numFmtId="164" formatCode="&quot;$&quot;#,##0.00_);[Red]\(&quot;$&quot;#,##0.00\)"/>
    <numFmt numFmtId="165" formatCode="_(&quot;$&quot;* #,##0.00_);_(&quot;$&quot;* \(#,##0.00\);_(&quot;$&quot;* &quot;-&quot;??_);_(@_)"/>
    <numFmt numFmtId="166" formatCode="_(* #,##0.00_);_(* \(#,##0.00\);_(* &quot;-&quot;??_);_(@_)"/>
    <numFmt numFmtId="167" formatCode="&quot;£&quot;#,##0_);\(&quot;£&quot;#,##0\)"/>
    <numFmt numFmtId="168" formatCode="#,##0.0"/>
    <numFmt numFmtId="169" formatCode="0.0%"/>
    <numFmt numFmtId="170" formatCode="0.0"/>
    <numFmt numFmtId="171" formatCode="#,##0.0\ \x"/>
    <numFmt numFmtId="172" formatCode="#,##0.0_);\(#,##0.0\)"/>
    <numFmt numFmtId="173" formatCode="&quot;£&quot;_(#,##0.00_);&quot;£&quot;\(#,##0.00\)"/>
    <numFmt numFmtId="174" formatCode="#,##0.0_)\x;\(#,##0.0\)\x"/>
    <numFmt numFmtId="175" formatCode="#,##0.0_)_x;\(#,##0.0\)_x"/>
    <numFmt numFmtId="176" formatCode="0.0_)\%;\(0.0\)\%"/>
    <numFmt numFmtId="177" formatCode="#,##0.0_)_%;\(#,##0.0\)_%"/>
    <numFmt numFmtId="178" formatCode="#,##0.0_);\(#,##0.0\);\-\ \ \ \ \ "/>
    <numFmt numFmtId="179" formatCode="0.000_]"/>
    <numFmt numFmtId="180" formatCode="#,##0.0\ _]"/>
    <numFmt numFmtId="181" formatCode="0.00000000000"/>
    <numFmt numFmtId="182" formatCode="0.000000000000"/>
    <numFmt numFmtId="183" formatCode="#,##0_%_);\(#,##0\)_%;#,##0_%_);@_%_)"/>
    <numFmt numFmtId="184" formatCode="#,##0.00_%_);\(#,##0.00\)_%;#,##0.00_%_);@_%_)"/>
    <numFmt numFmtId="185" formatCode="#,##0.0\x_);\(#,##0.0\x\)"/>
    <numFmt numFmtId="186" formatCode="&quot;$&quot;#,##0.0000;[Red]\(&quot;$&quot;#,##0.00\)"/>
    <numFmt numFmtId="187" formatCode="0.00_);\(0.00\);0.00"/>
    <numFmt numFmtId="188" formatCode="&quot;EUR &quot;#,##0.0_);\(&quot;EUR &quot;#,##0.0\)"/>
    <numFmt numFmtId="189" formatCode="&quot;$&quot;#,##0_%_);\(&quot;$&quot;#,##0\)_%;&quot;$&quot;#,##0_%_);@_%_)"/>
    <numFmt numFmtId="190" formatCode="#,##0;\(#,##0\);\-"/>
    <numFmt numFmtId="191" formatCode="[Blue][=-9999]&quot;N/A&quot;;0.0"/>
    <numFmt numFmtId="192" formatCode="_(* #,##0.0000_);_(* \(#,##0.0000\);_(* &quot;-&quot;??_);_(@_)"/>
    <numFmt numFmtId="193" formatCode="[=-9999]&quot;N/A&quot;;[Red]\(#,##0\);#,##0"/>
    <numFmt numFmtId="194" formatCode="#,##0.0000_);[Red]\(#,##0.0000\);[Black]#,##0.0000\ ;"/>
    <numFmt numFmtId="195" formatCode="[Black][=-9999]&quot;N/A &quot;;[Red][&lt;0]\-0.00%;0.00%"/>
    <numFmt numFmtId="196" formatCode="[=-9999]&quot;N/A &quot;;0.0%"/>
    <numFmt numFmtId="197" formatCode="[=-9999]&quot;N/A&quot;;0.0%"/>
    <numFmt numFmtId="198" formatCode="[=-9999]&quot;N/A&quot;;0.00E+00\ "/>
    <numFmt numFmtId="199" formatCode="_*\ #,##0.0;_*\ \-#,##0.0;_(* &quot;-&quot;??_);_(@_)"/>
    <numFmt numFmtId="200" formatCode="_*\ #,##0;\-#,##0;_(* &quot;-&quot;_);_(@_)"/>
    <numFmt numFmtId="201" formatCode="[=-9999]&quot;N/A&quot;;\ #,##0"/>
    <numFmt numFmtId="202" formatCode="#,##0.0000_);[Red]\(#,##0.0000\);[Blue]#,##0.0000\ ;"/>
    <numFmt numFmtId="203" formatCode="[Red][=-9999]\ &quot;N/A  &quot;;[Blue][&lt;0]\-0.00%;[Blue]0.00%"/>
    <numFmt numFmtId="204" formatCode="[Blue][=-9999]&quot;N/A&quot;;0.0%"/>
    <numFmt numFmtId="205" formatCode="[=-9999]&quot;N/A&quot;;[Red][&lt;0]\(0.00%\);0.00%\ "/>
    <numFmt numFmtId="206" formatCode="[=-9999]&quot;N/A&quot;;[=0]&quot;N/A&quot;;0.0%"/>
    <numFmt numFmtId="207" formatCode="m/d/yy_%_)"/>
    <numFmt numFmtId="208" formatCode="_ * #,##0.00_ ;_ * \-#,##0.00_ ;_ * &quot;-&quot;??_ ;_ @_ "/>
    <numFmt numFmtId="209" formatCode="_###0;_(* \(#,##0\);_(* &quot;-&quot;??_);_(@_)"/>
    <numFmt numFmtId="210" formatCode="0_%_);\(0\)_%;0_%_);@_%_)"/>
    <numFmt numFmtId="211" formatCode="0.0000_ ;[Red]\-0.0000\ "/>
    <numFmt numFmtId="212" formatCode="#,##0.00000;\-#,##0.00000"/>
    <numFmt numFmtId="213" formatCode="_ [$€]\ * #,##0.00_ ;_ [$€]\ * \-#,##0.00_ ;_ [$€]\ * &quot;-&quot;??_ ;_ @_ "/>
    <numFmt numFmtId="214" formatCode="#,##0.0000\ ;\(#,##0.0000\)"/>
    <numFmt numFmtId="215" formatCode="#,##0.0000_);[Red]\(#,##0.0000\)"/>
    <numFmt numFmtId="216" formatCode="0.000%"/>
    <numFmt numFmtId="217" formatCode="0.0\%_);\(0.0\%\);0.0\%_);@_%_)"/>
    <numFmt numFmtId="218" formatCode=";;;"/>
    <numFmt numFmtId="219" formatCode="#,##0;[Red]\(#,##0\)"/>
    <numFmt numFmtId="220" formatCode="0.00_);\(0.00\);0.00_)"/>
    <numFmt numFmtId="221" formatCode="#,##0.0_);[Red]\(#,##0.0\)"/>
    <numFmt numFmtId="222" formatCode="#,##0;_(* \(#,##0\);_(* &quot;-&quot;??_);_(@_)"/>
    <numFmt numFmtId="223" formatCode="&quot;  -  &quot;0&quot;  -  &quot;;&quot;  -  &quot;@&quot;  -  &quot;"/>
    <numFmt numFmtId="224" formatCode="0.0000E+00;\?"/>
    <numFmt numFmtId="225" formatCode="0.0_%"/>
    <numFmt numFmtId="226" formatCode="0.00\%;\-0.00\%;0.00\%"/>
    <numFmt numFmtId="227" formatCode="##0.00%;\(##0.00\)%"/>
    <numFmt numFmtId="228" formatCode="General_)"/>
    <numFmt numFmtId="229" formatCode="#,##0.00\x"/>
    <numFmt numFmtId="230" formatCode="#,##0.00_x"/>
    <numFmt numFmtId="231" formatCode="0.00\x;\-0.00\x;0.00\x"/>
    <numFmt numFmtId="232" formatCode="##0.00000"/>
    <numFmt numFmtId="233" formatCode="0.000"/>
    <numFmt numFmtId="234" formatCode="&quot;$&quot;#\ ?/?"/>
    <numFmt numFmtId="235" formatCode="#,##0.000\ ;\(#,##0.000\)"/>
    <numFmt numFmtId="236" formatCode="0.0\x"/>
    <numFmt numFmtId="237" formatCode="#,##0.00\ ;\(#,##0.00\)"/>
    <numFmt numFmtId="238" formatCode="&quot;SFr.&quot;\ #,##0;[Red]&quot;SFr.&quot;\ \-#,##0"/>
    <numFmt numFmtId="239" formatCode="&quot;SFr.&quot;\ #,##0.00;[Red]&quot;SFr.&quot;\ \-#,##0.00"/>
    <numFmt numFmtId="240" formatCode="#,##0_);\(#,##0\);\-"/>
    <numFmt numFmtId="241" formatCode="#,##0_);\(#,##0\);&quot;    -   &quot;"/>
    <numFmt numFmtId="242" formatCode="#,##0.0_);\(#,##0.0\);\-"/>
    <numFmt numFmtId="243" formatCode="#,##0.00_);\(#,##0.00\);\-\ \ \ \ \ \ "/>
    <numFmt numFmtId="244" formatCode="#,##0.0_ ;\-#,##0.0\ "/>
    <numFmt numFmtId="245" formatCode="#,##0_ ;\-#,##0\ "/>
    <numFmt numFmtId="246" formatCode="#,##0.00_ ;\-#,##0.00\ "/>
  </numFmts>
  <fonts count="180">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sz val="8"/>
      <name val="Noto Sans"/>
      <family val="2"/>
    </font>
    <font>
      <sz val="8"/>
      <color theme="1"/>
      <name val="Noto Sans"/>
      <family val="2"/>
    </font>
    <font>
      <b/>
      <sz val="8"/>
      <color rgb="FF61BC43"/>
      <name val="Noto Sans"/>
      <family val="2"/>
    </font>
    <font>
      <b/>
      <sz val="8"/>
      <color rgb="FFA39161"/>
      <name val="Noto Sans"/>
      <family val="2"/>
    </font>
    <font>
      <b/>
      <sz val="8"/>
      <color rgb="FF000000"/>
      <name val="Noto Sans"/>
      <family val="2"/>
    </font>
    <font>
      <b/>
      <sz val="8"/>
      <color theme="1"/>
      <name val="Noto Sans"/>
      <family val="2"/>
    </font>
    <font>
      <sz val="8"/>
      <color theme="0"/>
      <name val="Noto Sans"/>
      <family val="2"/>
    </font>
    <font>
      <b/>
      <sz val="8"/>
      <color theme="0"/>
      <name val="Noto Sans"/>
      <family val="2"/>
    </font>
    <font>
      <u/>
      <sz val="8"/>
      <color theme="10"/>
      <name val="Noto Sans"/>
      <family val="2"/>
    </font>
    <font>
      <b/>
      <sz val="8"/>
      <color theme="9" tint="0.39997558519241921"/>
      <name val="Noto Sans"/>
      <family val="2"/>
    </font>
    <font>
      <b/>
      <sz val="8"/>
      <color rgb="FFFF0000"/>
      <name val="Noto Sans"/>
      <family val="2"/>
    </font>
    <font>
      <b/>
      <sz val="8"/>
      <color theme="0" tint="-0.34998626667073579"/>
      <name val="Noto Sans"/>
      <family val="2"/>
    </font>
    <font>
      <sz val="8"/>
      <color theme="0" tint="-0.14999847407452621"/>
      <name val="Noto Sans"/>
      <family val="2"/>
    </font>
    <font>
      <b/>
      <sz val="8"/>
      <name val="Noto Sans"/>
      <family val="2"/>
    </font>
    <font>
      <vertAlign val="superscript"/>
      <sz val="8"/>
      <color theme="1"/>
      <name val="Noto Sans"/>
      <family val="2"/>
    </font>
    <font>
      <b/>
      <sz val="8"/>
      <color rgb="FF215785"/>
      <name val="Noto Sans"/>
      <family val="2"/>
    </font>
    <font>
      <b/>
      <sz val="28"/>
      <color rgb="FFD8AB4C"/>
      <name val="Noto Sans"/>
      <family val="2"/>
    </font>
  </fonts>
  <fills count="87">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215785"/>
        <bgColor indexed="64"/>
      </patternFill>
    </fill>
    <fill>
      <patternFill patternType="solid">
        <fgColor rgb="FF64C8FF"/>
        <bgColor indexed="64"/>
      </patternFill>
    </fill>
    <fill>
      <patternFill patternType="solid">
        <fgColor rgb="FFDC8CFF"/>
        <bgColor indexed="64"/>
      </patternFill>
    </fill>
    <fill>
      <patternFill patternType="solid">
        <fgColor rgb="FF704287"/>
        <bgColor indexed="64"/>
      </patternFill>
    </fill>
    <fill>
      <patternFill patternType="solid">
        <fgColor rgb="FF001E46"/>
        <bgColor indexed="64"/>
      </patternFill>
    </fill>
    <fill>
      <patternFill patternType="solid">
        <fgColor rgb="FFE6E9ED"/>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4">
    <xf numFmtId="0" fontId="0" fillId="0" borderId="0"/>
    <xf numFmtId="9" fontId="1" fillId="0" borderId="0" applyFont="0" applyFill="0" applyBorder="0" applyAlignment="0" applyProtection="0"/>
    <xf numFmtId="0" fontId="5" fillId="0" borderId="0"/>
    <xf numFmtId="0" fontId="7" fillId="0" borderId="0" applyNumberFormat="0" applyFill="0" applyBorder="0" applyAlignment="0" applyProtection="0">
      <alignment vertical="top"/>
      <protection locked="0"/>
    </xf>
    <xf numFmtId="166" fontId="1"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1" fillId="0" borderId="0"/>
    <xf numFmtId="0" fontId="5" fillId="0" borderId="0"/>
    <xf numFmtId="171" fontId="32" fillId="0" borderId="0">
      <alignment horizontal="right"/>
    </xf>
    <xf numFmtId="0" fontId="33" fillId="0" borderId="0" applyNumberFormat="0" applyFont="0" applyFill="0" applyBorder="0" applyAlignment="0" applyProtection="0"/>
    <xf numFmtId="0" fontId="33" fillId="0" borderId="0" applyNumberFormat="0" applyFont="0" applyFill="0" applyBorder="0" applyAlignment="0" applyProtection="0"/>
    <xf numFmtId="0" fontId="5" fillId="0" borderId="0"/>
    <xf numFmtId="0"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39" fontId="5" fillId="0" borderId="0" applyFont="0" applyFill="0" applyBorder="0" applyAlignment="0" applyProtection="0"/>
    <xf numFmtId="3" fontId="34" fillId="0" borderId="0"/>
    <xf numFmtId="3" fontId="34" fillId="0" borderId="0"/>
    <xf numFmtId="0" fontId="5" fillId="0" borderId="0" applyFont="0" applyFill="0" applyBorder="0" applyAlignment="0" applyProtection="0"/>
    <xf numFmtId="0" fontId="5" fillId="0" borderId="0" applyFont="0" applyFill="0" applyBorder="0" applyAlignment="0" applyProtection="0"/>
    <xf numFmtId="3" fontId="34" fillId="0" borderId="0"/>
    <xf numFmtId="0" fontId="5" fillId="0" borderId="0" applyFont="0" applyFill="0" applyBorder="0" applyAlignment="0" applyProtection="0"/>
    <xf numFmtId="0"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3" fontId="34" fillId="0" borderId="0"/>
    <xf numFmtId="0" fontId="35" fillId="0" borderId="11" applyNumberFormat="0" applyFill="0" applyProtection="0">
      <alignment horizontal="center"/>
    </xf>
    <xf numFmtId="0" fontId="35" fillId="0" borderId="11" applyNumberFormat="0" applyFill="0" applyProtection="0">
      <alignment horizontal="center"/>
    </xf>
    <xf numFmtId="0" fontId="5" fillId="0" borderId="0" applyFont="0" applyFill="0" applyBorder="0" applyAlignment="0" applyProtection="0"/>
    <xf numFmtId="0" fontId="5" fillId="0" borderId="0"/>
    <xf numFmtId="178" fontId="36" fillId="0" borderId="0" applyFont="0" applyAlignment="0">
      <alignment horizontal="center"/>
    </xf>
    <xf numFmtId="178" fontId="37" fillId="0" borderId="0" applyFont="0" applyFill="0" applyBorder="0" applyAlignment="0" applyProtection="0"/>
    <xf numFmtId="178" fontId="36" fillId="0" borderId="0" applyFont="0" applyAlignment="0">
      <alignment horizontal="center"/>
    </xf>
    <xf numFmtId="169" fontId="6" fillId="0" borderId="0" applyFill="0" applyBorder="0">
      <alignment horizontal="right" vertical="center"/>
    </xf>
    <xf numFmtId="0" fontId="38" fillId="0" borderId="1" applyFill="0" applyBorder="0">
      <alignment vertical="center"/>
    </xf>
    <xf numFmtId="0" fontId="39" fillId="0" borderId="0">
      <protection locked="0"/>
    </xf>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1" borderId="0" applyNumberFormat="0" applyBorder="0" applyAlignment="0" applyProtection="0"/>
    <xf numFmtId="0" fontId="40" fillId="40"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47" borderId="0" applyNumberFormat="0" applyBorder="0" applyAlignment="0" applyProtection="0"/>
    <xf numFmtId="0" fontId="40" fillId="45" borderId="0" applyNumberFormat="0" applyBorder="0" applyAlignment="0" applyProtection="0"/>
    <xf numFmtId="0" fontId="40" fillId="37" borderId="0" applyNumberFormat="0" applyBorder="0" applyAlignment="0" applyProtection="0"/>
    <xf numFmtId="0" fontId="40" fillId="48"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41"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41" fillId="4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41" fillId="4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41" fillId="43"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41" fillId="4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41" fillId="38"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1" fillId="50"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41" fillId="54"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41" fillId="49"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41"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41" fillId="5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41" fillId="52"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41" fillId="56"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179" fontId="42" fillId="0" borderId="12"/>
    <xf numFmtId="180" fontId="43" fillId="0" borderId="13" applyBorder="0"/>
    <xf numFmtId="0" fontId="41" fillId="57" borderId="0" applyNumberFormat="0" applyBorder="0" applyAlignment="0" applyProtection="0"/>
    <xf numFmtId="0" fontId="41" fillId="56" borderId="0" applyNumberFormat="0" applyBorder="0" applyAlignment="0" applyProtection="0"/>
    <xf numFmtId="0" fontId="41" fillId="58"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49" borderId="0" applyNumberFormat="0" applyBorder="0" applyAlignment="0" applyProtection="0"/>
    <xf numFmtId="0" fontId="44" fillId="0" borderId="0"/>
    <xf numFmtId="0" fontId="43" fillId="0" borderId="1">
      <alignment horizontal="center" vertical="center"/>
    </xf>
    <xf numFmtId="0" fontId="45" fillId="0" borderId="14" applyNumberFormat="0" applyFill="0" applyBorder="0" applyAlignment="0" applyProtection="0"/>
    <xf numFmtId="0" fontId="38" fillId="0" borderId="14" applyNumberFormat="0" applyFill="0" applyBorder="0" applyAlignment="0" applyProtection="0"/>
    <xf numFmtId="0" fontId="46" fillId="0" borderId="14" applyNumberFormat="0" applyFill="0" applyBorder="0" applyAlignment="0" applyProtection="0"/>
    <xf numFmtId="0" fontId="6" fillId="0" borderId="14" applyNumberFormat="0" applyFill="0" applyAlignment="0" applyProtection="0"/>
    <xf numFmtId="0" fontId="47" fillId="0" borderId="15">
      <protection hidden="1"/>
    </xf>
    <xf numFmtId="0" fontId="48" fillId="59" borderId="15" applyNumberFormat="0" applyFont="0" applyBorder="0" applyAlignment="0" applyProtection="0">
      <protection hidden="1"/>
    </xf>
    <xf numFmtId="0" fontId="49" fillId="59" borderId="16" applyNumberFormat="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1" fillId="45"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2" fillId="59" borderId="17" applyNumberFormat="0" applyAlignment="0" applyProtection="0"/>
    <xf numFmtId="0" fontId="53" fillId="0" borderId="0" applyNumberFormat="0" applyFill="0" applyBorder="0" applyAlignment="0" applyProtection="0"/>
    <xf numFmtId="0" fontId="54" fillId="0" borderId="18" applyFill="0" applyProtection="0">
      <alignment horizontal="right"/>
    </xf>
    <xf numFmtId="0" fontId="55" fillId="0" borderId="0" applyNumberFormat="0" applyFill="0" applyBorder="0" applyAlignment="0" applyProtection="0"/>
    <xf numFmtId="38" fontId="56" fillId="60" borderId="19">
      <alignment horizontal="right"/>
    </xf>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8" fillId="61" borderId="17" applyNumberFormat="0" applyAlignment="0" applyProtection="0"/>
    <xf numFmtId="0" fontId="58" fillId="61" borderId="17" applyNumberFormat="0" applyAlignment="0" applyProtection="0"/>
    <xf numFmtId="0" fontId="57" fillId="61" borderId="5" applyNumberFormat="0" applyAlignment="0" applyProtection="0"/>
    <xf numFmtId="0" fontId="57" fillId="61" borderId="5" applyNumberFormat="0" applyAlignment="0" applyProtection="0"/>
    <xf numFmtId="0" fontId="59" fillId="62"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28" fillId="10" borderId="5" applyNumberFormat="0" applyAlignment="0" applyProtection="0"/>
    <xf numFmtId="0" fontId="57" fillId="10" borderId="5" applyNumberFormat="0" applyAlignment="0" applyProtection="0"/>
    <xf numFmtId="0" fontId="57" fillId="61" borderId="5" applyNumberFormat="0" applyAlignment="0" applyProtection="0"/>
    <xf numFmtId="0" fontId="59" fillId="62" borderId="5"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37" fontId="43" fillId="0" borderId="0"/>
    <xf numFmtId="181" fontId="5" fillId="0" borderId="0"/>
    <xf numFmtId="37" fontId="43" fillId="0" borderId="0"/>
    <xf numFmtId="182" fontId="5" fillId="0" borderId="0"/>
    <xf numFmtId="164" fontId="5" fillId="0" borderId="20" applyFont="0" applyFill="0" applyBorder="0" applyProtection="0">
      <alignment horizontal="right"/>
    </xf>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2" fillId="11" borderId="8"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 fillId="0" borderId="0" applyNumberFormat="0" applyFill="0" applyBorder="0" applyAlignment="0" applyProtection="0"/>
    <xf numFmtId="0" fontId="62" fillId="0" borderId="0" applyNumberFormat="0" applyFill="0" applyBorder="0" applyAlignment="0" applyProtection="0"/>
    <xf numFmtId="0" fontId="6" fillId="0" borderId="0" applyNumberFormat="0" applyFill="0" applyBorder="0" applyAlignment="0" applyProtection="0"/>
    <xf numFmtId="0" fontId="63" fillId="0" borderId="22" applyNumberFormat="0" applyFill="0" applyBorder="0" applyAlignment="0" applyProtection="0">
      <alignment horizontal="center"/>
    </xf>
    <xf numFmtId="0" fontId="64" fillId="0" borderId="22" applyNumberFormat="0" applyFill="0" applyProtection="0">
      <alignment horizontal="left" vertical="center"/>
    </xf>
    <xf numFmtId="0" fontId="5" fillId="0" borderId="0">
      <alignment horizontal="center" wrapText="1"/>
      <protection hidden="1"/>
    </xf>
    <xf numFmtId="0" fontId="43" fillId="0" borderId="0"/>
    <xf numFmtId="38" fontId="65" fillId="0" borderId="0" applyFont="0" applyFill="0" applyBorder="0" applyAlignment="0" applyProtection="0"/>
    <xf numFmtId="183" fontId="66" fillId="0" borderId="0" applyFont="0" applyFill="0" applyBorder="0" applyAlignment="0" applyProtection="0">
      <alignment horizontal="right"/>
    </xf>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8" fillId="0" borderId="0" applyFont="0" applyFill="0" applyBorder="0" applyAlignment="0" applyProtection="0"/>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66" fontId="5"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84" fontId="66" fillId="0" borderId="0" applyFont="0" applyFill="0" applyBorder="0" applyAlignment="0" applyProtection="0">
      <alignment horizontal="right"/>
    </xf>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40" fontId="5" fillId="0" borderId="0" applyFont="0" applyFill="0" applyBorder="0" applyProtection="0">
      <alignment horizontal="right"/>
    </xf>
    <xf numFmtId="3" fontId="5" fillId="0" borderId="0" applyFont="0" applyFill="0" applyBorder="0" applyAlignment="0" applyProtection="0"/>
    <xf numFmtId="0" fontId="68" fillId="64" borderId="0">
      <alignment horizontal="center" vertical="center" wrapText="1"/>
    </xf>
    <xf numFmtId="185" fontId="5" fillId="0" borderId="0" applyFont="0" applyFill="0" applyBorder="0" applyAlignment="0" applyProtection="0"/>
    <xf numFmtId="37" fontId="69" fillId="0" borderId="0" applyBorder="0" applyAlignment="0">
      <alignment horizontal="center"/>
    </xf>
    <xf numFmtId="186" fontId="70" fillId="0" borderId="0"/>
    <xf numFmtId="187" fontId="5" fillId="0" borderId="0" applyFill="0" applyBorder="0">
      <alignment horizontal="right"/>
      <protection locked="0"/>
    </xf>
    <xf numFmtId="0" fontId="71" fillId="0" borderId="0" applyBorder="0"/>
    <xf numFmtId="188" fontId="72" fillId="0" borderId="0"/>
    <xf numFmtId="189" fontId="66" fillId="0" borderId="0" applyFont="0" applyFill="0" applyBorder="0" applyAlignment="0" applyProtection="0">
      <alignment horizontal="right"/>
    </xf>
    <xf numFmtId="165" fontId="73" fillId="0" borderId="0" applyFont="0" applyFill="0" applyBorder="0" applyAlignment="0" applyProtection="0"/>
    <xf numFmtId="0" fontId="5" fillId="0" borderId="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4" fontId="74"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7" fontId="5" fillId="0" borderId="0" applyFont="0" applyFill="0" applyBorder="0" applyAlignment="0" applyProtection="0"/>
    <xf numFmtId="190" fontId="5" fillId="0" borderId="0" applyNumberFormat="0" applyFont="0" applyFill="0" applyAlignment="0"/>
    <xf numFmtId="0" fontId="66" fillId="0" borderId="0" applyNumberFormat="0">
      <alignment horizontal="right"/>
    </xf>
    <xf numFmtId="0" fontId="75" fillId="65" borderId="23">
      <alignment horizontal="right" wrapText="1"/>
      <protection hidden="1"/>
    </xf>
    <xf numFmtId="14" fontId="76" fillId="65" borderId="23">
      <alignment horizontal="right" vertical="center"/>
      <protection hidden="1"/>
    </xf>
    <xf numFmtId="14" fontId="77" fillId="0" borderId="15">
      <alignment horizontal="right" vertical="center"/>
      <protection locked="0"/>
    </xf>
    <xf numFmtId="14" fontId="77" fillId="66" borderId="23">
      <alignment horizontal="right" vertical="center"/>
      <protection locked="0"/>
    </xf>
    <xf numFmtId="0" fontId="6" fillId="67" borderId="24" applyNumberFormat="0" applyBorder="0" applyAlignment="0">
      <protection locked="0"/>
    </xf>
    <xf numFmtId="191" fontId="78" fillId="68" borderId="15">
      <alignment horizontal="right"/>
      <protection locked="0"/>
    </xf>
    <xf numFmtId="166" fontId="78" fillId="68" borderId="15">
      <alignment horizontal="right"/>
      <protection locked="0"/>
    </xf>
    <xf numFmtId="0" fontId="79" fillId="69" borderId="23" applyBorder="0" applyAlignment="0">
      <alignment horizontal="right" vertical="center" wrapText="1"/>
      <protection hidden="1"/>
    </xf>
    <xf numFmtId="192" fontId="6" fillId="66" borderId="23">
      <protection hidden="1"/>
    </xf>
    <xf numFmtId="14" fontId="6" fillId="66" borderId="0">
      <alignment horizontal="left" shrinkToFit="1"/>
      <protection hidden="1"/>
    </xf>
    <xf numFmtId="40" fontId="6" fillId="65" borderId="23" applyAlignment="0">
      <alignment horizontal="right" wrapText="1"/>
      <protection hidden="1"/>
    </xf>
    <xf numFmtId="0" fontId="6" fillId="65" borderId="23">
      <alignment horizontal="right" wrapText="1"/>
      <protection hidden="1"/>
    </xf>
    <xf numFmtId="193" fontId="6" fillId="66" borderId="23" applyBorder="0">
      <alignment horizontal="left" vertical="center"/>
    </xf>
    <xf numFmtId="194" fontId="6" fillId="65" borderId="25"/>
    <xf numFmtId="169" fontId="6" fillId="70" borderId="25" applyBorder="0">
      <protection hidden="1"/>
    </xf>
    <xf numFmtId="195" fontId="80" fillId="65" borderId="15">
      <alignment horizontal="right"/>
      <protection locked="0"/>
    </xf>
    <xf numFmtId="196" fontId="81" fillId="65" borderId="15" applyBorder="0"/>
    <xf numFmtId="197" fontId="6" fillId="65" borderId="15" applyBorder="0" applyAlignment="0">
      <alignment horizontal="right"/>
      <protection hidden="1"/>
    </xf>
    <xf numFmtId="198" fontId="6" fillId="66" borderId="23">
      <alignment horizontal="left"/>
      <protection hidden="1"/>
    </xf>
    <xf numFmtId="199" fontId="6" fillId="66" borderId="25" applyBorder="0">
      <alignment horizontal="right"/>
      <protection hidden="1"/>
    </xf>
    <xf numFmtId="0" fontId="6" fillId="65" borderId="26" applyBorder="0" applyAlignment="0">
      <alignment horizontal="left"/>
      <protection hidden="1"/>
    </xf>
    <xf numFmtId="200" fontId="6" fillId="66" borderId="25" applyBorder="0">
      <alignment shrinkToFit="1"/>
      <protection hidden="1"/>
    </xf>
    <xf numFmtId="201" fontId="78" fillId="71" borderId="23" applyBorder="0" applyAlignment="0">
      <alignment horizontal="center" vertical="center"/>
      <protection locked="0"/>
    </xf>
    <xf numFmtId="0" fontId="5" fillId="0" borderId="0" applyNumberFormat="0" applyFont="0" applyFill="0" applyBorder="0" applyAlignment="0">
      <protection locked="0"/>
    </xf>
    <xf numFmtId="202" fontId="78" fillId="68" borderId="25">
      <protection locked="0"/>
    </xf>
    <xf numFmtId="203" fontId="77" fillId="0" borderId="27" applyBorder="0"/>
    <xf numFmtId="204" fontId="78" fillId="68" borderId="23">
      <alignment horizontal="right"/>
      <protection locked="0"/>
    </xf>
    <xf numFmtId="205" fontId="78" fillId="72" borderId="15">
      <alignment horizontal="right"/>
      <protection locked="0"/>
    </xf>
    <xf numFmtId="196" fontId="80" fillId="68" borderId="23" applyBorder="0">
      <alignment horizontal="right"/>
      <protection locked="0"/>
    </xf>
    <xf numFmtId="204" fontId="78" fillId="73" borderId="15">
      <alignment horizontal="right"/>
      <protection locked="0"/>
    </xf>
    <xf numFmtId="11" fontId="82" fillId="0" borderId="23">
      <alignment horizontal="left"/>
      <protection locked="0"/>
    </xf>
    <xf numFmtId="0" fontId="78" fillId="71" borderId="0" applyBorder="0" applyAlignment="0">
      <protection locked="0"/>
    </xf>
    <xf numFmtId="0" fontId="83" fillId="0" borderId="15">
      <alignment horizontal="right" wrapText="1"/>
      <protection locked="0"/>
    </xf>
    <xf numFmtId="49" fontId="38" fillId="74" borderId="22" applyBorder="0" applyAlignment="0">
      <alignment horizontal="center" vertical="center" wrapText="1"/>
    </xf>
    <xf numFmtId="169" fontId="78" fillId="68" borderId="28" applyBorder="0">
      <alignment horizontal="center"/>
      <protection locked="0"/>
    </xf>
    <xf numFmtId="206" fontId="78" fillId="68" borderId="23">
      <alignment horizontal="right"/>
      <protection locked="0"/>
    </xf>
    <xf numFmtId="0" fontId="78" fillId="71" borderId="0" applyBorder="0" applyAlignment="0">
      <protection locked="0"/>
    </xf>
    <xf numFmtId="15" fontId="5" fillId="0" borderId="0" applyProtection="0"/>
    <xf numFmtId="207" fontId="66" fillId="0" borderId="0" applyFont="0" applyFill="0" applyBorder="0" applyAlignment="0" applyProtection="0"/>
    <xf numFmtId="15" fontId="5" fillId="0" borderId="0" applyProtection="0"/>
    <xf numFmtId="38" fontId="74" fillId="0" borderId="0" applyFont="0" applyFill="0" applyBorder="0" applyAlignment="0" applyProtection="0"/>
    <xf numFmtId="208" fontId="5" fillId="0" borderId="0" applyFont="0" applyFill="0" applyBorder="0" applyAlignment="0" applyProtection="0"/>
    <xf numFmtId="40" fontId="74" fillId="0" borderId="0" applyFont="0" applyFill="0" applyBorder="0" applyAlignment="0" applyProtection="0"/>
    <xf numFmtId="209" fontId="48" fillId="0" borderId="0"/>
    <xf numFmtId="170" fontId="43" fillId="0" borderId="0" applyBorder="0"/>
    <xf numFmtId="170" fontId="43" fillId="0" borderId="29"/>
    <xf numFmtId="210" fontId="66" fillId="0" borderId="30" applyNumberFormat="0" applyFont="0" applyFill="0" applyAlignment="0" applyProtection="0"/>
    <xf numFmtId="0" fontId="84" fillId="40" borderId="17" applyNumberFormat="0" applyAlignment="0" applyProtection="0"/>
    <xf numFmtId="0" fontId="85" fillId="0" borderId="31" applyNumberFormat="0" applyFill="0" applyAlignment="0" applyProtection="0"/>
    <xf numFmtId="0" fontId="86" fillId="0" borderId="0" applyNumberFormat="0" applyFill="0" applyBorder="0" applyAlignment="0" applyProtection="0"/>
    <xf numFmtId="211" fontId="87" fillId="0" borderId="0" applyFont="0" applyFill="0" applyBorder="0" applyAlignment="0" applyProtection="0"/>
    <xf numFmtId="211" fontId="87" fillId="0" borderId="0" applyFont="0" applyFill="0" applyBorder="0" applyAlignment="0" applyProtection="0"/>
    <xf numFmtId="211" fontId="87" fillId="0" borderId="0" applyFont="0" applyFill="0" applyBorder="0" applyAlignment="0" applyProtection="0"/>
    <xf numFmtId="211" fontId="87" fillId="0" borderId="0" applyFont="0" applyFill="0" applyBorder="0" applyAlignment="0" applyProtection="0"/>
    <xf numFmtId="211" fontId="87" fillId="0" borderId="0" applyFont="0" applyFill="0" applyBorder="0" applyAlignment="0" applyProtection="0"/>
    <xf numFmtId="212" fontId="5" fillId="0" borderId="0" applyFont="0" applyFill="0" applyBorder="0" applyAlignment="0" applyProtection="0"/>
    <xf numFmtId="213" fontId="5" fillId="0" borderId="0" applyFon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 fontId="5" fillId="0" borderId="0" applyFont="0" applyFill="0" applyBorder="0" applyAlignment="0" applyProtection="0"/>
    <xf numFmtId="0" fontId="89" fillId="0" borderId="0" applyNumberFormat="0" applyFill="0" applyBorder="0" applyProtection="0">
      <alignment horizontal="left" vertical="center"/>
    </xf>
    <xf numFmtId="0" fontId="90" fillId="0" borderId="0" applyNumberFormat="0" applyFill="0" applyBorder="0" applyAlignment="0" applyProtection="0"/>
    <xf numFmtId="214" fontId="38" fillId="0" borderId="0" applyBorder="0" applyProtection="0"/>
    <xf numFmtId="215" fontId="91" fillId="0" borderId="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3" fillId="41"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216" fontId="70" fillId="0" borderId="0"/>
    <xf numFmtId="0" fontId="93" fillId="44" borderId="0" applyNumberFormat="0" applyBorder="0" applyAlignment="0" applyProtection="0"/>
    <xf numFmtId="217" fontId="66" fillId="0" borderId="0" applyFont="0" applyFill="0" applyBorder="0" applyAlignment="0" applyProtection="0">
      <alignment horizontal="right"/>
    </xf>
    <xf numFmtId="0" fontId="94" fillId="0" borderId="0" applyProtection="0">
      <alignment horizontal="right"/>
    </xf>
    <xf numFmtId="0" fontId="95" fillId="0" borderId="0">
      <alignment horizontal="center"/>
    </xf>
    <xf numFmtId="0" fontId="95" fillId="0" borderId="0">
      <alignment horizontal="center"/>
    </xf>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7" fillId="0" borderId="3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8" fillId="0" borderId="33"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0" fillId="0" borderId="34"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1" fillId="0" borderId="35"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3" fillId="0" borderId="36"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4" fillId="0" borderId="37"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218" fontId="43" fillId="0" borderId="0"/>
    <xf numFmtId="0" fontId="105" fillId="0" borderId="0" applyNumberFormat="0" applyFill="0" applyBorder="0" applyAlignment="0" applyProtection="0">
      <alignment vertical="top"/>
      <protection locked="0"/>
    </xf>
    <xf numFmtId="219" fontId="90" fillId="0" borderId="0" applyBorder="0" applyAlignment="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26" fillId="9" borderId="5"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5" fillId="0" borderId="0" applyFill="0" applyBorder="0">
      <alignment horizontal="right"/>
      <protection locked="0"/>
    </xf>
    <xf numFmtId="220" fontId="5" fillId="0" borderId="0" applyFill="0" applyBorder="0">
      <alignment horizontal="right"/>
      <protection locked="0"/>
    </xf>
    <xf numFmtId="0" fontId="6" fillId="0" borderId="0" applyNumberFormat="0" applyFill="0" applyBorder="0" applyAlignment="0" applyProtection="0"/>
    <xf numFmtId="0" fontId="38" fillId="0" borderId="0" applyNumberFormat="0" applyFill="0" applyBorder="0" applyAlignment="0" applyProtection="0"/>
    <xf numFmtId="0" fontId="6" fillId="0" borderId="0" applyNumberFormat="0" applyFill="0" applyBorder="0" applyAlignment="0" applyProtection="0"/>
    <xf numFmtId="0" fontId="74" fillId="0" borderId="0" applyFill="0" applyBorder="0">
      <alignment horizontal="right"/>
      <protection locked="0"/>
    </xf>
    <xf numFmtId="0" fontId="17" fillId="75" borderId="38">
      <alignment horizontal="left" vertical="center" wrapText="1"/>
    </xf>
    <xf numFmtId="0" fontId="107" fillId="0" borderId="0" applyNumberFormat="0" applyFill="0" applyBorder="0" applyProtection="0">
      <alignment horizontal="left" vertical="center"/>
    </xf>
    <xf numFmtId="0" fontId="108" fillId="0" borderId="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10" fillId="0" borderId="39"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11" fillId="0" borderId="15">
      <alignment horizontal="left"/>
      <protection locked="0"/>
    </xf>
    <xf numFmtId="0" fontId="112" fillId="0" borderId="0" applyBorder="0"/>
    <xf numFmtId="172" fontId="17" fillId="0" borderId="1" applyFont="0" applyFill="0" applyBorder="0" applyAlignment="0" applyProtection="0">
      <alignment horizontal="center"/>
    </xf>
    <xf numFmtId="0" fontId="113" fillId="0" borderId="0" applyNumberFormat="0" applyFill="0" applyBorder="0" applyAlignment="0"/>
    <xf numFmtId="38" fontId="113" fillId="0" borderId="0" applyBorder="0"/>
    <xf numFmtId="185" fontId="114" fillId="0" borderId="0" applyFont="0" applyFill="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6"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7" fillId="46"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7" fillId="46" borderId="0" applyNumberFormat="0" applyBorder="0" applyAlignment="0" applyProtection="0"/>
    <xf numFmtId="0" fontId="117"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49" fontId="118" fillId="65" borderId="0" applyBorder="0" applyAlignment="0" applyProtection="0">
      <alignment horizontal="left" wrapText="1"/>
    </xf>
    <xf numFmtId="0" fontId="119" fillId="0" borderId="0"/>
    <xf numFmtId="221" fontId="5" fillId="0" borderId="0" applyFont="0" applyFill="0" applyBorder="0" applyAlignment="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8" fillId="0" borderId="0"/>
    <xf numFmtId="0" fontId="5" fillId="0" borderId="0"/>
    <xf numFmtId="0" fontId="120" fillId="0" borderId="0"/>
    <xf numFmtId="0" fontId="1" fillId="0" borderId="0"/>
    <xf numFmtId="0" fontId="8"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6" fillId="0" borderId="0" applyFill="0" applyBorder="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6" fillId="0" borderId="0" applyFill="0" applyBorder="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5" fillId="0" borderId="0"/>
    <xf numFmtId="0" fontId="8" fillId="0" borderId="0"/>
    <xf numFmtId="0" fontId="5" fillId="0" borderId="0"/>
    <xf numFmtId="0" fontId="74" fillId="0" borderId="0"/>
    <xf numFmtId="0" fontId="5" fillId="0" borderId="0"/>
    <xf numFmtId="0" fontId="1" fillId="0" borderId="0"/>
    <xf numFmtId="0" fontId="5" fillId="0" borderId="0"/>
    <xf numFmtId="0" fontId="5" fillId="0" borderId="0"/>
    <xf numFmtId="0" fontId="8" fillId="0" borderId="0"/>
    <xf numFmtId="0" fontId="5"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1" fillId="0" borderId="0"/>
    <xf numFmtId="0" fontId="73"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172" fontId="122" fillId="76" borderId="0"/>
    <xf numFmtId="0" fontId="5" fillId="0" borderId="0"/>
    <xf numFmtId="0" fontId="5" fillId="0" borderId="0"/>
    <xf numFmtId="0" fontId="5" fillId="0" borderId="0"/>
    <xf numFmtId="0" fontId="8"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23" fillId="0" borderId="0">
      <protection locked="0"/>
    </xf>
    <xf numFmtId="0" fontId="124" fillId="69" borderId="0" applyNumberFormat="0" applyFont="0" applyBorder="0" applyAlignment="0"/>
    <xf numFmtId="0" fontId="5" fillId="69" borderId="0" applyNumberFormat="0" applyFont="0" applyBorder="0" applyAlignment="0" applyProtection="0"/>
    <xf numFmtId="0" fontId="125" fillId="68" borderId="0" applyBorder="0" applyAlignment="0">
      <alignment horizontal="left" vertical="center"/>
      <protection hidden="1"/>
    </xf>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26" fillId="0" borderId="15"/>
    <xf numFmtId="0" fontId="5" fillId="39" borderId="40" applyNumberFormat="0" applyFont="0" applyAlignment="0" applyProtection="0"/>
    <xf numFmtId="222" fontId="48" fillId="0" borderId="0"/>
    <xf numFmtId="0" fontId="6" fillId="0" borderId="0" applyNumberFormat="0" applyFill="0" applyBorder="0" applyAlignment="0" applyProtection="0"/>
    <xf numFmtId="0" fontId="38" fillId="0" borderId="0" applyNumberFormat="0" applyFill="0" applyBorder="0" applyAlignment="0" applyProtection="0"/>
    <xf numFmtId="0" fontId="62" fillId="0" borderId="0" applyNumberFormat="0" applyFill="0" applyBorder="0" applyAlignment="0" applyProtection="0"/>
    <xf numFmtId="0" fontId="38" fillId="0" borderId="0" applyNumberFormat="0" applyFill="0" applyBorder="0" applyAlignment="0" applyProtection="0"/>
    <xf numFmtId="0" fontId="127" fillId="0" borderId="0" applyNumberFormat="0" applyFill="0" applyBorder="0" applyAlignment="0" applyProtection="0"/>
    <xf numFmtId="0" fontId="6" fillId="0" borderId="0" applyNumberFormat="0" applyFill="0" applyBorder="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27" fillId="10" borderId="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1" fontId="129" fillId="0" borderId="0" applyProtection="0">
      <alignment horizontal="right" vertical="center"/>
    </xf>
    <xf numFmtId="223" fontId="17" fillId="0" borderId="0" applyFont="0">
      <alignment horizontal="centerContinuous"/>
    </xf>
    <xf numFmtId="224" fontId="48" fillId="0" borderId="0" applyFont="0" applyFill="0" applyBorder="0" applyAlignment="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40"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5" fontId="5" fillId="0" borderId="0" applyFont="0" applyFill="0" applyBorder="0" applyProtection="0">
      <alignment horizontal="right"/>
    </xf>
    <xf numFmtId="169" fontId="46" fillId="0" borderId="0" applyFill="0" applyBorder="0" applyProtection="0">
      <alignment horizontal="right"/>
    </xf>
    <xf numFmtId="169" fontId="130" fillId="0" borderId="0" applyFill="0" applyBorder="0" applyProtection="0">
      <alignment horizontal="right"/>
    </xf>
    <xf numFmtId="0" fontId="131" fillId="0" borderId="0"/>
    <xf numFmtId="226" fontId="5" fillId="0" borderId="0" applyFill="0" applyBorder="0">
      <alignment horizontal="right"/>
      <protection locked="0"/>
    </xf>
    <xf numFmtId="227" fontId="5" fillId="0" borderId="0" applyFont="0" applyFill="0" applyBorder="0" applyAlignment="0" applyProtection="0"/>
    <xf numFmtId="0" fontId="132" fillId="0" borderId="0" applyFont="0" applyFill="0" applyBorder="0" applyAlignment="0" applyProtection="0"/>
    <xf numFmtId="0" fontId="133" fillId="0" borderId="0"/>
    <xf numFmtId="0" fontId="133" fillId="0" borderId="41">
      <alignment horizontal="right"/>
    </xf>
    <xf numFmtId="0" fontId="133"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228" fontId="72" fillId="0" borderId="0"/>
    <xf numFmtId="229" fontId="5" fillId="0" borderId="0" applyFont="0" applyFill="0" applyBorder="0" applyProtection="0">
      <alignment horizontal="right"/>
    </xf>
    <xf numFmtId="230" fontId="5" fillId="0" borderId="0" applyFont="0" applyFill="0" applyBorder="0" applyProtection="0">
      <alignment horizontal="right"/>
    </xf>
    <xf numFmtId="229" fontId="5" fillId="0" borderId="0" applyFont="0" applyFill="0" applyBorder="0" applyProtection="0">
      <alignment horizontal="right"/>
    </xf>
    <xf numFmtId="231" fontId="5" fillId="0" borderId="0">
      <alignment horizontal="right"/>
      <protection locked="0"/>
    </xf>
    <xf numFmtId="169" fontId="70" fillId="0" borderId="0"/>
    <xf numFmtId="0" fontId="134" fillId="0" borderId="15" applyNumberFormat="0" applyFill="0" applyBorder="0" applyAlignment="0" applyProtection="0">
      <protection hidden="1"/>
    </xf>
    <xf numFmtId="172" fontId="108" fillId="0" borderId="42" applyNumberFormat="0" applyAlignment="0" applyProtection="0">
      <alignment horizontal="right" vertical="center"/>
    </xf>
    <xf numFmtId="0" fontId="107" fillId="0" borderId="0" applyNumberFormat="0" applyFill="0" applyBorder="0" applyProtection="0">
      <alignment horizontal="right" vertical="center"/>
    </xf>
    <xf numFmtId="0" fontId="51" fillId="43" borderId="0" applyNumberFormat="0" applyBorder="0" applyAlignment="0" applyProtection="0"/>
    <xf numFmtId="232" fontId="135" fillId="0" borderId="0" applyFill="0" applyBorder="0">
      <alignment horizontal="right"/>
      <protection hidden="1"/>
    </xf>
    <xf numFmtId="0" fontId="37" fillId="0" borderId="0" applyFill="0" applyBorder="0" applyProtection="0">
      <alignment horizontal="left"/>
    </xf>
    <xf numFmtId="0" fontId="37" fillId="64" borderId="23">
      <alignment horizontal="center" vertical="center" wrapText="1"/>
      <protection hidden="1"/>
    </xf>
    <xf numFmtId="0" fontId="43" fillId="0" borderId="22">
      <alignment horizontal="center" vertical="center"/>
    </xf>
    <xf numFmtId="233" fontId="43" fillId="0" borderId="0"/>
    <xf numFmtId="172" fontId="136" fillId="0" borderId="0" applyFill="0" applyBorder="0" applyProtection="0">
      <alignment horizontal="right"/>
    </xf>
    <xf numFmtId="0" fontId="5" fillId="0" borderId="0"/>
    <xf numFmtId="0" fontId="74" fillId="0" borderId="0"/>
    <xf numFmtId="12" fontId="5" fillId="0" borderId="0" applyFont="0" applyFill="0" applyBorder="0" applyProtection="0">
      <alignment horizontal="right"/>
    </xf>
    <xf numFmtId="234" fontId="5" fillId="77" borderId="0" applyFont="0" applyFill="0" applyBorder="0" applyProtection="0">
      <alignment horizontal="right"/>
    </xf>
    <xf numFmtId="0" fontId="5" fillId="0" borderId="0"/>
    <xf numFmtId="0" fontId="91" fillId="0" borderId="0"/>
    <xf numFmtId="0" fontId="137" fillId="0" borderId="0" applyNumberFormat="0" applyFill="0" applyBorder="0" applyProtection="0">
      <alignment horizontal="left" vertical="center"/>
    </xf>
    <xf numFmtId="0" fontId="138" fillId="0" borderId="0"/>
    <xf numFmtId="0" fontId="137" fillId="0" borderId="1" applyNumberFormat="0" applyFill="0" applyProtection="0">
      <alignment horizontal="left" vertical="center"/>
    </xf>
    <xf numFmtId="221" fontId="6" fillId="0" borderId="0" applyFill="0" applyBorder="0" applyProtection="0"/>
    <xf numFmtId="0" fontId="139" fillId="0" borderId="14" applyNumberFormat="0" applyFill="0" applyBorder="0" applyAlignment="0" applyProtection="0"/>
    <xf numFmtId="0" fontId="140" fillId="0" borderId="0" applyBorder="0" applyProtection="0">
      <alignment vertical="center"/>
    </xf>
    <xf numFmtId="210" fontId="140" fillId="0" borderId="22" applyBorder="0" applyProtection="0">
      <alignment horizontal="right" vertical="center"/>
    </xf>
    <xf numFmtId="0" fontId="141" fillId="78" borderId="0" applyBorder="0" applyProtection="0">
      <alignment horizontal="centerContinuous" vertical="center"/>
    </xf>
    <xf numFmtId="0" fontId="141" fillId="79" borderId="22" applyBorder="0" applyProtection="0">
      <alignment horizontal="centerContinuous" vertical="center"/>
    </xf>
    <xf numFmtId="0" fontId="142" fillId="0" borderId="0" applyFill="0" applyBorder="0" applyProtection="0">
      <alignment horizontal="left"/>
    </xf>
    <xf numFmtId="0" fontId="143" fillId="0" borderId="29" applyFill="0" applyBorder="0" applyProtection="0">
      <alignment horizontal="left" vertical="top"/>
    </xf>
    <xf numFmtId="169" fontId="144" fillId="0" borderId="0" applyNumberFormat="0" applyFill="0" applyBorder="0">
      <alignment horizontal="left"/>
    </xf>
    <xf numFmtId="169" fontId="144" fillId="0" borderId="0" applyNumberFormat="0" applyFill="0" applyBorder="0">
      <alignment horizontal="right"/>
    </xf>
    <xf numFmtId="169" fontId="145" fillId="0" borderId="0" applyNumberFormat="0" applyFill="0" applyBorder="0">
      <alignment horizontal="right"/>
    </xf>
    <xf numFmtId="0" fontId="6" fillId="0" borderId="0"/>
    <xf numFmtId="0" fontId="146" fillId="0" borderId="0"/>
    <xf numFmtId="235" fontId="38" fillId="0" borderId="0" applyBorder="0" applyProtection="0">
      <alignment horizontal="right"/>
    </xf>
    <xf numFmtId="236" fontId="147" fillId="0" borderId="0">
      <alignment horizontal="right" vertical="center"/>
    </xf>
    <xf numFmtId="0" fontId="37" fillId="0" borderId="0" applyNumberFormat="0" applyFill="0" applyBorder="0" applyAlignment="0" applyProtection="0"/>
    <xf numFmtId="0" fontId="148" fillId="0" borderId="0" applyNumberFormat="0" applyFill="0" applyBorder="0" applyAlignment="0" applyProtection="0"/>
    <xf numFmtId="0" fontId="1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lignment horizontal="center"/>
    </xf>
    <xf numFmtId="0" fontId="151" fillId="0" borderId="0">
      <alignment horizontal="center"/>
    </xf>
    <xf numFmtId="0" fontId="5" fillId="0" borderId="0" applyBorder="0"/>
    <xf numFmtId="0" fontId="151" fillId="0" borderId="0" applyNumberFormat="0" applyFill="0" applyBorder="0" applyAlignment="0" applyProtection="0"/>
    <xf numFmtId="0" fontId="151" fillId="0" borderId="0" applyNumberFormat="0" applyFill="0" applyBorder="0" applyAlignment="0" applyProtection="0"/>
    <xf numFmtId="0" fontId="74" fillId="0" borderId="0" applyBorder="0"/>
    <xf numFmtId="0" fontId="152" fillId="0" borderId="0"/>
    <xf numFmtId="0" fontId="153" fillId="0" borderId="0" applyFill="0" applyBorder="0" applyAlignment="0" applyProtection="0"/>
    <xf numFmtId="0" fontId="154" fillId="59" borderId="15"/>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237" fontId="6" fillId="0" borderId="0" applyBorder="0" applyProtection="0">
      <alignment horizontal="right"/>
    </xf>
    <xf numFmtId="40" fontId="91" fillId="0" borderId="0"/>
    <xf numFmtId="0" fontId="155" fillId="0" borderId="0" applyNumberFormat="0" applyFill="0" applyBorder="0" applyAlignment="0" applyProtection="0"/>
    <xf numFmtId="0" fontId="98" fillId="0" borderId="33" applyNumberFormat="0" applyFill="0" applyAlignment="0" applyProtection="0"/>
    <xf numFmtId="0" fontId="98" fillId="0" borderId="33" applyNumberFormat="0" applyFill="0" applyAlignment="0" applyProtection="0"/>
    <xf numFmtId="0" fontId="101" fillId="0" borderId="35" applyNumberFormat="0" applyFill="0" applyAlignment="0" applyProtection="0"/>
    <xf numFmtId="0" fontId="101" fillId="0" borderId="35"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228" fontId="156" fillId="0" borderId="0">
      <alignment horizontal="left"/>
      <protection locked="0"/>
    </xf>
    <xf numFmtId="221" fontId="157" fillId="0" borderId="0"/>
    <xf numFmtId="0" fontId="158" fillId="0" borderId="44" applyNumberFormat="0" applyFill="0" applyAlignment="0" applyProtection="0"/>
    <xf numFmtId="238" fontId="74" fillId="0" borderId="0" applyFont="0" applyFill="0" applyBorder="0" applyAlignment="0" applyProtection="0"/>
    <xf numFmtId="239" fontId="74" fillId="0" borderId="0" applyFon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9" fillId="0" borderId="14"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1" fontId="54" fillId="0" borderId="0">
      <alignment horizontal="right"/>
    </xf>
    <xf numFmtId="171" fontId="43" fillId="0" borderId="0"/>
    <xf numFmtId="0" fontId="127" fillId="80" borderId="45" applyNumberFormat="0" applyFont="0" applyBorder="0" applyAlignment="0" applyProtection="0">
      <alignment horizontal="right"/>
    </xf>
    <xf numFmtId="0" fontId="61" fillId="63" borderId="21" applyNumberFormat="0" applyAlignment="0" applyProtection="0"/>
    <xf numFmtId="240" fontId="162" fillId="0" borderId="0">
      <alignment horizontal="center"/>
    </xf>
    <xf numFmtId="241" fontId="162" fillId="0" borderId="0" applyFont="0" applyFill="0" applyBorder="0" applyAlignment="0" applyProtection="0">
      <alignment horizontal="center"/>
    </xf>
    <xf numFmtId="242" fontId="74" fillId="0" borderId="0" applyFont="0" applyFill="0" applyBorder="0" applyAlignment="0" applyProtection="0"/>
    <xf numFmtId="243" fontId="5" fillId="0" borderId="0"/>
    <xf numFmtId="242" fontId="69" fillId="0" borderId="0" applyFont="0" applyFill="0" applyBorder="0" applyAlignment="0" applyProtection="0"/>
    <xf numFmtId="240" fontId="162" fillId="0" borderId="0">
      <alignment horizontal="center"/>
    </xf>
    <xf numFmtId="0" fontId="65" fillId="0" borderId="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8" fillId="0" borderId="0" applyFont="0" applyFill="0" applyBorder="0" applyAlignment="0" applyProtection="0"/>
    <xf numFmtId="166" fontId="5"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1" fillId="0" borderId="0" applyFont="0" applyFill="0" applyBorder="0" applyAlignment="0" applyProtection="0"/>
    <xf numFmtId="166" fontId="5" fillId="0" borderId="0" applyFont="0" applyFill="0" applyBorder="0" applyAlignment="0" applyProtection="0"/>
    <xf numFmtId="167" fontId="5" fillId="0" borderId="0" applyFont="0" applyFill="0" applyBorder="0" applyAlignment="0" applyProtection="0"/>
    <xf numFmtId="166" fontId="78" fillId="68" borderId="15">
      <alignment horizontal="right"/>
      <protection locked="0"/>
    </xf>
  </cellStyleXfs>
  <cellXfs count="136">
    <xf numFmtId="0" fontId="0" fillId="0" borderId="0" xfId="0"/>
    <xf numFmtId="0" fontId="8" fillId="0" borderId="0" xfId="0" applyFont="1"/>
    <xf numFmtId="0" fontId="8" fillId="0" borderId="0" xfId="0" applyFont="1" applyAlignment="1">
      <alignment horizontal="center"/>
    </xf>
    <xf numFmtId="0" fontId="9" fillId="3" borderId="0" xfId="0" applyFont="1" applyFill="1"/>
    <xf numFmtId="0" fontId="8" fillId="3" borderId="0" xfId="0" applyFont="1" applyFill="1"/>
    <xf numFmtId="0" fontId="8" fillId="3" borderId="0" xfId="0" applyFont="1" applyFill="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11" fillId="3" borderId="0" xfId="0" applyFont="1" applyFill="1"/>
    <xf numFmtId="0" fontId="11" fillId="3" borderId="0" xfId="0" applyFont="1" applyFill="1" applyAlignment="1">
      <alignment horizontal="center"/>
    </xf>
    <xf numFmtId="0" fontId="12" fillId="0" borderId="0" xfId="0" applyFont="1"/>
    <xf numFmtId="0" fontId="13" fillId="0" borderId="0" xfId="0" applyFont="1"/>
    <xf numFmtId="0" fontId="8" fillId="0" borderId="0" xfId="0" applyFont="1" applyAlignment="1">
      <alignment horizontal="right"/>
    </xf>
    <xf numFmtId="4" fontId="8" fillId="0" borderId="0" xfId="0" applyNumberFormat="1" applyFont="1"/>
    <xf numFmtId="0" fontId="11" fillId="2" borderId="0" xfId="0" applyFont="1" applyFill="1"/>
    <xf numFmtId="0" fontId="11" fillId="2" borderId="0" xfId="0" applyFont="1" applyFill="1" applyAlignment="1">
      <alignment horizontal="center"/>
    </xf>
    <xf numFmtId="4" fontId="11" fillId="2" borderId="0" xfId="0" applyNumberFormat="1" applyFont="1" applyFill="1"/>
    <xf numFmtId="0" fontId="8" fillId="0" borderId="0" xfId="5"/>
    <xf numFmtId="0" fontId="14" fillId="3" borderId="0" xfId="5" applyFont="1" applyFill="1"/>
    <xf numFmtId="0" fontId="8" fillId="3" borderId="0" xfId="5" applyFill="1"/>
    <xf numFmtId="0" fontId="14" fillId="3" borderId="0" xfId="5" applyFont="1" applyFill="1" applyAlignment="1">
      <alignment horizontal="center"/>
    </xf>
    <xf numFmtId="0" fontId="15" fillId="0" borderId="0" xfId="5" applyFont="1"/>
    <xf numFmtId="14" fontId="16" fillId="0" borderId="0" xfId="6" applyNumberFormat="1" applyFont="1" applyAlignment="1">
      <alignment horizontal="center" vertical="center" wrapText="1"/>
    </xf>
    <xf numFmtId="0" fontId="4" fillId="3" borderId="0" xfId="5" applyFont="1" applyFill="1"/>
    <xf numFmtId="0" fontId="8" fillId="5" borderId="0" xfId="5" applyFill="1"/>
    <xf numFmtId="0" fontId="3" fillId="5" borderId="0" xfId="5" applyFont="1" applyFill="1"/>
    <xf numFmtId="0" fontId="17" fillId="5" borderId="0" xfId="5" applyFont="1" applyFill="1"/>
    <xf numFmtId="0" fontId="8" fillId="4" borderId="0" xfId="5" applyFill="1"/>
    <xf numFmtId="0" fontId="17" fillId="0" borderId="0" xfId="5" applyFont="1"/>
    <xf numFmtId="0" fontId="8" fillId="0" borderId="0" xfId="5" applyAlignment="1">
      <alignment horizontal="right"/>
    </xf>
    <xf numFmtId="4" fontId="8" fillId="0" borderId="0" xfId="5" applyNumberFormat="1"/>
    <xf numFmtId="9" fontId="8" fillId="0" borderId="0" xfId="1" applyFont="1"/>
    <xf numFmtId="0" fontId="16" fillId="0" borderId="0" xfId="6" applyFont="1" applyAlignment="1">
      <alignment horizontal="center" vertical="center" wrapText="1"/>
    </xf>
    <xf numFmtId="0" fontId="163" fillId="0" borderId="0" xfId="2" applyFont="1"/>
    <xf numFmtId="0" fontId="164" fillId="0" borderId="0" xfId="0" applyFont="1" applyAlignment="1">
      <alignment horizontal="left" vertical="top" wrapText="1"/>
    </xf>
    <xf numFmtId="0" fontId="163" fillId="0" borderId="0" xfId="2" applyFont="1" applyAlignment="1">
      <alignment horizontal="left" vertical="top" wrapText="1"/>
    </xf>
    <xf numFmtId="0" fontId="163" fillId="0" borderId="0" xfId="2" applyFont="1" applyAlignment="1">
      <alignment horizontal="left"/>
    </xf>
    <xf numFmtId="0" fontId="163" fillId="0" borderId="0" xfId="2" applyFont="1" applyAlignment="1">
      <alignment wrapText="1"/>
    </xf>
    <xf numFmtId="0" fontId="165" fillId="0" borderId="0" xfId="0" applyFont="1"/>
    <xf numFmtId="0" fontId="164" fillId="0" borderId="0" xfId="0" applyFont="1"/>
    <xf numFmtId="0" fontId="166" fillId="0" borderId="0" xfId="0" applyFont="1" applyAlignment="1">
      <alignment horizontal="center" vertical="center"/>
    </xf>
    <xf numFmtId="0" fontId="167" fillId="0" borderId="0" xfId="0" applyFont="1" applyAlignment="1">
      <alignment vertical="center"/>
    </xf>
    <xf numFmtId="0" fontId="169" fillId="3" borderId="0" xfId="0" applyFont="1" applyFill="1"/>
    <xf numFmtId="0" fontId="169" fillId="3" borderId="0" xfId="0" applyFont="1" applyFill="1" applyAlignment="1">
      <alignment horizontal="left" indent="1"/>
    </xf>
    <xf numFmtId="0" fontId="164" fillId="0" borderId="0" xfId="0" applyFont="1" applyAlignment="1">
      <alignment horizontal="left" indent="1"/>
    </xf>
    <xf numFmtId="0" fontId="170" fillId="82" borderId="0" xfId="0" applyFont="1" applyFill="1"/>
    <xf numFmtId="0" fontId="169" fillId="82" borderId="0" xfId="0" applyFont="1" applyFill="1"/>
    <xf numFmtId="0" fontId="170" fillId="81" borderId="0" xfId="0" applyFont="1" applyFill="1"/>
    <xf numFmtId="0" fontId="170" fillId="83" borderId="0" xfId="0" applyFont="1" applyFill="1"/>
    <xf numFmtId="0" fontId="170" fillId="84" borderId="0" xfId="0" applyFont="1" applyFill="1"/>
    <xf numFmtId="0" fontId="171" fillId="0" borderId="0" xfId="3" applyFont="1" applyAlignment="1" applyProtection="1"/>
    <xf numFmtId="0" fontId="164" fillId="0" borderId="0" xfId="0" applyFont="1" applyAlignment="1">
      <alignment horizontal="left"/>
    </xf>
    <xf numFmtId="0" fontId="172" fillId="0" borderId="0" xfId="0" applyFont="1" applyAlignment="1">
      <alignment horizontal="center"/>
    </xf>
    <xf numFmtId="0" fontId="173" fillId="0" borderId="0" xfId="0" applyFont="1" applyAlignment="1">
      <alignment horizontal="center"/>
    </xf>
    <xf numFmtId="0" fontId="174" fillId="0" borderId="0" xfId="0" applyFont="1" applyAlignment="1">
      <alignment horizontal="center"/>
    </xf>
    <xf numFmtId="0" fontId="168" fillId="0" borderId="0" xfId="0" applyFont="1"/>
    <xf numFmtId="0" fontId="164" fillId="0" borderId="0" xfId="0" applyFont="1" applyAlignment="1">
      <alignment wrapText="1"/>
    </xf>
    <xf numFmtId="168" fontId="164" fillId="0" borderId="0" xfId="0" applyNumberFormat="1" applyFont="1"/>
    <xf numFmtId="168" fontId="168" fillId="0" borderId="0" xfId="0" applyNumberFormat="1" applyFont="1" applyAlignment="1">
      <alignment horizontal="center"/>
    </xf>
    <xf numFmtId="3" fontId="168" fillId="0" borderId="0" xfId="0" applyNumberFormat="1" applyFont="1" applyAlignment="1">
      <alignment horizontal="right"/>
    </xf>
    <xf numFmtId="0" fontId="164" fillId="0" borderId="1" xfId="0" applyFont="1" applyBorder="1"/>
    <xf numFmtId="168" fontId="164" fillId="0" borderId="1" xfId="0" applyNumberFormat="1" applyFont="1" applyBorder="1"/>
    <xf numFmtId="168" fontId="168" fillId="0" borderId="1" xfId="0" applyNumberFormat="1" applyFont="1" applyBorder="1" applyAlignment="1">
      <alignment horizontal="center"/>
    </xf>
    <xf numFmtId="3" fontId="168" fillId="0" borderId="1" xfId="0" applyNumberFormat="1" applyFont="1" applyBorder="1" applyAlignment="1">
      <alignment horizontal="right"/>
    </xf>
    <xf numFmtId="0" fontId="175" fillId="0" borderId="0" xfId="0" applyFont="1" applyAlignment="1">
      <alignment horizontal="center"/>
    </xf>
    <xf numFmtId="1" fontId="164" fillId="0" borderId="0" xfId="0" applyNumberFormat="1" applyFont="1"/>
    <xf numFmtId="168" fontId="164" fillId="0" borderId="0" xfId="0" applyNumberFormat="1" applyFont="1" applyAlignment="1">
      <alignment horizontal="center"/>
    </xf>
    <xf numFmtId="168" fontId="164" fillId="0" borderId="0" xfId="0" applyNumberFormat="1" applyFont="1" applyAlignment="1">
      <alignment horizontal="right"/>
    </xf>
    <xf numFmtId="244" fontId="168" fillId="0" borderId="0" xfId="0" applyNumberFormat="1" applyFont="1" applyAlignment="1">
      <alignment horizontal="center"/>
    </xf>
    <xf numFmtId="245" fontId="168" fillId="0" borderId="0" xfId="0" applyNumberFormat="1" applyFont="1" applyAlignment="1">
      <alignment horizontal="right"/>
    </xf>
    <xf numFmtId="0" fontId="164" fillId="0" borderId="22" xfId="0" applyFont="1" applyBorder="1"/>
    <xf numFmtId="168" fontId="164" fillId="0" borderId="22" xfId="0" applyNumberFormat="1" applyFont="1" applyBorder="1" applyAlignment="1">
      <alignment horizontal="right"/>
    </xf>
    <xf numFmtId="244" fontId="168" fillId="0" borderId="22" xfId="0" applyNumberFormat="1" applyFont="1" applyBorder="1" applyAlignment="1">
      <alignment horizontal="center"/>
    </xf>
    <xf numFmtId="245" fontId="168" fillId="0" borderId="22" xfId="0" applyNumberFormat="1" applyFont="1" applyBorder="1" applyAlignment="1">
      <alignment horizontal="right"/>
    </xf>
    <xf numFmtId="168" fontId="164" fillId="0" borderId="22" xfId="0" applyNumberFormat="1" applyFont="1" applyBorder="1"/>
    <xf numFmtId="0" fontId="175" fillId="0" borderId="0" xfId="0" applyFont="1"/>
    <xf numFmtId="0" fontId="175" fillId="0" borderId="0" xfId="0" applyFont="1" applyAlignment="1">
      <alignment wrapText="1"/>
    </xf>
    <xf numFmtId="0" fontId="164" fillId="0" borderId="0" xfId="4" applyNumberFormat="1" applyFont="1" applyBorder="1" applyAlignment="1">
      <alignment horizontal="left"/>
    </xf>
    <xf numFmtId="246" fontId="164" fillId="0" borderId="0" xfId="0" applyNumberFormat="1" applyFont="1" applyAlignment="1">
      <alignment horizontal="right"/>
    </xf>
    <xf numFmtId="0" fontId="168" fillId="0" borderId="0" xfId="4" applyNumberFormat="1" applyFont="1" applyBorder="1" applyAlignment="1">
      <alignment horizontal="left"/>
    </xf>
    <xf numFmtId="0" fontId="164" fillId="0" borderId="0" xfId="4" applyNumberFormat="1" applyFont="1" applyBorder="1" applyAlignment="1">
      <alignment horizontal="left" indent="1"/>
    </xf>
    <xf numFmtId="244" fontId="164" fillId="0" borderId="0" xfId="0" applyNumberFormat="1" applyFont="1" applyAlignment="1">
      <alignment horizontal="right"/>
    </xf>
    <xf numFmtId="0" fontId="168" fillId="0" borderId="1" xfId="0" applyFont="1" applyBorder="1" applyAlignment="1">
      <alignment horizontal="left"/>
    </xf>
    <xf numFmtId="244" fontId="164" fillId="0" borderId="1" xfId="0" applyNumberFormat="1" applyFont="1" applyBorder="1" applyAlignment="1">
      <alignment horizontal="right"/>
    </xf>
    <xf numFmtId="244" fontId="168" fillId="0" borderId="1" xfId="0" applyNumberFormat="1" applyFont="1" applyBorder="1" applyAlignment="1">
      <alignment horizontal="center"/>
    </xf>
    <xf numFmtId="245" fontId="168" fillId="0" borderId="1" xfId="0" applyNumberFormat="1" applyFont="1" applyBorder="1" applyAlignment="1">
      <alignment horizontal="right"/>
    </xf>
    <xf numFmtId="0" fontId="164" fillId="0" borderId="1" xfId="0" applyFont="1" applyBorder="1" applyAlignment="1">
      <alignment horizontal="left"/>
    </xf>
    <xf numFmtId="0" fontId="168" fillId="0" borderId="22" xfId="0" applyFont="1" applyBorder="1" applyAlignment="1">
      <alignment horizontal="left"/>
    </xf>
    <xf numFmtId="244" fontId="164" fillId="0" borderId="22" xfId="0" applyNumberFormat="1" applyFont="1" applyBorder="1" applyAlignment="1">
      <alignment horizontal="right"/>
    </xf>
    <xf numFmtId="0" fontId="164" fillId="0" borderId="0" xfId="4" applyNumberFormat="1" applyFont="1" applyBorder="1" applyAlignment="1"/>
    <xf numFmtId="0" fontId="168" fillId="0" borderId="0" xfId="4" applyNumberFormat="1" applyFont="1" applyBorder="1" applyAlignment="1"/>
    <xf numFmtId="0" fontId="168" fillId="0" borderId="0" xfId="4" applyNumberFormat="1" applyFont="1" applyBorder="1"/>
    <xf numFmtId="0" fontId="168" fillId="0" borderId="1" xfId="0" applyFont="1" applyBorder="1"/>
    <xf numFmtId="0" fontId="168" fillId="0" borderId="22" xfId="0" applyFont="1" applyBorder="1"/>
    <xf numFmtId="244" fontId="164" fillId="0" borderId="0" xfId="0" applyNumberFormat="1" applyFont="1" applyAlignment="1">
      <alignment horizontal="center"/>
    </xf>
    <xf numFmtId="0" fontId="164" fillId="0" borderId="0" xfId="0" applyFont="1" applyAlignment="1">
      <alignment horizontal="right"/>
    </xf>
    <xf numFmtId="168" fontId="168" fillId="0" borderId="1" xfId="0" applyNumberFormat="1" applyFont="1" applyBorder="1" applyAlignment="1">
      <alignment horizontal="right"/>
    </xf>
    <xf numFmtId="0" fontId="164" fillId="0" borderId="0" xfId="0" applyFont="1" applyAlignment="1">
      <alignment horizontal="left" indent="2"/>
    </xf>
    <xf numFmtId="0" fontId="164" fillId="0" borderId="22" xfId="0" applyFont="1" applyBorder="1" applyAlignment="1">
      <alignment horizontal="right"/>
    </xf>
    <xf numFmtId="0" fontId="168" fillId="0" borderId="22" xfId="0" applyFont="1" applyBorder="1" applyAlignment="1">
      <alignment horizontal="center"/>
    </xf>
    <xf numFmtId="3" fontId="168" fillId="0" borderId="22" xfId="0" applyNumberFormat="1" applyFont="1" applyBorder="1" applyAlignment="1">
      <alignment horizontal="right"/>
    </xf>
    <xf numFmtId="0" fontId="175" fillId="0" borderId="0" xfId="0" applyFont="1" applyAlignment="1">
      <alignment horizontal="center" wrapText="1"/>
    </xf>
    <xf numFmtId="1" fontId="168" fillId="0" borderId="0" xfId="1" applyNumberFormat="1" applyFont="1"/>
    <xf numFmtId="0" fontId="164" fillId="0" borderId="46" xfId="0" applyFont="1" applyBorder="1"/>
    <xf numFmtId="168" fontId="164" fillId="0" borderId="46" xfId="0" applyNumberFormat="1" applyFont="1" applyBorder="1"/>
    <xf numFmtId="168" fontId="168" fillId="0" borderId="46" xfId="0" applyNumberFormat="1" applyFont="1" applyBorder="1" applyAlignment="1">
      <alignment horizontal="center"/>
    </xf>
    <xf numFmtId="1" fontId="168" fillId="0" borderId="46" xfId="1" applyNumberFormat="1" applyFont="1" applyBorder="1"/>
    <xf numFmtId="168" fontId="168" fillId="0" borderId="22" xfId="0" applyNumberFormat="1" applyFont="1" applyBorder="1" applyAlignment="1">
      <alignment horizontal="center"/>
    </xf>
    <xf numFmtId="1" fontId="168" fillId="0" borderId="22" xfId="1" applyNumberFormat="1" applyFont="1" applyBorder="1"/>
    <xf numFmtId="1" fontId="168" fillId="0" borderId="0" xfId="1" applyNumberFormat="1" applyFont="1" applyBorder="1"/>
    <xf numFmtId="1" fontId="168" fillId="0" borderId="0" xfId="1" applyNumberFormat="1" applyFont="1" applyBorder="1" applyAlignment="1">
      <alignment horizontal="right"/>
    </xf>
    <xf numFmtId="1" fontId="168" fillId="0" borderId="22" xfId="1" applyNumberFormat="1" applyFont="1" applyBorder="1" applyAlignment="1">
      <alignment horizontal="right"/>
    </xf>
    <xf numFmtId="3" fontId="168" fillId="0" borderId="22" xfId="0" applyNumberFormat="1" applyFont="1" applyBorder="1"/>
    <xf numFmtId="3" fontId="168" fillId="0" borderId="46" xfId="0" applyNumberFormat="1" applyFont="1" applyBorder="1"/>
    <xf numFmtId="3" fontId="168" fillId="0" borderId="0" xfId="0" applyNumberFormat="1" applyFont="1"/>
    <xf numFmtId="0" fontId="168" fillId="0" borderId="1" xfId="0" applyFont="1" applyBorder="1" applyAlignment="1">
      <alignment horizontal="center"/>
    </xf>
    <xf numFmtId="1" fontId="168" fillId="0" borderId="0" xfId="0" applyNumberFormat="1" applyFont="1" applyAlignment="1">
      <alignment horizontal="right"/>
    </xf>
    <xf numFmtId="1" fontId="168" fillId="0" borderId="22" xfId="0" applyNumberFormat="1" applyFont="1" applyBorder="1" applyAlignment="1">
      <alignment horizontal="right"/>
    </xf>
    <xf numFmtId="246" fontId="164" fillId="0" borderId="0" xfId="0" applyNumberFormat="1" applyFont="1"/>
    <xf numFmtId="9" fontId="164" fillId="0" borderId="0" xfId="1" applyFont="1"/>
    <xf numFmtId="0" fontId="178" fillId="85" borderId="0" xfId="0" applyFont="1" applyFill="1" applyAlignment="1">
      <alignment wrapText="1"/>
    </xf>
    <xf numFmtId="0" fontId="170" fillId="85" borderId="0" xfId="0" applyFont="1" applyFill="1" applyAlignment="1">
      <alignment horizontal="right" wrapText="1"/>
    </xf>
    <xf numFmtId="0" fontId="170" fillId="85" borderId="0" xfId="0" applyFont="1" applyFill="1" applyAlignment="1">
      <alignment horizontal="center" wrapText="1"/>
    </xf>
    <xf numFmtId="0" fontId="170" fillId="85" borderId="0" xfId="0" applyFont="1" applyFill="1" applyAlignment="1">
      <alignment wrapText="1"/>
    </xf>
    <xf numFmtId="0" fontId="170" fillId="85" borderId="0" xfId="0" applyFont="1" applyFill="1" applyAlignment="1">
      <alignment horizontal="left" wrapText="1"/>
    </xf>
    <xf numFmtId="0" fontId="169" fillId="85" borderId="0" xfId="0" applyFont="1" applyFill="1" applyAlignment="1">
      <alignment wrapText="1"/>
    </xf>
    <xf numFmtId="0" fontId="176" fillId="86" borderId="0" xfId="0" applyFont="1" applyFill="1" applyAlignment="1">
      <alignment horizontal="left"/>
    </xf>
    <xf numFmtId="0" fontId="179" fillId="0" borderId="0" xfId="0" applyFont="1" applyAlignment="1">
      <alignment horizontal="center" vertical="center"/>
    </xf>
    <xf numFmtId="0" fontId="164" fillId="86" borderId="0" xfId="0" applyFont="1" applyFill="1" applyAlignment="1">
      <alignment horizontal="left" wrapText="1"/>
    </xf>
    <xf numFmtId="0" fontId="164" fillId="0" borderId="0" xfId="0" applyFont="1" applyAlignment="1">
      <alignment horizontal="left" vertical="top" wrapText="1"/>
    </xf>
    <xf numFmtId="0" fontId="164" fillId="0" borderId="0" xfId="0" applyFont="1" applyAlignment="1">
      <alignment horizontal="left" vertical="top"/>
    </xf>
    <xf numFmtId="0" fontId="163" fillId="0" borderId="46" xfId="2" applyFont="1" applyBorder="1" applyAlignment="1">
      <alignment horizontal="left" vertical="top" wrapText="1"/>
    </xf>
    <xf numFmtId="0" fontId="163" fillId="0" borderId="0" xfId="2" applyFont="1" applyAlignment="1">
      <alignment horizontal="left" vertical="top" wrapText="1"/>
    </xf>
    <xf numFmtId="0" fontId="168" fillId="0" borderId="0" xfId="0" applyFont="1" applyAlignment="1">
      <alignment horizontal="left"/>
    </xf>
    <xf numFmtId="0" fontId="163" fillId="0" borderId="46" xfId="2" applyFont="1" applyBorder="1" applyAlignment="1">
      <alignment horizontal="left"/>
    </xf>
    <xf numFmtId="0" fontId="163" fillId="0" borderId="46" xfId="2" applyFont="1" applyBorder="1"/>
  </cellXfs>
  <cellStyles count="5984">
    <cellStyle name="&quot;X&quot; Men" xfId="10" xr:uid="{00000000-0005-0000-0000-000000000000}"/>
    <cellStyle name="%" xfId="11" xr:uid="{00000000-0005-0000-0000-000001000000}"/>
    <cellStyle name="******************************************" xfId="12" xr:uid="{00000000-0005-0000-0000-000002000000}"/>
    <cellStyle name="]_x000a__x000a_Extension=conv.dll_x000a__x000a_MS-DOS Tools Extentions=C:\DOS\MSTOOLS.DLL_x000a__x000a__x000a__x000a_[Settings]_x000a__x000a_UNDELETE.DLL=C:\DOS\MSTOOLS.DLL_x000a__x000a_W" xfId="13" xr:uid="{00000000-0005-0000-0000-000003000000}"/>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C:\WINNT35\SYSTEM32\COMMAND.COM" xfId="38" xr:uid="{00000000-0005-0000-0000-00001C000000}"/>
    <cellStyle name="0  + -" xfId="39" xr:uid="{00000000-0005-0000-0000-00001D000000}"/>
    <cellStyle name="0+ -" xfId="40" xr:uid="{00000000-0005-0000-0000-00001E000000}"/>
    <cellStyle name="0+   -" xfId="41" xr:uid="{00000000-0005-0000-0000-00001F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329">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theme="9" tint="0.39994506668294322"/>
      </font>
    </dxf>
    <dxf>
      <font>
        <color rgb="FF9C0006"/>
      </font>
    </dxf>
    <dxf>
      <fill>
        <patternFill>
          <bgColor rgb="FFE6E9ED"/>
        </patternFill>
      </fill>
    </dxf>
    <dxf>
      <font>
        <color rgb="FF00B050"/>
      </font>
    </dxf>
    <dxf>
      <font>
        <color rgb="FFC00000"/>
      </font>
    </dxf>
    <dxf>
      <font>
        <color theme="0" tint="-0.34998626667073579"/>
      </font>
    </dxf>
    <dxf>
      <fill>
        <patternFill>
          <bgColor rgb="FFE6E9ED"/>
        </patternFill>
      </fill>
    </dxf>
    <dxf>
      <font>
        <color rgb="FF00B050"/>
      </font>
    </dxf>
    <dxf>
      <font>
        <color rgb="FFC00000"/>
      </font>
    </dxf>
    <dxf>
      <font>
        <color theme="0" tint="-0.34998626667073579"/>
      </font>
    </dxf>
    <dxf>
      <fill>
        <patternFill>
          <bgColor rgb="FFE6E9ED"/>
        </patternFill>
      </fill>
    </dxf>
    <dxf>
      <font>
        <color rgb="FF00B050"/>
      </font>
    </dxf>
    <dxf>
      <font>
        <color rgb="FFC00000"/>
      </font>
    </dxf>
    <dxf>
      <font>
        <color theme="0" tint="-0.34998626667073579"/>
      </font>
    </dxf>
    <dxf>
      <fill>
        <patternFill>
          <bgColor rgb="FFE6E9ED"/>
        </patternFill>
      </fill>
    </dxf>
    <dxf>
      <font>
        <color rgb="FF00B050"/>
      </font>
    </dxf>
    <dxf>
      <font>
        <color rgb="FFC00000"/>
      </font>
    </dxf>
    <dxf>
      <font>
        <color theme="0" tint="-0.34998626667073579"/>
      </font>
    </dxf>
    <dxf>
      <fill>
        <patternFill>
          <bgColor rgb="FFE6E9ED"/>
        </patternFill>
      </fill>
    </dxf>
    <dxf>
      <fill>
        <patternFill>
          <bgColor rgb="FFE6E9ED"/>
        </patternFill>
      </fill>
    </dxf>
    <dxf>
      <font>
        <color rgb="FF00B050"/>
      </font>
    </dxf>
    <dxf>
      <font>
        <color rgb="FFC00000"/>
      </font>
    </dxf>
    <dxf>
      <font>
        <color theme="0" tint="-0.34998626667073579"/>
      </font>
    </dxf>
    <dxf>
      <fill>
        <patternFill>
          <bgColor rgb="FFE6E9ED"/>
        </patternFill>
      </fill>
    </dxf>
    <dxf>
      <font>
        <color theme="9" tint="0.39994506668294322"/>
      </font>
    </dxf>
    <dxf>
      <font>
        <color rgb="FF9C0006"/>
      </font>
    </dxf>
    <dxf>
      <fill>
        <patternFill>
          <bgColor rgb="FFE6E9ED"/>
        </patternFill>
      </fill>
    </dxf>
    <dxf>
      <fill>
        <patternFill>
          <bgColor rgb="FFE6E9ED"/>
        </patternFill>
      </fill>
    </dxf>
    <dxf>
      <font>
        <color rgb="FF9C0006"/>
      </font>
    </dxf>
    <dxf>
      <font>
        <color theme="9" tint="0.39994506668294322"/>
      </font>
    </dxf>
    <dxf>
      <font>
        <color rgb="FF9C0006"/>
      </font>
    </dxf>
    <dxf>
      <font>
        <color theme="9" tint="0.39994506668294322"/>
      </font>
    </dxf>
    <dxf>
      <fill>
        <patternFill>
          <bgColor rgb="FFE6E9ED"/>
        </patternFill>
      </fill>
    </dxf>
    <dxf>
      <font>
        <color theme="9" tint="0.39994506668294322"/>
      </font>
    </dxf>
    <dxf>
      <font>
        <color rgb="FF9C0006"/>
      </font>
    </dxf>
    <dxf>
      <fill>
        <patternFill>
          <bgColor rgb="FFE6E9ED"/>
        </patternFill>
      </fill>
    </dxf>
    <dxf>
      <fill>
        <patternFill>
          <bgColor rgb="FFE6E9ED"/>
        </patternFill>
      </fill>
    </dxf>
    <dxf>
      <font>
        <color rgb="FF9C0006"/>
      </font>
    </dxf>
    <dxf>
      <font>
        <color theme="9" tint="0.39994506668294322"/>
      </font>
    </dxf>
    <dxf>
      <font>
        <color rgb="FF9C0006"/>
      </font>
    </dxf>
    <dxf>
      <font>
        <color theme="9" tint="0.39994506668294322"/>
      </font>
    </dxf>
    <dxf>
      <fill>
        <patternFill>
          <bgColor rgb="FFE6E9ED"/>
        </patternFill>
      </fill>
    </dxf>
    <dxf>
      <fill>
        <patternFill>
          <bgColor rgb="FFE6E9ED"/>
        </patternFill>
      </fill>
    </dxf>
    <dxf>
      <font>
        <color theme="9" tint="0.39994506668294322"/>
      </font>
    </dxf>
    <dxf>
      <font>
        <color rgb="FF9C0006"/>
      </font>
    </dxf>
    <dxf>
      <fill>
        <patternFill>
          <bgColor rgb="FFE6E9ED"/>
        </patternFill>
      </fill>
    </dxf>
    <dxf>
      <font>
        <color rgb="FF9C0006"/>
      </font>
    </dxf>
    <dxf>
      <font>
        <color theme="9" tint="0.39994506668294322"/>
      </font>
    </dxf>
    <dxf>
      <fill>
        <patternFill>
          <bgColor rgb="FFE6E9ED"/>
        </patternFill>
      </fill>
    </dxf>
    <dxf>
      <font>
        <color theme="9" tint="0.39994506668294322"/>
      </font>
    </dxf>
    <dxf>
      <font>
        <color rgb="FF9C0006"/>
      </font>
    </dxf>
    <dxf>
      <fill>
        <patternFill>
          <bgColor rgb="FFE6E9ED"/>
        </patternFill>
      </fill>
    </dxf>
    <dxf>
      <font>
        <color rgb="FF9C0006"/>
      </font>
    </dxf>
    <dxf>
      <font>
        <color theme="9" tint="0.39994506668294322"/>
      </font>
    </dxf>
    <dxf>
      <fill>
        <patternFill>
          <bgColor rgb="FFE6E9ED"/>
        </patternFill>
      </fill>
    </dxf>
    <dxf>
      <fill>
        <patternFill>
          <bgColor rgb="FFE6E9ED"/>
        </patternFill>
      </fill>
    </dxf>
    <dxf>
      <fill>
        <patternFill>
          <bgColor rgb="FFE6E9ED"/>
        </patternFill>
      </fill>
    </dxf>
    <dxf>
      <fill>
        <patternFill>
          <bgColor rgb="FFE6E9ED"/>
        </patternFill>
      </fill>
    </dxf>
    <dxf>
      <fill>
        <patternFill>
          <bgColor rgb="FFE6E9ED"/>
        </patternFill>
      </fill>
    </dxf>
    <dxf>
      <fill>
        <patternFill>
          <bgColor rgb="FFE6E9ED"/>
        </patternFill>
      </fill>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ont>
        <color rgb="FF9C0006"/>
      </font>
    </dxf>
    <dxf>
      <font>
        <color theme="9" tint="0.39994506668294322"/>
      </font>
    </dxf>
    <dxf>
      <font>
        <color rgb="FF9C0006"/>
      </font>
    </dxf>
    <dxf>
      <font>
        <color theme="9" tint="0.39994506668294322"/>
      </font>
    </dxf>
    <dxf>
      <fill>
        <patternFill>
          <bgColor rgb="FFE6E9ED"/>
        </patternFill>
      </fill>
    </dxf>
    <dxf>
      <font>
        <color theme="9" tint="0.39994506668294322"/>
      </font>
    </dxf>
    <dxf>
      <font>
        <color rgb="FF9C0006"/>
      </font>
    </dxf>
    <dxf>
      <font>
        <color rgb="FF9C0006"/>
      </font>
    </dxf>
    <dxf>
      <font>
        <color theme="9" tint="0.39994506668294322"/>
      </font>
    </dxf>
    <dxf>
      <fill>
        <patternFill>
          <bgColor rgb="FFE6E9ED"/>
        </patternFill>
      </fill>
    </dxf>
    <dxf>
      <font>
        <color rgb="FF9C0006"/>
      </font>
    </dxf>
    <dxf>
      <font>
        <color theme="9" tint="0.39994506668294322"/>
      </font>
    </dxf>
    <dxf>
      <font>
        <color theme="9" tint="0.39994506668294322"/>
      </font>
    </dxf>
    <dxf>
      <font>
        <color rgb="FF9C0006"/>
      </font>
    </dxf>
    <dxf>
      <fill>
        <patternFill>
          <bgColor rgb="FFE6E9ED"/>
        </patternFill>
      </fill>
    </dxf>
    <dxf>
      <font>
        <color rgb="FF9C0006"/>
      </font>
    </dxf>
    <dxf>
      <font>
        <color theme="9" tint="0.39994506668294322"/>
      </font>
    </dxf>
    <dxf>
      <fill>
        <patternFill>
          <bgColor rgb="FFE6E9ED"/>
        </patternFill>
      </fill>
    </dxf>
    <dxf>
      <fill>
        <patternFill>
          <bgColor rgb="FFE6E9ED"/>
        </patternFill>
      </fill>
    </dxf>
    <dxf>
      <fill>
        <patternFill>
          <bgColor rgb="FFE6E9ED"/>
        </patternFill>
      </fill>
    </dxf>
    <dxf>
      <fill>
        <patternFill>
          <bgColor rgb="FFE6E9ED"/>
        </patternFill>
      </fill>
    </dxf>
    <dxf>
      <font>
        <color rgb="FF9C0006"/>
      </font>
    </dxf>
    <dxf>
      <font>
        <color theme="9" tint="0.39994506668294322"/>
      </font>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ill>
        <patternFill>
          <bgColor rgb="FFE6E9ED"/>
        </patternFill>
      </fill>
    </dxf>
    <dxf>
      <fill>
        <patternFill>
          <bgColor rgb="FFE6E9ED"/>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rgb="FFE6E9ED"/>
        </patternFill>
      </fill>
    </dxf>
    <dxf>
      <font>
        <color rgb="FF9C0006"/>
      </font>
    </dxf>
    <dxf>
      <font>
        <color theme="9" tint="0.39994506668294322"/>
      </font>
    </dxf>
    <dxf>
      <fill>
        <patternFill>
          <bgColor rgb="FFE6E9ED"/>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s>
  <tableStyles count="1" defaultTableStyle="TableStyleMedium9" defaultPivotStyle="PivotStyleLight16">
    <tableStyle name="Invisible" pivot="0" table="0" count="0" xr9:uid="{0B2B083A-4D1C-45D1-9894-1900E429AEC4}"/>
  </tableStyles>
  <colors>
    <mruColors>
      <color rgb="FFE6E9ED"/>
      <color rgb="FF001E46"/>
      <color rgb="FF704287"/>
      <color rgb="FFDC8CFF"/>
      <color rgb="FFC0FEFF"/>
      <color rgb="FF64C8FF"/>
      <color rgb="FF215785"/>
      <color rgb="FF350F4F"/>
      <color rgb="FF866F95"/>
      <color rgb="FF0F44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98587</xdr:colOff>
      <xdr:row>3</xdr:row>
      <xdr:rowOff>38100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0" y="0"/>
          <a:ext cx="1774987"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2</xdr:row>
      <xdr:rowOff>114300</xdr:rowOff>
    </xdr:to>
    <xdr:pic>
      <xdr:nvPicPr>
        <xdr:cNvPr id="2" name="Picture 2" descr="http://lri.co.uk/portals/1/Images/Client%20Logos/World%20Gold%20Council.pn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P175"/>
  <sheetViews>
    <sheetView zoomScale="70" zoomScaleNormal="70" workbookViewId="0">
      <pane xSplit="12" ySplit="10" topLeftCell="AY11" activePane="bottomRight" state="frozen"/>
      <selection activeCell="G34" sqref="G34"/>
      <selection pane="topRight" activeCell="G34" sqref="G34"/>
      <selection pane="bottomLeft" activeCell="G34" sqref="G34"/>
      <selection pane="bottomRight" sqref="A1:XFD1048576"/>
    </sheetView>
  </sheetViews>
  <sheetFormatPr defaultColWidth="9.140625" defaultRowHeight="15" customHeight="1"/>
  <cols>
    <col min="1" max="1" width="9.28515625" style="2" customWidth="1"/>
    <col min="2" max="3" width="9.140625" style="1" customWidth="1"/>
    <col min="4" max="4" width="9.85546875" style="1" bestFit="1" customWidth="1"/>
    <col min="5" max="5" width="13.7109375" style="1" customWidth="1"/>
    <col min="6" max="6" width="36.85546875" style="1" bestFit="1" customWidth="1"/>
    <col min="7" max="7" width="12.5703125" style="1" bestFit="1" customWidth="1"/>
    <col min="8" max="8" width="6.5703125" style="1" bestFit="1" customWidth="1"/>
    <col min="9" max="9" width="4.5703125" style="2" bestFit="1" customWidth="1"/>
    <col min="10" max="10" width="21.85546875" style="1" bestFit="1" customWidth="1"/>
    <col min="11" max="11" width="32.5703125" style="1" bestFit="1" customWidth="1"/>
    <col min="12" max="37" width="11.140625" style="1" bestFit="1" customWidth="1"/>
    <col min="38" max="68" width="11.140625" style="1" customWidth="1"/>
    <col min="69" max="16384" width="9.140625" style="1"/>
  </cols>
  <sheetData>
    <row r="1" spans="1:68" ht="15" customHeight="1">
      <c r="M1" s="2">
        <v>76</v>
      </c>
      <c r="N1" s="2">
        <v>77</v>
      </c>
      <c r="O1" s="2">
        <v>78</v>
      </c>
      <c r="P1" s="2">
        <v>79</v>
      </c>
      <c r="Q1" s="2">
        <v>80</v>
      </c>
      <c r="R1" s="2">
        <v>81</v>
      </c>
      <c r="S1" s="2">
        <v>82</v>
      </c>
      <c r="T1" s="2">
        <v>83</v>
      </c>
      <c r="U1" s="2">
        <v>84</v>
      </c>
      <c r="V1" s="2">
        <v>85</v>
      </c>
      <c r="W1" s="2">
        <v>86</v>
      </c>
      <c r="X1" s="2">
        <v>87</v>
      </c>
      <c r="Y1" s="2">
        <v>88</v>
      </c>
      <c r="Z1" s="2">
        <v>89</v>
      </c>
      <c r="AA1" s="2">
        <v>90</v>
      </c>
      <c r="AB1" s="2">
        <v>91</v>
      </c>
      <c r="AC1" s="2">
        <v>92</v>
      </c>
      <c r="AD1" s="2">
        <v>93</v>
      </c>
      <c r="AE1" s="2">
        <v>94</v>
      </c>
      <c r="AF1" s="2">
        <v>95</v>
      </c>
      <c r="AG1" s="2">
        <v>96</v>
      </c>
      <c r="AH1" s="2">
        <v>97</v>
      </c>
      <c r="AI1" s="2">
        <v>98</v>
      </c>
      <c r="AJ1" s="2">
        <v>99</v>
      </c>
      <c r="AK1" s="2">
        <v>100</v>
      </c>
      <c r="AL1" s="2">
        <v>101</v>
      </c>
      <c r="AM1" s="2">
        <v>102</v>
      </c>
      <c r="AN1" s="2">
        <v>103</v>
      </c>
      <c r="AO1" s="2">
        <v>104</v>
      </c>
      <c r="AP1" s="2">
        <v>105</v>
      </c>
      <c r="AQ1" s="2">
        <v>106</v>
      </c>
      <c r="AR1" s="2">
        <v>107</v>
      </c>
      <c r="AS1" s="2">
        <v>108</v>
      </c>
      <c r="AT1" s="2">
        <v>109</v>
      </c>
      <c r="AU1" s="2">
        <v>110</v>
      </c>
      <c r="AV1" s="2">
        <v>111</v>
      </c>
      <c r="AW1" s="2">
        <v>112</v>
      </c>
      <c r="AX1" s="2">
        <v>113</v>
      </c>
      <c r="AY1" s="2">
        <v>114</v>
      </c>
      <c r="AZ1" s="2">
        <v>115</v>
      </c>
      <c r="BA1" s="2">
        <v>116</v>
      </c>
      <c r="BB1" s="2">
        <v>117</v>
      </c>
      <c r="BC1" s="2">
        <v>118</v>
      </c>
      <c r="BD1" s="2">
        <v>119</v>
      </c>
      <c r="BE1" s="2">
        <v>120</v>
      </c>
      <c r="BF1" s="2">
        <v>121</v>
      </c>
      <c r="BG1" s="2">
        <v>122</v>
      </c>
      <c r="BH1" s="2">
        <v>123</v>
      </c>
      <c r="BI1" s="2">
        <v>124</v>
      </c>
      <c r="BJ1" s="2">
        <v>125</v>
      </c>
      <c r="BK1" s="2">
        <v>126</v>
      </c>
      <c r="BL1" s="2">
        <v>127</v>
      </c>
      <c r="BM1" s="2">
        <v>128</v>
      </c>
      <c r="BN1" s="2">
        <v>129</v>
      </c>
      <c r="BO1" s="2">
        <v>130</v>
      </c>
      <c r="BP1" s="2">
        <v>131</v>
      </c>
    </row>
    <row r="2" spans="1:68" ht="15" customHeight="1">
      <c r="A2" s="2" t="s">
        <v>232</v>
      </c>
      <c r="B2" s="1" t="s">
        <v>13</v>
      </c>
      <c r="C2" s="1" t="s">
        <v>243</v>
      </c>
      <c r="D2" s="3"/>
      <c r="E2" s="3"/>
      <c r="F2" s="3" t="s">
        <v>97</v>
      </c>
      <c r="G2" s="3"/>
      <c r="H2" s="4"/>
      <c r="I2" s="5"/>
      <c r="J2" s="6" t="s">
        <v>96</v>
      </c>
      <c r="K2" s="3"/>
      <c r="L2" s="3" t="s">
        <v>97</v>
      </c>
      <c r="M2" s="6" t="s">
        <v>14</v>
      </c>
      <c r="N2" s="6" t="s">
        <v>15</v>
      </c>
      <c r="O2" s="6" t="s">
        <v>16</v>
      </c>
      <c r="P2" s="6" t="s">
        <v>17</v>
      </c>
      <c r="Q2" s="6" t="s">
        <v>18</v>
      </c>
      <c r="R2" s="6" t="s">
        <v>19</v>
      </c>
      <c r="S2" s="6" t="s">
        <v>20</v>
      </c>
      <c r="T2" s="6" t="s">
        <v>21</v>
      </c>
      <c r="U2" s="6" t="s">
        <v>22</v>
      </c>
      <c r="V2" s="6" t="s">
        <v>23</v>
      </c>
      <c r="W2" s="6" t="s">
        <v>24</v>
      </c>
      <c r="X2" s="6" t="s">
        <v>25</v>
      </c>
      <c r="Y2" s="6" t="s">
        <v>26</v>
      </c>
      <c r="Z2" s="6" t="s">
        <v>27</v>
      </c>
      <c r="AA2" s="6" t="s">
        <v>28</v>
      </c>
      <c r="AB2" s="6" t="s">
        <v>29</v>
      </c>
      <c r="AC2" s="6" t="s">
        <v>30</v>
      </c>
      <c r="AD2" s="6" t="s">
        <v>31</v>
      </c>
      <c r="AE2" s="6" t="s">
        <v>32</v>
      </c>
      <c r="AF2" s="6" t="s">
        <v>33</v>
      </c>
      <c r="AG2" s="6" t="s">
        <v>114</v>
      </c>
      <c r="AH2" s="6" t="s">
        <v>116</v>
      </c>
      <c r="AI2" s="6" t="s">
        <v>118</v>
      </c>
      <c r="AJ2" s="6" t="s">
        <v>120</v>
      </c>
      <c r="AK2" s="6" t="s">
        <v>121</v>
      </c>
      <c r="AL2" s="6" t="s">
        <v>147</v>
      </c>
      <c r="AM2" s="6" t="s">
        <v>148</v>
      </c>
      <c r="AN2" s="6" t="s">
        <v>153</v>
      </c>
      <c r="AO2" s="6" t="s">
        <v>199</v>
      </c>
      <c r="AP2" s="6" t="s">
        <v>200</v>
      </c>
      <c r="AQ2" s="6" t="s">
        <v>201</v>
      </c>
      <c r="AR2" s="6" t="s">
        <v>202</v>
      </c>
      <c r="AS2" s="6" t="s">
        <v>203</v>
      </c>
      <c r="AT2" s="6" t="s">
        <v>204</v>
      </c>
      <c r="AU2" s="6" t="s">
        <v>205</v>
      </c>
      <c r="AV2" s="6" t="s">
        <v>206</v>
      </c>
      <c r="AW2" s="6" t="s">
        <v>207</v>
      </c>
      <c r="AX2" s="6" t="s">
        <v>208</v>
      </c>
      <c r="AY2" s="6" t="s">
        <v>209</v>
      </c>
      <c r="AZ2" s="6" t="s">
        <v>210</v>
      </c>
      <c r="BA2" s="6" t="s">
        <v>211</v>
      </c>
      <c r="BB2" s="6" t="s">
        <v>212</v>
      </c>
      <c r="BC2" s="6" t="s">
        <v>213</v>
      </c>
      <c r="BD2" s="6" t="s">
        <v>214</v>
      </c>
      <c r="BE2" s="6" t="s">
        <v>215</v>
      </c>
      <c r="BF2" s="6" t="s">
        <v>216</v>
      </c>
      <c r="BG2" s="6" t="s">
        <v>217</v>
      </c>
      <c r="BH2" s="6" t="s">
        <v>218</v>
      </c>
      <c r="BI2" s="6" t="s">
        <v>219</v>
      </c>
      <c r="BJ2" s="6" t="s">
        <v>220</v>
      </c>
      <c r="BK2" s="6" t="s">
        <v>221</v>
      </c>
      <c r="BL2" s="6" t="s">
        <v>222</v>
      </c>
      <c r="BM2" s="6" t="s">
        <v>223</v>
      </c>
      <c r="BN2" s="6" t="s">
        <v>224</v>
      </c>
      <c r="BO2" s="6" t="s">
        <v>225</v>
      </c>
      <c r="BP2" s="6" t="s">
        <v>226</v>
      </c>
    </row>
    <row r="3" spans="1:68" ht="15" customHeight="1">
      <c r="A3" s="2" t="s">
        <v>233</v>
      </c>
      <c r="B3" s="1" t="s">
        <v>122</v>
      </c>
      <c r="C3" s="1" t="s">
        <v>157</v>
      </c>
      <c r="E3" s="1" t="s">
        <v>98</v>
      </c>
      <c r="F3" s="1" t="s">
        <v>226</v>
      </c>
      <c r="G3" s="1">
        <v>68</v>
      </c>
      <c r="J3" s="7">
        <v>4</v>
      </c>
      <c r="L3" s="1" t="s">
        <v>11</v>
      </c>
      <c r="M3" s="1">
        <v>1</v>
      </c>
      <c r="N3" s="1">
        <v>2</v>
      </c>
      <c r="O3" s="1">
        <v>3</v>
      </c>
      <c r="P3" s="1">
        <v>4</v>
      </c>
      <c r="Q3" s="1">
        <v>1</v>
      </c>
      <c r="R3" s="1">
        <v>2</v>
      </c>
      <c r="S3" s="1">
        <v>3</v>
      </c>
      <c r="T3" s="1">
        <v>4</v>
      </c>
      <c r="U3" s="1">
        <v>1</v>
      </c>
      <c r="V3" s="1">
        <v>2</v>
      </c>
      <c r="W3" s="1">
        <v>3</v>
      </c>
      <c r="X3" s="1">
        <v>4</v>
      </c>
      <c r="Y3" s="1">
        <v>1</v>
      </c>
      <c r="Z3" s="1">
        <v>2</v>
      </c>
      <c r="AA3" s="1">
        <v>3</v>
      </c>
      <c r="AB3" s="1">
        <v>4</v>
      </c>
      <c r="AC3" s="1">
        <v>1</v>
      </c>
      <c r="AD3" s="1">
        <v>2</v>
      </c>
      <c r="AE3" s="1">
        <v>3</v>
      </c>
      <c r="AF3" s="1">
        <v>4</v>
      </c>
      <c r="AG3" s="1">
        <v>1</v>
      </c>
      <c r="AH3" s="1">
        <v>2</v>
      </c>
      <c r="AI3" s="1">
        <v>3</v>
      </c>
      <c r="AJ3" s="1">
        <v>4</v>
      </c>
      <c r="AK3" s="1">
        <v>1</v>
      </c>
      <c r="AL3" s="1">
        <v>2</v>
      </c>
      <c r="AM3" s="1">
        <v>3</v>
      </c>
      <c r="AN3" s="1">
        <v>4</v>
      </c>
      <c r="AO3" s="1">
        <v>1</v>
      </c>
      <c r="AP3" s="1">
        <v>2</v>
      </c>
      <c r="AQ3" s="1">
        <v>3</v>
      </c>
      <c r="AR3" s="1">
        <v>4</v>
      </c>
      <c r="AS3" s="1">
        <v>1</v>
      </c>
      <c r="AT3" s="1">
        <v>2</v>
      </c>
      <c r="AU3" s="1">
        <v>3</v>
      </c>
      <c r="AV3" s="1">
        <v>4</v>
      </c>
      <c r="AW3" s="1">
        <v>1</v>
      </c>
      <c r="AX3" s="1">
        <v>2</v>
      </c>
      <c r="AY3" s="1">
        <v>3</v>
      </c>
      <c r="AZ3" s="1">
        <v>4</v>
      </c>
      <c r="BA3" s="1">
        <v>1</v>
      </c>
      <c r="BB3" s="1">
        <v>2</v>
      </c>
      <c r="BC3" s="1">
        <v>3</v>
      </c>
      <c r="BD3" s="1">
        <v>4</v>
      </c>
      <c r="BE3" s="1">
        <v>1</v>
      </c>
      <c r="BF3" s="1">
        <v>2</v>
      </c>
      <c r="BG3" s="1">
        <v>3</v>
      </c>
      <c r="BH3" s="1">
        <v>4</v>
      </c>
      <c r="BI3" s="1">
        <v>1</v>
      </c>
      <c r="BJ3" s="1">
        <v>2</v>
      </c>
      <c r="BK3" s="1">
        <v>3</v>
      </c>
      <c r="BL3" s="1">
        <v>4</v>
      </c>
      <c r="BM3" s="1">
        <v>1</v>
      </c>
      <c r="BN3" s="1">
        <v>2</v>
      </c>
      <c r="BO3" s="1">
        <v>3</v>
      </c>
      <c r="BP3" s="1">
        <v>4</v>
      </c>
    </row>
    <row r="4" spans="1:68" ht="15" customHeight="1">
      <c r="B4" s="1">
        <v>31.1035</v>
      </c>
      <c r="E4" s="1" t="s">
        <v>99</v>
      </c>
      <c r="F4" s="1" t="s">
        <v>225</v>
      </c>
      <c r="G4" s="1">
        <v>67</v>
      </c>
      <c r="L4" s="1" t="s">
        <v>10</v>
      </c>
      <c r="M4" s="12" t="s">
        <v>272</v>
      </c>
      <c r="N4" s="12" t="s">
        <v>272</v>
      </c>
      <c r="O4" s="12" t="s">
        <v>272</v>
      </c>
      <c r="P4" s="12" t="s">
        <v>272</v>
      </c>
      <c r="Q4" s="12" t="s">
        <v>273</v>
      </c>
      <c r="R4" s="12" t="s">
        <v>273</v>
      </c>
      <c r="S4" s="12" t="s">
        <v>273</v>
      </c>
      <c r="T4" s="12" t="s">
        <v>273</v>
      </c>
      <c r="U4" s="12" t="s">
        <v>274</v>
      </c>
      <c r="V4" s="12" t="s">
        <v>274</v>
      </c>
      <c r="W4" s="12" t="s">
        <v>274</v>
      </c>
      <c r="X4" s="12" t="s">
        <v>274</v>
      </c>
      <c r="Y4" s="12" t="s">
        <v>275</v>
      </c>
      <c r="Z4" s="12" t="s">
        <v>275</v>
      </c>
      <c r="AA4" s="12" t="s">
        <v>275</v>
      </c>
      <c r="AB4" s="12" t="s">
        <v>275</v>
      </c>
      <c r="AC4" s="12" t="s">
        <v>276</v>
      </c>
      <c r="AD4" s="12" t="s">
        <v>276</v>
      </c>
      <c r="AE4" s="12" t="s">
        <v>276</v>
      </c>
      <c r="AF4" s="12" t="s">
        <v>276</v>
      </c>
      <c r="AG4" s="12" t="s">
        <v>277</v>
      </c>
      <c r="AH4" s="12" t="s">
        <v>277</v>
      </c>
      <c r="AI4" s="12" t="s">
        <v>277</v>
      </c>
      <c r="AJ4" s="12" t="s">
        <v>277</v>
      </c>
      <c r="AK4" s="12" t="s">
        <v>278</v>
      </c>
      <c r="AL4" s="12" t="s">
        <v>278</v>
      </c>
      <c r="AM4" s="12" t="s">
        <v>278</v>
      </c>
      <c r="AN4" s="12" t="s">
        <v>278</v>
      </c>
      <c r="AO4" s="12" t="s">
        <v>279</v>
      </c>
      <c r="AP4" s="12" t="s">
        <v>279</v>
      </c>
      <c r="AQ4" s="12" t="s">
        <v>279</v>
      </c>
      <c r="AR4" s="12" t="s">
        <v>279</v>
      </c>
      <c r="AS4" s="12" t="s">
        <v>280</v>
      </c>
      <c r="AT4" s="12" t="s">
        <v>280</v>
      </c>
      <c r="AU4" s="12" t="s">
        <v>280</v>
      </c>
      <c r="AV4" s="12" t="s">
        <v>280</v>
      </c>
      <c r="AW4" s="12" t="s">
        <v>281</v>
      </c>
      <c r="AX4" s="12" t="s">
        <v>281</v>
      </c>
      <c r="AY4" s="12" t="s">
        <v>281</v>
      </c>
      <c r="AZ4" s="12" t="s">
        <v>281</v>
      </c>
      <c r="BA4" s="12" t="s">
        <v>282</v>
      </c>
      <c r="BB4" s="12" t="s">
        <v>282</v>
      </c>
      <c r="BC4" s="12" t="s">
        <v>282</v>
      </c>
      <c r="BD4" s="12" t="s">
        <v>282</v>
      </c>
      <c r="BE4" s="12" t="s">
        <v>283</v>
      </c>
      <c r="BF4" s="12" t="s">
        <v>283</v>
      </c>
      <c r="BG4" s="12" t="s">
        <v>283</v>
      </c>
      <c r="BH4" s="12" t="s">
        <v>283</v>
      </c>
      <c r="BI4" s="12" t="s">
        <v>284</v>
      </c>
      <c r="BJ4" s="12" t="s">
        <v>284</v>
      </c>
      <c r="BK4" s="12" t="s">
        <v>284</v>
      </c>
      <c r="BL4" s="12" t="s">
        <v>284</v>
      </c>
      <c r="BM4" s="12" t="s">
        <v>285</v>
      </c>
      <c r="BN4" s="12" t="s">
        <v>285</v>
      </c>
      <c r="BO4" s="12" t="s">
        <v>285</v>
      </c>
      <c r="BP4" s="12" t="s">
        <v>285</v>
      </c>
    </row>
    <row r="5" spans="1:68" ht="15" customHeight="1">
      <c r="B5" s="1">
        <v>32150.746599999999</v>
      </c>
      <c r="E5" s="1" t="s">
        <v>100</v>
      </c>
      <c r="F5" s="1" t="s">
        <v>222</v>
      </c>
      <c r="G5" s="1">
        <v>64</v>
      </c>
      <c r="M5" s="2">
        <v>77</v>
      </c>
      <c r="N5" s="2">
        <v>78</v>
      </c>
      <c r="O5" s="2">
        <v>79</v>
      </c>
      <c r="P5" s="2">
        <v>80</v>
      </c>
      <c r="Q5" s="2">
        <v>81</v>
      </c>
      <c r="R5" s="2">
        <v>82</v>
      </c>
      <c r="S5" s="2">
        <v>83</v>
      </c>
      <c r="T5" s="2">
        <v>84</v>
      </c>
      <c r="U5" s="2">
        <v>85</v>
      </c>
      <c r="V5" s="2">
        <v>86</v>
      </c>
      <c r="W5" s="2">
        <v>87</v>
      </c>
      <c r="X5" s="2">
        <v>88</v>
      </c>
      <c r="Y5" s="2">
        <v>89</v>
      </c>
      <c r="Z5" s="2">
        <v>90</v>
      </c>
      <c r="AA5" s="2">
        <v>91</v>
      </c>
      <c r="AB5" s="2">
        <v>92</v>
      </c>
      <c r="AC5" s="2">
        <v>93</v>
      </c>
      <c r="AD5" s="2">
        <v>94</v>
      </c>
      <c r="AE5" s="2">
        <v>95</v>
      </c>
      <c r="AF5" s="2">
        <v>96</v>
      </c>
      <c r="AG5" s="2">
        <v>97</v>
      </c>
      <c r="AH5" s="2">
        <v>98</v>
      </c>
      <c r="AI5" s="2">
        <v>99</v>
      </c>
      <c r="AJ5" s="2">
        <v>100</v>
      </c>
      <c r="AK5" s="2">
        <v>101</v>
      </c>
      <c r="AL5" s="2">
        <v>102</v>
      </c>
      <c r="AM5" s="2">
        <v>103</v>
      </c>
      <c r="AN5" s="2">
        <v>104</v>
      </c>
      <c r="AO5" s="2">
        <v>105</v>
      </c>
      <c r="AP5" s="2">
        <v>106</v>
      </c>
      <c r="AQ5" s="2">
        <v>107</v>
      </c>
      <c r="AR5" s="2">
        <v>108</v>
      </c>
      <c r="AS5" s="2">
        <v>109</v>
      </c>
      <c r="AT5" s="2">
        <v>110</v>
      </c>
      <c r="AU5" s="2">
        <v>111</v>
      </c>
      <c r="AV5" s="2">
        <v>112</v>
      </c>
      <c r="AW5" s="2">
        <v>113</v>
      </c>
      <c r="AX5" s="2">
        <v>114</v>
      </c>
      <c r="AY5" s="2">
        <v>115</v>
      </c>
      <c r="AZ5" s="2">
        <v>116</v>
      </c>
      <c r="BA5" s="2">
        <v>117</v>
      </c>
      <c r="BB5" s="2">
        <v>118</v>
      </c>
      <c r="BC5" s="2">
        <v>119</v>
      </c>
      <c r="BD5" s="2">
        <v>120</v>
      </c>
      <c r="BE5" s="2">
        <v>121</v>
      </c>
      <c r="BF5" s="2">
        <v>122</v>
      </c>
      <c r="BG5" s="2">
        <v>123</v>
      </c>
      <c r="BH5" s="2">
        <v>124</v>
      </c>
      <c r="BI5" s="2">
        <v>125</v>
      </c>
      <c r="BJ5" s="2">
        <v>126</v>
      </c>
      <c r="BK5" s="2">
        <v>127</v>
      </c>
      <c r="BL5" s="2">
        <v>128</v>
      </c>
      <c r="BM5" s="2">
        <v>129</v>
      </c>
      <c r="BN5" s="2">
        <v>130</v>
      </c>
      <c r="BO5" s="2">
        <v>131</v>
      </c>
      <c r="BP5" s="2">
        <v>132</v>
      </c>
    </row>
    <row r="6" spans="1:68" ht="15" customHeight="1">
      <c r="M6" s="2">
        <v>75</v>
      </c>
      <c r="N6" s="2">
        <v>76</v>
      </c>
      <c r="O6" s="2">
        <v>77</v>
      </c>
      <c r="P6" s="2">
        <v>78</v>
      </c>
      <c r="Q6" s="2">
        <v>79</v>
      </c>
      <c r="R6" s="2">
        <v>80</v>
      </c>
      <c r="S6" s="2">
        <v>81</v>
      </c>
      <c r="T6" s="2">
        <v>82</v>
      </c>
      <c r="U6" s="2">
        <v>83</v>
      </c>
      <c r="V6" s="2">
        <v>84</v>
      </c>
      <c r="W6" s="2">
        <v>85</v>
      </c>
      <c r="X6" s="2">
        <v>86</v>
      </c>
      <c r="Y6" s="2">
        <v>87</v>
      </c>
      <c r="Z6" s="2">
        <v>88</v>
      </c>
      <c r="AA6" s="2">
        <v>89</v>
      </c>
      <c r="AB6" s="2">
        <v>90</v>
      </c>
      <c r="AC6" s="2">
        <v>91</v>
      </c>
      <c r="AD6" s="2">
        <v>92</v>
      </c>
      <c r="AE6" s="2">
        <v>93</v>
      </c>
      <c r="AF6" s="2">
        <v>94</v>
      </c>
      <c r="AG6" s="2">
        <v>95</v>
      </c>
      <c r="AH6" s="2">
        <v>96</v>
      </c>
      <c r="AI6" s="2">
        <v>97</v>
      </c>
      <c r="AJ6" s="2">
        <v>98</v>
      </c>
      <c r="AK6" s="2">
        <v>99</v>
      </c>
      <c r="AL6" s="2">
        <v>100</v>
      </c>
      <c r="AM6" s="2">
        <v>101</v>
      </c>
      <c r="AN6" s="2">
        <v>102</v>
      </c>
      <c r="AO6" s="2">
        <v>103</v>
      </c>
      <c r="AP6" s="2">
        <v>104</v>
      </c>
      <c r="AQ6" s="2">
        <v>105</v>
      </c>
      <c r="AR6" s="2">
        <v>106</v>
      </c>
      <c r="AS6" s="2">
        <v>107</v>
      </c>
      <c r="AT6" s="2">
        <v>108</v>
      </c>
      <c r="AU6" s="2">
        <v>109</v>
      </c>
      <c r="AV6" s="2">
        <v>110</v>
      </c>
      <c r="AW6" s="2">
        <v>111</v>
      </c>
      <c r="AX6" s="2">
        <v>112</v>
      </c>
      <c r="AY6" s="2">
        <v>113</v>
      </c>
      <c r="AZ6" s="2">
        <v>114</v>
      </c>
      <c r="BA6" s="2">
        <v>115</v>
      </c>
      <c r="BB6" s="2">
        <v>116</v>
      </c>
      <c r="BC6" s="2">
        <v>117</v>
      </c>
      <c r="BD6" s="2">
        <v>118</v>
      </c>
      <c r="BE6" s="2">
        <v>119</v>
      </c>
      <c r="BF6" s="2">
        <v>120</v>
      </c>
      <c r="BG6" s="2">
        <v>121</v>
      </c>
      <c r="BH6" s="2">
        <v>122</v>
      </c>
      <c r="BI6" s="2">
        <v>123</v>
      </c>
      <c r="BJ6" s="2">
        <v>124</v>
      </c>
      <c r="BK6" s="2">
        <v>125</v>
      </c>
      <c r="BL6" s="2">
        <v>126</v>
      </c>
      <c r="BM6" s="2">
        <v>127</v>
      </c>
      <c r="BN6" s="2">
        <v>128</v>
      </c>
      <c r="BO6" s="2">
        <v>129</v>
      </c>
      <c r="BP6" s="2">
        <v>130</v>
      </c>
    </row>
    <row r="7" spans="1:68" ht="15" customHeight="1">
      <c r="D7" s="14"/>
      <c r="E7" s="14"/>
      <c r="F7" s="14" t="s">
        <v>111</v>
      </c>
      <c r="G7" s="14"/>
      <c r="H7" s="14"/>
      <c r="I7" s="15"/>
      <c r="J7" s="14"/>
      <c r="K7" s="14" t="s">
        <v>111</v>
      </c>
      <c r="L7" s="14" t="s">
        <v>101</v>
      </c>
      <c r="M7" s="16">
        <v>1109.1199999999999</v>
      </c>
      <c r="N7" s="16">
        <v>1196.74</v>
      </c>
      <c r="O7" s="16">
        <v>1226.75</v>
      </c>
      <c r="P7" s="16">
        <v>1366.78</v>
      </c>
      <c r="Q7" s="16">
        <v>1386.27</v>
      </c>
      <c r="R7" s="16">
        <v>1506.13</v>
      </c>
      <c r="S7" s="16">
        <v>1702.12</v>
      </c>
      <c r="T7" s="16">
        <v>1688.01</v>
      </c>
      <c r="U7" s="16">
        <v>1690.57</v>
      </c>
      <c r="V7" s="16">
        <v>1609.49</v>
      </c>
      <c r="W7" s="16">
        <v>1652</v>
      </c>
      <c r="X7" s="16">
        <v>1721.79</v>
      </c>
      <c r="Y7" s="16">
        <v>1631.77</v>
      </c>
      <c r="Z7" s="16">
        <v>1414.8</v>
      </c>
      <c r="AA7" s="16">
        <v>1326.28</v>
      </c>
      <c r="AB7" s="16">
        <v>1276.1600000000001</v>
      </c>
      <c r="AC7" s="16">
        <v>1293.06</v>
      </c>
      <c r="AD7" s="16">
        <v>1288.3900000000001</v>
      </c>
      <c r="AE7" s="16">
        <v>1281.94</v>
      </c>
      <c r="AF7" s="16">
        <v>1201.4000000000001</v>
      </c>
      <c r="AG7" s="16">
        <v>1218.45</v>
      </c>
      <c r="AH7" s="16">
        <v>1192.3499999999999</v>
      </c>
      <c r="AI7" s="16">
        <v>1124.31</v>
      </c>
      <c r="AJ7" s="16">
        <v>1106.45</v>
      </c>
      <c r="AK7" s="16">
        <v>1182.56</v>
      </c>
      <c r="AL7" s="16">
        <v>1259.6199999999999</v>
      </c>
      <c r="AM7" s="16">
        <v>1334.78</v>
      </c>
      <c r="AN7" s="16">
        <v>1221.55</v>
      </c>
      <c r="AO7" s="16">
        <v>1219.49</v>
      </c>
      <c r="AP7" s="16">
        <v>1256.5899999999999</v>
      </c>
      <c r="AQ7" s="16">
        <v>1277.9100000000001</v>
      </c>
      <c r="AR7" s="16">
        <v>1275.42</v>
      </c>
      <c r="AS7" s="16">
        <v>1329.28</v>
      </c>
      <c r="AT7" s="16">
        <v>1305.99</v>
      </c>
      <c r="AU7" s="16">
        <v>1213.19</v>
      </c>
      <c r="AV7" s="16">
        <v>1226.28</v>
      </c>
      <c r="AW7" s="16">
        <v>1303.79</v>
      </c>
      <c r="AX7" s="16">
        <v>1309.3900000000001</v>
      </c>
      <c r="AY7" s="16">
        <v>1472.47</v>
      </c>
      <c r="AZ7" s="16">
        <v>1480.96</v>
      </c>
      <c r="BA7" s="16">
        <v>1582.8</v>
      </c>
      <c r="BB7" s="16">
        <v>1711.13</v>
      </c>
      <c r="BC7" s="16">
        <v>1908.56</v>
      </c>
      <c r="BD7" s="16">
        <v>1874.23</v>
      </c>
      <c r="BE7" s="16">
        <v>1794.01</v>
      </c>
      <c r="BF7" s="16">
        <v>1816.48</v>
      </c>
      <c r="BG7" s="16">
        <v>1789.52</v>
      </c>
      <c r="BH7" s="16">
        <v>1795.25</v>
      </c>
      <c r="BI7" s="16">
        <v>1877.16</v>
      </c>
      <c r="BJ7" s="16">
        <v>1870.58</v>
      </c>
      <c r="BK7" s="16">
        <v>1728.91</v>
      </c>
      <c r="BL7" s="16">
        <v>1725.85</v>
      </c>
      <c r="BM7" s="16">
        <v>1889.92</v>
      </c>
      <c r="BN7" s="16">
        <v>1975.93</v>
      </c>
      <c r="BO7" s="16">
        <v>1928.48</v>
      </c>
      <c r="BP7" s="16">
        <v>1971.49</v>
      </c>
    </row>
    <row r="8" spans="1:68" ht="15" customHeight="1">
      <c r="M8" s="1">
        <v>13</v>
      </c>
      <c r="N8" s="1">
        <v>14</v>
      </c>
      <c r="O8" s="1">
        <v>15</v>
      </c>
      <c r="P8" s="1">
        <v>16</v>
      </c>
      <c r="Q8" s="1">
        <v>17</v>
      </c>
      <c r="R8" s="1">
        <v>18</v>
      </c>
      <c r="S8" s="1">
        <v>19</v>
      </c>
      <c r="T8" s="1">
        <v>20</v>
      </c>
      <c r="U8" s="1">
        <v>21</v>
      </c>
      <c r="V8" s="1">
        <v>22</v>
      </c>
      <c r="W8" s="1">
        <v>23</v>
      </c>
      <c r="X8" s="1">
        <v>24</v>
      </c>
      <c r="Y8" s="1">
        <v>25</v>
      </c>
      <c r="Z8" s="1">
        <v>26</v>
      </c>
      <c r="AA8" s="1">
        <v>27</v>
      </c>
      <c r="AB8" s="1">
        <v>28</v>
      </c>
      <c r="AC8" s="1">
        <v>29</v>
      </c>
      <c r="AD8" s="1">
        <v>30</v>
      </c>
      <c r="AE8" s="1">
        <v>31</v>
      </c>
      <c r="AF8" s="1">
        <v>32</v>
      </c>
      <c r="AG8" s="1">
        <v>33</v>
      </c>
      <c r="AH8" s="1">
        <v>34</v>
      </c>
      <c r="AI8" s="1">
        <v>35</v>
      </c>
      <c r="AJ8" s="1">
        <v>36</v>
      </c>
      <c r="AK8" s="1">
        <v>37</v>
      </c>
      <c r="AL8" s="1">
        <v>38</v>
      </c>
      <c r="AM8" s="1">
        <v>39</v>
      </c>
      <c r="AN8" s="1">
        <v>40</v>
      </c>
      <c r="AO8" s="1">
        <v>41</v>
      </c>
      <c r="AP8" s="1">
        <v>42</v>
      </c>
      <c r="AQ8" s="1">
        <v>43</v>
      </c>
      <c r="AR8" s="1">
        <v>44</v>
      </c>
      <c r="AS8" s="1">
        <v>45</v>
      </c>
      <c r="AT8" s="1">
        <v>46</v>
      </c>
      <c r="AU8" s="1">
        <v>47</v>
      </c>
      <c r="AV8" s="1">
        <v>48</v>
      </c>
      <c r="AW8" s="1">
        <v>49</v>
      </c>
      <c r="AX8" s="1">
        <v>50</v>
      </c>
      <c r="AY8" s="1">
        <v>51</v>
      </c>
      <c r="AZ8" s="1">
        <v>52</v>
      </c>
      <c r="BA8" s="1">
        <v>53</v>
      </c>
      <c r="BB8" s="1">
        <v>54</v>
      </c>
      <c r="BC8" s="1">
        <v>55</v>
      </c>
      <c r="BD8" s="1">
        <v>56</v>
      </c>
      <c r="BE8" s="1">
        <v>57</v>
      </c>
      <c r="BF8" s="1">
        <v>58</v>
      </c>
      <c r="BG8" s="1">
        <v>59</v>
      </c>
      <c r="BH8" s="1">
        <v>60</v>
      </c>
      <c r="BI8" s="1">
        <v>61</v>
      </c>
      <c r="BJ8" s="1">
        <v>62</v>
      </c>
      <c r="BK8" s="1">
        <v>63</v>
      </c>
      <c r="BL8" s="1">
        <v>64</v>
      </c>
      <c r="BM8" s="1">
        <v>65</v>
      </c>
      <c r="BN8" s="1">
        <v>66</v>
      </c>
      <c r="BO8" s="1">
        <v>67</v>
      </c>
      <c r="BP8" s="1">
        <v>68</v>
      </c>
    </row>
    <row r="9" spans="1:68" ht="15" customHeight="1">
      <c r="B9" s="8"/>
      <c r="C9" s="8"/>
      <c r="D9" s="8" t="s">
        <v>102</v>
      </c>
      <c r="E9" s="8" t="s">
        <v>103</v>
      </c>
      <c r="F9" s="8" t="s">
        <v>104</v>
      </c>
      <c r="G9" s="8" t="s">
        <v>105</v>
      </c>
      <c r="H9" s="8" t="s">
        <v>106</v>
      </c>
      <c r="I9" s="9" t="s">
        <v>107</v>
      </c>
      <c r="J9" s="8" t="s">
        <v>108</v>
      </c>
      <c r="K9" s="8" t="s">
        <v>109</v>
      </c>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row>
    <row r="10" spans="1:68" ht="15" customHeight="1">
      <c r="B10" s="1" t="s">
        <v>141</v>
      </c>
      <c r="E10" s="10" t="s">
        <v>140</v>
      </c>
      <c r="F10" s="10"/>
      <c r="G10" s="11" t="s">
        <v>140</v>
      </c>
      <c r="H10" s="12"/>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row>
    <row r="11" spans="1:68" ht="15" customHeight="1">
      <c r="D11" s="1">
        <v>10</v>
      </c>
      <c r="E11" s="1" t="s">
        <v>45</v>
      </c>
      <c r="F11" s="1" t="s">
        <v>9</v>
      </c>
      <c r="G11" s="11"/>
      <c r="H11" s="12">
        <v>1</v>
      </c>
      <c r="J11" s="1" t="s">
        <v>45</v>
      </c>
      <c r="K11" s="1" t="s">
        <v>45</v>
      </c>
      <c r="M11" s="13">
        <v>631.99953088294683</v>
      </c>
      <c r="N11" s="13">
        <v>674.59830558143221</v>
      </c>
      <c r="O11" s="13">
        <v>729.70253344207617</v>
      </c>
      <c r="P11" s="13">
        <v>718.1647315646178</v>
      </c>
      <c r="Q11" s="13">
        <v>667.5529702451538</v>
      </c>
      <c r="R11" s="13">
        <v>719.68003710327093</v>
      </c>
      <c r="S11" s="13">
        <v>752.67892458641256</v>
      </c>
      <c r="T11" s="13">
        <v>736.9499911528203</v>
      </c>
      <c r="U11" s="13">
        <v>685.84214021391256</v>
      </c>
      <c r="V11" s="13">
        <v>729.4583714262609</v>
      </c>
      <c r="W11" s="13">
        <v>769.49469946494162</v>
      </c>
      <c r="X11" s="13">
        <v>772.40608322734397</v>
      </c>
      <c r="Y11" s="13">
        <v>720.5543294360325</v>
      </c>
      <c r="Z11" s="13">
        <v>770.10357413020949</v>
      </c>
      <c r="AA11" s="13">
        <v>838.81755168188465</v>
      </c>
      <c r="AB11" s="13">
        <v>837.2915144726303</v>
      </c>
      <c r="AC11" s="13">
        <v>749.23377543188451</v>
      </c>
      <c r="AD11" s="13">
        <v>792.29859641066173</v>
      </c>
      <c r="AE11" s="13">
        <v>862.36114114036309</v>
      </c>
      <c r="AF11" s="13">
        <v>866.60635116960304</v>
      </c>
      <c r="AG11" s="13">
        <v>787.67075235379559</v>
      </c>
      <c r="AH11" s="13">
        <v>838.22913331196423</v>
      </c>
      <c r="AI11" s="13">
        <v>867.45616130642509</v>
      </c>
      <c r="AJ11" s="13">
        <v>867.95424506392533</v>
      </c>
      <c r="AK11" s="13">
        <v>855.18616032371199</v>
      </c>
      <c r="AL11" s="13">
        <v>860.63443868301692</v>
      </c>
      <c r="AM11" s="13">
        <v>882.57747904790199</v>
      </c>
      <c r="AN11" s="13">
        <v>916.83869517424</v>
      </c>
      <c r="AO11" s="13">
        <v>830.71793210151782</v>
      </c>
      <c r="AP11" s="13">
        <v>883.6366703833296</v>
      </c>
      <c r="AQ11" s="13">
        <v>925.01122165703987</v>
      </c>
      <c r="AR11" s="13">
        <v>936.34149478433255</v>
      </c>
      <c r="AS11" s="13">
        <v>851.49617507322148</v>
      </c>
      <c r="AT11" s="13">
        <v>898.95290811124289</v>
      </c>
      <c r="AU11" s="13">
        <v>955.52247918178068</v>
      </c>
      <c r="AV11" s="13">
        <v>949.89784200467784</v>
      </c>
      <c r="AW11" s="13">
        <v>845.53620324717372</v>
      </c>
      <c r="AX11" s="13">
        <v>878.57546624650217</v>
      </c>
      <c r="AY11" s="13">
        <v>933.62163789409362</v>
      </c>
      <c r="AZ11" s="13">
        <v>938.69128978285346</v>
      </c>
      <c r="BA11" s="13">
        <v>840.85062178529336</v>
      </c>
      <c r="BB11" s="13">
        <v>789.52414390516287</v>
      </c>
      <c r="BC11" s="13">
        <v>923.64196331143103</v>
      </c>
      <c r="BD11" s="13">
        <v>928.02586543673488</v>
      </c>
      <c r="BE11" s="13">
        <v>832.12531238367603</v>
      </c>
      <c r="BF11" s="13">
        <v>874.98797254460067</v>
      </c>
      <c r="BG11" s="13">
        <v>929.40650451651186</v>
      </c>
      <c r="BH11" s="13">
        <v>939.94395430591442</v>
      </c>
      <c r="BI11" s="13">
        <v>839.36552155076356</v>
      </c>
      <c r="BJ11" s="13">
        <v>889.70187608290951</v>
      </c>
      <c r="BK11" s="13">
        <v>949.0520645162851</v>
      </c>
      <c r="BL11" s="13">
        <v>946.70605053596114</v>
      </c>
      <c r="BM11" s="13">
        <v>852.54257207158355</v>
      </c>
      <c r="BN11" s="13">
        <v>908.96769217986321</v>
      </c>
      <c r="BO11" s="13">
        <v>952.12453312757191</v>
      </c>
      <c r="BP11" s="13">
        <v>930.77296957563715</v>
      </c>
    </row>
    <row r="12" spans="1:68" ht="15" customHeight="1">
      <c r="D12" s="1">
        <v>11</v>
      </c>
      <c r="E12" s="1" t="s">
        <v>46</v>
      </c>
      <c r="F12" s="1" t="s">
        <v>9</v>
      </c>
      <c r="G12" s="11"/>
      <c r="H12" s="12">
        <v>2</v>
      </c>
      <c r="J12" s="1" t="s">
        <v>46</v>
      </c>
      <c r="K12" s="1" t="s">
        <v>46</v>
      </c>
      <c r="M12" s="13">
        <v>-11.739016255295125</v>
      </c>
      <c r="N12" s="13">
        <v>14.821564422044482</v>
      </c>
      <c r="O12" s="13">
        <v>-55.952728586606753</v>
      </c>
      <c r="P12" s="13">
        <v>-55.938228753415366</v>
      </c>
      <c r="Q12" s="13">
        <v>9.8728675225179376</v>
      </c>
      <c r="R12" s="13">
        <v>18.428600956949339</v>
      </c>
      <c r="S12" s="13">
        <v>5.0198431726059365</v>
      </c>
      <c r="T12" s="13">
        <v>-10.795815045599571</v>
      </c>
      <c r="U12" s="13">
        <v>-0.38171947970013881</v>
      </c>
      <c r="V12" s="13">
        <v>-10.451475821417958</v>
      </c>
      <c r="W12" s="13">
        <v>1.2553548928150469</v>
      </c>
      <c r="X12" s="13">
        <v>-35.737523504016707</v>
      </c>
      <c r="Y12" s="13">
        <v>-5.4209793160208779</v>
      </c>
      <c r="Z12" s="13">
        <v>-5.8187674424837574</v>
      </c>
      <c r="AA12" s="13">
        <v>-2.1089681583064745</v>
      </c>
      <c r="AB12" s="13">
        <v>-14.590727425549064</v>
      </c>
      <c r="AC12" s="13">
        <v>12.368479407438512</v>
      </c>
      <c r="AD12" s="13">
        <v>50.265012270670226</v>
      </c>
      <c r="AE12" s="13">
        <v>-8.1067923900385175</v>
      </c>
      <c r="AF12" s="13">
        <v>50.380598875882562</v>
      </c>
      <c r="AG12" s="13">
        <v>-2.9178221849737418</v>
      </c>
      <c r="AH12" s="13">
        <v>-15.066396794767963</v>
      </c>
      <c r="AI12" s="13">
        <v>14.203211962070256</v>
      </c>
      <c r="AJ12" s="13">
        <v>16.67295200035274</v>
      </c>
      <c r="AK12" s="13">
        <v>56.067419617801477</v>
      </c>
      <c r="AL12" s="13">
        <v>23.819434915185628</v>
      </c>
      <c r="AM12" s="13">
        <v>-17.821938411996701</v>
      </c>
      <c r="AN12" s="13">
        <v>-24.43061075543018</v>
      </c>
      <c r="AO12" s="13">
        <v>-15.579329998032495</v>
      </c>
      <c r="AP12" s="13">
        <v>-8.5201340557490557</v>
      </c>
      <c r="AQ12" s="13">
        <v>7.9145397225498035</v>
      </c>
      <c r="AR12" s="13">
        <v>-9.3351316822858852</v>
      </c>
      <c r="AS12" s="13">
        <v>37.521208400763555</v>
      </c>
      <c r="AT12" s="13">
        <v>-37.679407189204795</v>
      </c>
      <c r="AU12" s="13">
        <v>-24.102218908115418</v>
      </c>
      <c r="AV12" s="13">
        <v>12.622822860712855</v>
      </c>
      <c r="AW12" s="13">
        <v>-7.0098120318571846</v>
      </c>
      <c r="AX12" s="13">
        <v>50.905945179903625</v>
      </c>
      <c r="AY12" s="13">
        <v>-4.446010597738808</v>
      </c>
      <c r="AZ12" s="13">
        <v>-33.294133389495926</v>
      </c>
      <c r="BA12" s="13">
        <v>40.41948551138681</v>
      </c>
      <c r="BB12" s="13">
        <v>-35.393829628086912</v>
      </c>
      <c r="BC12" s="13">
        <v>-21.876924406530943</v>
      </c>
      <c r="BD12" s="13">
        <v>-22.223205779415871</v>
      </c>
      <c r="BE12" s="13">
        <v>4.8378873581515718</v>
      </c>
      <c r="BF12" s="13">
        <v>-16.197122551951775</v>
      </c>
      <c r="BG12" s="13">
        <v>-11.815419341469234</v>
      </c>
      <c r="BH12" s="13">
        <v>17.82349708832583</v>
      </c>
      <c r="BI12" s="13">
        <v>25.683732798535029</v>
      </c>
      <c r="BJ12" s="13">
        <v>1.6498192095843021</v>
      </c>
      <c r="BK12" s="13">
        <v>-26.812751144094925</v>
      </c>
      <c r="BL12" s="13">
        <v>-13.635122002155292</v>
      </c>
      <c r="BM12" s="13">
        <v>39.415333013098987</v>
      </c>
      <c r="BN12" s="13">
        <v>-19.788955288700841</v>
      </c>
      <c r="BO12" s="13">
        <v>19.74432396550537</v>
      </c>
      <c r="BP12" s="13">
        <v>-22.348593337741296</v>
      </c>
    </row>
    <row r="13" spans="1:68" ht="15" customHeight="1">
      <c r="D13" s="1">
        <v>13</v>
      </c>
      <c r="E13" s="1" t="s">
        <v>47</v>
      </c>
      <c r="F13" s="1" t="s">
        <v>9</v>
      </c>
      <c r="G13" s="11"/>
      <c r="H13" s="12">
        <v>3</v>
      </c>
      <c r="J13" s="1" t="s">
        <v>47</v>
      </c>
      <c r="K13" s="1" t="s">
        <v>47</v>
      </c>
      <c r="M13" s="13">
        <v>376.28458242821159</v>
      </c>
      <c r="N13" s="13">
        <v>455.23419273734811</v>
      </c>
      <c r="O13" s="13">
        <v>382.24738972628302</v>
      </c>
      <c r="P13" s="13">
        <v>457.39768240637022</v>
      </c>
      <c r="Q13" s="13">
        <v>356.97589964630549</v>
      </c>
      <c r="R13" s="13">
        <v>402.82338649925373</v>
      </c>
      <c r="S13" s="13">
        <v>454.36037430176117</v>
      </c>
      <c r="T13" s="13">
        <v>412.17165996307222</v>
      </c>
      <c r="U13" s="13">
        <v>400.9522029027446</v>
      </c>
      <c r="V13" s="13">
        <v>400.79253266525177</v>
      </c>
      <c r="W13" s="13">
        <v>443.8556207589325</v>
      </c>
      <c r="X13" s="13">
        <v>391.16239885350603</v>
      </c>
      <c r="Y13" s="13">
        <v>341.75734465506372</v>
      </c>
      <c r="Z13" s="13">
        <v>271.37940016654386</v>
      </c>
      <c r="AA13" s="13">
        <v>299.73876103277314</v>
      </c>
      <c r="AB13" s="13">
        <v>282.43282535326523</v>
      </c>
      <c r="AC13" s="13">
        <v>358.72498537792768</v>
      </c>
      <c r="AD13" s="13">
        <v>260.67459021609835</v>
      </c>
      <c r="AE13" s="13">
        <v>254.1407832744554</v>
      </c>
      <c r="AF13" s="13">
        <v>256.04821111614012</v>
      </c>
      <c r="AG13" s="13">
        <v>337.5011512239837</v>
      </c>
      <c r="AH13" s="13">
        <v>253.62700607757517</v>
      </c>
      <c r="AI13" s="13">
        <v>248.82342949222109</v>
      </c>
      <c r="AJ13" s="13">
        <v>227.12339372862897</v>
      </c>
      <c r="AK13" s="13">
        <v>341.55951838480468</v>
      </c>
      <c r="AL13" s="13">
        <v>328.2826245846976</v>
      </c>
      <c r="AM13" s="13">
        <v>318.46750966709612</v>
      </c>
      <c r="AN13" s="13">
        <v>243.83293554921124</v>
      </c>
      <c r="AO13" s="13">
        <v>273.24757374851112</v>
      </c>
      <c r="AP13" s="13">
        <v>270.25183862768478</v>
      </c>
      <c r="AQ13" s="13">
        <v>303.50781441965967</v>
      </c>
      <c r="AR13" s="13">
        <v>265.38555429673715</v>
      </c>
      <c r="AS13" s="13">
        <v>265.46832833153604</v>
      </c>
      <c r="AT13" s="13">
        <v>280.09200372709103</v>
      </c>
      <c r="AU13" s="13">
        <v>309.05600030719393</v>
      </c>
      <c r="AV13" s="13">
        <v>277.08124191028014</v>
      </c>
      <c r="AW13" s="13">
        <v>281.87618696128902</v>
      </c>
      <c r="AX13" s="13">
        <v>305.66344886356723</v>
      </c>
      <c r="AY13" s="13">
        <v>355.76052754098635</v>
      </c>
      <c r="AZ13" s="13">
        <v>332.35734469828191</v>
      </c>
      <c r="BA13" s="13">
        <v>301.00339785298013</v>
      </c>
      <c r="BB13" s="13">
        <v>285.19460411187578</v>
      </c>
      <c r="BC13" s="13">
        <v>377.95619638206688</v>
      </c>
      <c r="BD13" s="13">
        <v>328.90122215753132</v>
      </c>
      <c r="BE13" s="13">
        <v>269.67743820673331</v>
      </c>
      <c r="BF13" s="13">
        <v>278.55169304783232</v>
      </c>
      <c r="BG13" s="13">
        <v>292.85732444165768</v>
      </c>
      <c r="BH13" s="13">
        <v>295.07364490476289</v>
      </c>
      <c r="BI13" s="13">
        <v>295.92442360130946</v>
      </c>
      <c r="BJ13" s="13">
        <v>285.19976933396265</v>
      </c>
      <c r="BK13" s="13">
        <v>268.32020669879859</v>
      </c>
      <c r="BL13" s="13">
        <v>290.69531494528013</v>
      </c>
      <c r="BM13" s="13">
        <v>312.03347479726744</v>
      </c>
      <c r="BN13" s="13">
        <v>323.5107191195217</v>
      </c>
      <c r="BO13" s="13">
        <v>288.86100289056742</v>
      </c>
      <c r="BP13" s="13">
        <v>312.93064629894428</v>
      </c>
    </row>
    <row r="14" spans="1:68" ht="15" customHeight="1">
      <c r="D14" s="1">
        <v>14</v>
      </c>
      <c r="E14" s="1" t="s">
        <v>125</v>
      </c>
      <c r="F14" s="1" t="s">
        <v>9</v>
      </c>
      <c r="G14" s="11"/>
      <c r="H14" s="12">
        <v>4</v>
      </c>
      <c r="J14" s="1" t="s">
        <v>125</v>
      </c>
      <c r="K14" s="1" t="s">
        <v>125</v>
      </c>
      <c r="M14" s="13">
        <v>996.54509705586327</v>
      </c>
      <c r="N14" s="13">
        <v>1144.6540627408249</v>
      </c>
      <c r="O14" s="13">
        <v>1055.9971945817524</v>
      </c>
      <c r="P14" s="13">
        <v>1119.6241852175726</v>
      </c>
      <c r="Q14" s="13">
        <v>1034.4017374139771</v>
      </c>
      <c r="R14" s="13">
        <v>1140.932024559474</v>
      </c>
      <c r="S14" s="13">
        <v>1212.0591420607798</v>
      </c>
      <c r="T14" s="13">
        <v>1138.325836070293</v>
      </c>
      <c r="U14" s="13">
        <v>1086.4126236369571</v>
      </c>
      <c r="V14" s="13">
        <v>1119.7994282700947</v>
      </c>
      <c r="W14" s="13">
        <v>1214.6056751166891</v>
      </c>
      <c r="X14" s="13">
        <v>1127.8309585768334</v>
      </c>
      <c r="Y14" s="13">
        <v>1056.8906947750754</v>
      </c>
      <c r="Z14" s="13">
        <v>1035.6642068542697</v>
      </c>
      <c r="AA14" s="13">
        <v>1136.4473445563513</v>
      </c>
      <c r="AB14" s="13">
        <v>1105.1336124003465</v>
      </c>
      <c r="AC14" s="13">
        <v>1120.3272402172506</v>
      </c>
      <c r="AD14" s="13">
        <v>1103.2381988974303</v>
      </c>
      <c r="AE14" s="13">
        <v>1108.39513202478</v>
      </c>
      <c r="AF14" s="13">
        <v>1173.0351611616256</v>
      </c>
      <c r="AG14" s="13">
        <v>1122.2540813928056</v>
      </c>
      <c r="AH14" s="13">
        <v>1076.7897425947715</v>
      </c>
      <c r="AI14" s="13">
        <v>1130.4828027607164</v>
      </c>
      <c r="AJ14" s="13">
        <v>1111.7505907929071</v>
      </c>
      <c r="AK14" s="13">
        <v>1252.8130983263181</v>
      </c>
      <c r="AL14" s="13">
        <v>1212.7364981829</v>
      </c>
      <c r="AM14" s="13">
        <v>1183.2230503030014</v>
      </c>
      <c r="AN14" s="13">
        <v>1136.2410199680212</v>
      </c>
      <c r="AO14" s="13">
        <v>1088.3861758519965</v>
      </c>
      <c r="AP14" s="13">
        <v>1145.3683749552654</v>
      </c>
      <c r="AQ14" s="13">
        <v>1236.4335757992494</v>
      </c>
      <c r="AR14" s="13">
        <v>1192.3919173987838</v>
      </c>
      <c r="AS14" s="13">
        <v>1154.4857118055211</v>
      </c>
      <c r="AT14" s="13">
        <v>1141.3655046491292</v>
      </c>
      <c r="AU14" s="13">
        <v>1240.4762605808592</v>
      </c>
      <c r="AV14" s="13">
        <v>1239.6019067756708</v>
      </c>
      <c r="AW14" s="13">
        <v>1120.4025781766054</v>
      </c>
      <c r="AX14" s="13">
        <v>1235.1448602899729</v>
      </c>
      <c r="AY14" s="13">
        <v>1284.9361548373413</v>
      </c>
      <c r="AZ14" s="13">
        <v>1237.7545010916394</v>
      </c>
      <c r="BA14" s="13">
        <v>1182.2735051496602</v>
      </c>
      <c r="BB14" s="13">
        <v>1039.3249183889518</v>
      </c>
      <c r="BC14" s="13">
        <v>1279.7212352869669</v>
      </c>
      <c r="BD14" s="13">
        <v>1234.7038818148503</v>
      </c>
      <c r="BE14" s="13">
        <v>1106.6406379485609</v>
      </c>
      <c r="BF14" s="13">
        <v>1137.3425430404811</v>
      </c>
      <c r="BG14" s="13">
        <v>1210.4484096167002</v>
      </c>
      <c r="BH14" s="13">
        <v>1252.8410962990031</v>
      </c>
      <c r="BI14" s="13">
        <v>1160.9736779506081</v>
      </c>
      <c r="BJ14" s="13">
        <v>1176.5514646264564</v>
      </c>
      <c r="BK14" s="13">
        <v>1190.5595200709888</v>
      </c>
      <c r="BL14" s="13">
        <v>1223.7662434790859</v>
      </c>
      <c r="BM14" s="13">
        <v>1203.99137988195</v>
      </c>
      <c r="BN14" s="13">
        <v>1212.6894560106839</v>
      </c>
      <c r="BO14" s="13">
        <v>1260.7298599836447</v>
      </c>
      <c r="BP14" s="13">
        <v>1221.3550225368401</v>
      </c>
    </row>
    <row r="15" spans="1:68" ht="15" customHeight="1">
      <c r="D15" s="1">
        <v>17</v>
      </c>
      <c r="E15" s="1" t="s">
        <v>245</v>
      </c>
      <c r="F15" s="1" t="s">
        <v>9</v>
      </c>
      <c r="G15" s="11"/>
      <c r="H15" s="12">
        <v>5</v>
      </c>
      <c r="J15" s="1" t="s">
        <v>245</v>
      </c>
      <c r="K15" s="1" t="s">
        <v>245</v>
      </c>
      <c r="M15" s="13">
        <v>550.60657189275901</v>
      </c>
      <c r="N15" s="13">
        <v>423.12247201041913</v>
      </c>
      <c r="O15" s="13">
        <v>548.84403094124957</v>
      </c>
      <c r="P15" s="13">
        <v>521.18424317581992</v>
      </c>
      <c r="Q15" s="13">
        <v>596.46669847646081</v>
      </c>
      <c r="R15" s="13">
        <v>528.19161422805655</v>
      </c>
      <c r="S15" s="13">
        <v>501.19700737856624</v>
      </c>
      <c r="T15" s="13">
        <v>466.27101394530121</v>
      </c>
      <c r="U15" s="13">
        <v>553.02924573468488</v>
      </c>
      <c r="V15" s="13">
        <v>491.7597643615793</v>
      </c>
      <c r="W15" s="13">
        <v>546.50246616546315</v>
      </c>
      <c r="X15" s="13">
        <v>549.57478492428186</v>
      </c>
      <c r="Y15" s="13">
        <v>598.74009797816871</v>
      </c>
      <c r="Z15" s="13">
        <v>803.81707602059714</v>
      </c>
      <c r="AA15" s="13">
        <v>692.34157708309476</v>
      </c>
      <c r="AB15" s="13">
        <v>640.39742970231578</v>
      </c>
      <c r="AC15" s="13">
        <v>615.94724858867255</v>
      </c>
      <c r="AD15" s="13">
        <v>620.33695294574045</v>
      </c>
      <c r="AE15" s="13">
        <v>651.29424351569276</v>
      </c>
      <c r="AF15" s="13">
        <v>656.80213957917965</v>
      </c>
      <c r="AG15" s="13">
        <v>623.4942018217713</v>
      </c>
      <c r="AH15" s="13">
        <v>552.37174725711122</v>
      </c>
      <c r="AI15" s="13">
        <v>673.10310768984164</v>
      </c>
      <c r="AJ15" s="13">
        <v>630.27087969372053</v>
      </c>
      <c r="AK15" s="13">
        <v>482.91003423479196</v>
      </c>
      <c r="AL15" s="13">
        <v>454.26140831585383</v>
      </c>
      <c r="AM15" s="13">
        <v>515.38239466598338</v>
      </c>
      <c r="AN15" s="13">
        <v>566.21614775589126</v>
      </c>
      <c r="AO15" s="13">
        <v>548.60256782686588</v>
      </c>
      <c r="AP15" s="13">
        <v>546.67630243129963</v>
      </c>
      <c r="AQ15" s="13">
        <v>539.78056744758555</v>
      </c>
      <c r="AR15" s="13">
        <v>622.41066554881695</v>
      </c>
      <c r="AS15" s="13">
        <v>530.60268313030178</v>
      </c>
      <c r="AT15" s="13">
        <v>532.94994316695283</v>
      </c>
      <c r="AU15" s="13">
        <v>590.61294968990967</v>
      </c>
      <c r="AV15" s="13">
        <v>635.85034390354713</v>
      </c>
      <c r="AW15" s="13">
        <v>543.36088509511751</v>
      </c>
      <c r="AX15" s="13">
        <v>557.20598047847807</v>
      </c>
      <c r="AY15" s="13">
        <v>486.00969276063881</v>
      </c>
      <c r="AZ15" s="13">
        <v>565.50009395544487</v>
      </c>
      <c r="BA15" s="13">
        <v>329.39975978842773</v>
      </c>
      <c r="BB15" s="13">
        <v>196.17150965850391</v>
      </c>
      <c r="BC15" s="13">
        <v>314.69875523607942</v>
      </c>
      <c r="BD15" s="13">
        <v>483.69458518057456</v>
      </c>
      <c r="BE15" s="13">
        <v>538.95803820049832</v>
      </c>
      <c r="BF15" s="13">
        <v>456.58263814187688</v>
      </c>
      <c r="BG15" s="13">
        <v>515.24736077948558</v>
      </c>
      <c r="BH15" s="13">
        <v>719.54774542533983</v>
      </c>
      <c r="BI15" s="13">
        <v>517.40455935707132</v>
      </c>
      <c r="BJ15" s="13">
        <v>493.46332413660855</v>
      </c>
      <c r="BK15" s="13">
        <v>582.62448237414981</v>
      </c>
      <c r="BL15" s="13">
        <v>601.86466434992997</v>
      </c>
      <c r="BM15" s="13">
        <v>512.25937772855184</v>
      </c>
      <c r="BN15" s="13">
        <v>492.98872502302328</v>
      </c>
      <c r="BO15" s="13">
        <v>581.23676010536974</v>
      </c>
      <c r="BP15" s="13">
        <v>581.53681535832743</v>
      </c>
    </row>
    <row r="16" spans="1:68" ht="15" customHeight="1">
      <c r="D16" s="1">
        <v>18</v>
      </c>
      <c r="E16" s="1" t="s">
        <v>246</v>
      </c>
      <c r="F16" s="1" t="s">
        <v>9</v>
      </c>
      <c r="G16" s="11"/>
      <c r="H16" s="12">
        <v>6</v>
      </c>
      <c r="J16" s="1" t="s">
        <v>246</v>
      </c>
      <c r="K16" s="1" t="s">
        <v>246</v>
      </c>
      <c r="M16" s="13">
        <v>534.97076401455388</v>
      </c>
      <c r="N16" s="13">
        <v>422.7644613469925</v>
      </c>
      <c r="O16" s="13">
        <v>523.05048849027958</v>
      </c>
      <c r="P16" s="13">
        <v>576.22950556420244</v>
      </c>
      <c r="Q16" s="13">
        <v>579.88854639417457</v>
      </c>
      <c r="R16" s="13">
        <v>522.77434457069171</v>
      </c>
      <c r="S16" s="13">
        <v>483.92505503985666</v>
      </c>
      <c r="T16" s="13">
        <v>517.25005133957291</v>
      </c>
      <c r="U16" s="13">
        <v>540.54435558041985</v>
      </c>
      <c r="V16" s="13">
        <v>499.54883764499596</v>
      </c>
      <c r="W16" s="13">
        <v>518.8858008903569</v>
      </c>
      <c r="X16" s="13">
        <v>597.15021179024757</v>
      </c>
      <c r="Y16" s="13">
        <v>615.81413287168959</v>
      </c>
      <c r="Z16" s="13">
        <v>833.66154699940466</v>
      </c>
      <c r="AA16" s="13">
        <v>648.3809606538905</v>
      </c>
      <c r="AB16" s="13">
        <v>628.0978448910962</v>
      </c>
      <c r="AC16" s="13">
        <v>626.48338043223089</v>
      </c>
      <c r="AD16" s="13">
        <v>602.54890100837395</v>
      </c>
      <c r="AE16" s="13">
        <v>609.76572879690798</v>
      </c>
      <c r="AF16" s="13">
        <v>693.31953806617514</v>
      </c>
      <c r="AG16" s="13">
        <v>615.38620072917945</v>
      </c>
      <c r="AH16" s="13">
        <v>532.78539711971985</v>
      </c>
      <c r="AI16" s="13">
        <v>641.02965153913044</v>
      </c>
      <c r="AJ16" s="13">
        <v>669.90187490399671</v>
      </c>
      <c r="AK16" s="13">
        <v>491.23093359400247</v>
      </c>
      <c r="AL16" s="13">
        <v>461.57092902252924</v>
      </c>
      <c r="AM16" s="13">
        <v>507.79137387260124</v>
      </c>
      <c r="AN16" s="13">
        <v>643.0265651438508</v>
      </c>
      <c r="AO16" s="13">
        <v>528.71283419907195</v>
      </c>
      <c r="AP16" s="13">
        <v>532.06977273446341</v>
      </c>
      <c r="AQ16" s="13">
        <v>514.45765454444108</v>
      </c>
      <c r="AR16" s="13">
        <v>665.26046506280397</v>
      </c>
      <c r="AS16" s="13">
        <v>529.51083081082015</v>
      </c>
      <c r="AT16" s="13">
        <v>522.5966222885429</v>
      </c>
      <c r="AU16" s="13">
        <v>548.37559769995528</v>
      </c>
      <c r="AV16" s="13">
        <v>649.73708600083762</v>
      </c>
      <c r="AW16" s="13">
        <v>536.12501462107616</v>
      </c>
      <c r="AX16" s="13">
        <v>530.57829964557527</v>
      </c>
      <c r="AY16" s="13">
        <v>469.77274485773899</v>
      </c>
      <c r="AZ16" s="13">
        <v>590.2440946640254</v>
      </c>
      <c r="BA16" s="13">
        <v>311.67005908722479</v>
      </c>
      <c r="BB16" s="13">
        <v>243.09684187483165</v>
      </c>
      <c r="BC16" s="13">
        <v>333.13777306879587</v>
      </c>
      <c r="BD16" s="13">
        <v>510.24300267458796</v>
      </c>
      <c r="BE16" s="13">
        <v>511.37558108409672</v>
      </c>
      <c r="BF16" s="13">
        <v>439.85392185282001</v>
      </c>
      <c r="BG16" s="13">
        <v>476.96047717404178</v>
      </c>
      <c r="BH16" s="13">
        <v>720.1744705877685</v>
      </c>
      <c r="BI16" s="13">
        <v>474.54129779140891</v>
      </c>
      <c r="BJ16" s="13">
        <v>461.27455285689012</v>
      </c>
      <c r="BK16" s="13">
        <v>525.10899082709921</v>
      </c>
      <c r="BL16" s="13">
        <v>627.92975149736617</v>
      </c>
      <c r="BM16" s="13">
        <v>475.03082771544888</v>
      </c>
      <c r="BN16" s="13">
        <v>477.57408362160788</v>
      </c>
      <c r="BO16" s="13">
        <v>518.42976166438052</v>
      </c>
      <c r="BP16" s="13">
        <v>621.56126896649891</v>
      </c>
    </row>
    <row r="17" spans="2:68" ht="15" customHeight="1">
      <c r="D17" s="1">
        <v>19</v>
      </c>
      <c r="E17" s="1" t="s">
        <v>247</v>
      </c>
      <c r="F17" s="1" t="s">
        <v>9</v>
      </c>
      <c r="G17" s="11"/>
      <c r="H17" s="12">
        <v>7</v>
      </c>
      <c r="J17" s="1" t="s">
        <v>247</v>
      </c>
      <c r="K17" s="1" t="s">
        <v>247</v>
      </c>
      <c r="M17" s="13">
        <v>15.635807878205128</v>
      </c>
      <c r="N17" s="13">
        <v>0.3580106634266258</v>
      </c>
      <c r="O17" s="13">
        <v>25.793542450969994</v>
      </c>
      <c r="P17" s="13">
        <v>-55.045262388382525</v>
      </c>
      <c r="Q17" s="13">
        <v>16.578152082286238</v>
      </c>
      <c r="R17" s="13">
        <v>5.4172696573648409</v>
      </c>
      <c r="S17" s="13">
        <v>17.271952338709582</v>
      </c>
      <c r="T17" s="13">
        <v>-50.9790373942717</v>
      </c>
      <c r="U17" s="13">
        <v>12.484890154265031</v>
      </c>
      <c r="V17" s="13">
        <v>-7.7890732834166556</v>
      </c>
      <c r="W17" s="13">
        <v>27.616665275106243</v>
      </c>
      <c r="X17" s="13">
        <v>-47.57542686596571</v>
      </c>
      <c r="Y17" s="13">
        <v>-17.074034893520889</v>
      </c>
      <c r="Z17" s="13">
        <v>-29.844470978807522</v>
      </c>
      <c r="AA17" s="13">
        <v>43.960616429204265</v>
      </c>
      <c r="AB17" s="13">
        <v>12.299584811219574</v>
      </c>
      <c r="AC17" s="13">
        <v>-10.536131843558337</v>
      </c>
      <c r="AD17" s="13">
        <v>17.788051937366504</v>
      </c>
      <c r="AE17" s="13">
        <v>41.528514718784777</v>
      </c>
      <c r="AF17" s="13">
        <v>-36.517398486995489</v>
      </c>
      <c r="AG17" s="13">
        <v>8.1080010925918486</v>
      </c>
      <c r="AH17" s="13">
        <v>19.586350137391378</v>
      </c>
      <c r="AI17" s="13">
        <v>32.073456150711195</v>
      </c>
      <c r="AJ17" s="13">
        <v>-39.630995210276183</v>
      </c>
      <c r="AK17" s="13">
        <v>-8.3208993592105003</v>
      </c>
      <c r="AL17" s="13">
        <v>-7.3095207066754142</v>
      </c>
      <c r="AM17" s="13">
        <v>7.5910207933821425</v>
      </c>
      <c r="AN17" s="13">
        <v>-76.810417387959546</v>
      </c>
      <c r="AO17" s="13">
        <v>19.88973362779393</v>
      </c>
      <c r="AP17" s="13">
        <v>14.606529696836219</v>
      </c>
      <c r="AQ17" s="13">
        <v>25.32291290314447</v>
      </c>
      <c r="AR17" s="13">
        <v>-42.849799513987023</v>
      </c>
      <c r="AS17" s="13">
        <v>1.0918523194816316</v>
      </c>
      <c r="AT17" s="13">
        <v>10.353320878409932</v>
      </c>
      <c r="AU17" s="13">
        <v>42.237351989954391</v>
      </c>
      <c r="AV17" s="13">
        <v>-13.886742097290494</v>
      </c>
      <c r="AW17" s="13">
        <v>7.2358704740413486</v>
      </c>
      <c r="AX17" s="13">
        <v>26.627680832902797</v>
      </c>
      <c r="AY17" s="13">
        <v>16.236947902899828</v>
      </c>
      <c r="AZ17" s="13">
        <v>-24.744000708580529</v>
      </c>
      <c r="BA17" s="13">
        <v>17.729700701202944</v>
      </c>
      <c r="BB17" s="13">
        <v>-46.925332216327746</v>
      </c>
      <c r="BC17" s="13">
        <v>-18.439017832716445</v>
      </c>
      <c r="BD17" s="13">
        <v>-26.548417494013393</v>
      </c>
      <c r="BE17" s="13">
        <v>27.582457116401599</v>
      </c>
      <c r="BF17" s="13">
        <v>16.728716289056877</v>
      </c>
      <c r="BG17" s="13">
        <v>38.286883605443791</v>
      </c>
      <c r="BH17" s="13">
        <v>-0.62672516242867005</v>
      </c>
      <c r="BI17" s="13">
        <v>42.863261565662413</v>
      </c>
      <c r="BJ17" s="13">
        <v>32.188771279718424</v>
      </c>
      <c r="BK17" s="13">
        <v>57.515491547050601</v>
      </c>
      <c r="BL17" s="13">
        <v>-26.065087147436202</v>
      </c>
      <c r="BM17" s="13">
        <v>37.228550013102961</v>
      </c>
      <c r="BN17" s="13">
        <v>15.414641401415395</v>
      </c>
      <c r="BO17" s="13">
        <v>62.806998440989219</v>
      </c>
      <c r="BP17" s="13">
        <v>-40.024453608171484</v>
      </c>
    </row>
    <row r="18" spans="2:68" ht="15" customHeight="1">
      <c r="D18" s="1">
        <v>20</v>
      </c>
      <c r="E18" s="1" t="s">
        <v>35</v>
      </c>
      <c r="F18" s="1" t="s">
        <v>9</v>
      </c>
      <c r="G18" s="11"/>
      <c r="H18" s="12">
        <v>8</v>
      </c>
      <c r="J18" s="1" t="s">
        <v>35</v>
      </c>
      <c r="K18" s="1" t="s">
        <v>35</v>
      </c>
      <c r="M18" s="13">
        <v>114.35531161060909</v>
      </c>
      <c r="N18" s="13">
        <v>115.01672998316909</v>
      </c>
      <c r="O18" s="13">
        <v>118.14823612480782</v>
      </c>
      <c r="P18" s="13">
        <v>113.14545916792481</v>
      </c>
      <c r="Q18" s="13">
        <v>110.61105393639902</v>
      </c>
      <c r="R18" s="13">
        <v>112.48507514772686</v>
      </c>
      <c r="S18" s="13">
        <v>109.34356002256681</v>
      </c>
      <c r="T18" s="13">
        <v>96.69780716066505</v>
      </c>
      <c r="U18" s="13">
        <v>100.77411590951409</v>
      </c>
      <c r="V18" s="13">
        <v>97.365441128704205</v>
      </c>
      <c r="W18" s="13">
        <v>95.427565675604129</v>
      </c>
      <c r="X18" s="13">
        <v>88.706951528972681</v>
      </c>
      <c r="Y18" s="13">
        <v>89.857821653900814</v>
      </c>
      <c r="Z18" s="13">
        <v>92.883574074460597</v>
      </c>
      <c r="AA18" s="13">
        <v>89.550253261103592</v>
      </c>
      <c r="AB18" s="13">
        <v>83.475998984537014</v>
      </c>
      <c r="AC18" s="13">
        <v>83.29070956963082</v>
      </c>
      <c r="AD18" s="13">
        <v>86.466352479891384</v>
      </c>
      <c r="AE18" s="13">
        <v>89.448348505833863</v>
      </c>
      <c r="AF18" s="13">
        <v>89.181457131950438</v>
      </c>
      <c r="AG18" s="13">
        <v>83.60708127472239</v>
      </c>
      <c r="AH18" s="13">
        <v>83.676931186633169</v>
      </c>
      <c r="AI18" s="13">
        <v>82.8657825497299</v>
      </c>
      <c r="AJ18" s="13">
        <v>81.523951236352715</v>
      </c>
      <c r="AK18" s="13">
        <v>76.290012339931124</v>
      </c>
      <c r="AL18" s="13">
        <v>79.968593577467232</v>
      </c>
      <c r="AM18" s="13">
        <v>82.43494518341933</v>
      </c>
      <c r="AN18" s="13">
        <v>84.300016618280267</v>
      </c>
      <c r="AO18" s="13">
        <v>78.768879728220654</v>
      </c>
      <c r="AP18" s="13">
        <v>81.356486895742805</v>
      </c>
      <c r="AQ18" s="13">
        <v>84.157145416528266</v>
      </c>
      <c r="AR18" s="13">
        <v>88.302453917405089</v>
      </c>
      <c r="AS18" s="13">
        <v>81.797803410494282</v>
      </c>
      <c r="AT18" s="13">
        <v>83.298203554253988</v>
      </c>
      <c r="AU18" s="13">
        <v>85.383728950275213</v>
      </c>
      <c r="AV18" s="13">
        <v>84.314483425066513</v>
      </c>
      <c r="AW18" s="13">
        <v>79.906159954353299</v>
      </c>
      <c r="AX18" s="13">
        <v>80.696816933833873</v>
      </c>
      <c r="AY18" s="13">
        <v>82.014876211563063</v>
      </c>
      <c r="AZ18" s="13">
        <v>83.346343694437209</v>
      </c>
      <c r="BA18" s="13">
        <v>72.840218632172324</v>
      </c>
      <c r="BB18" s="13">
        <v>68.719105362006729</v>
      </c>
      <c r="BC18" s="13">
        <v>77.174676620756671</v>
      </c>
      <c r="BD18" s="13">
        <v>84.022310315582743</v>
      </c>
      <c r="BE18" s="13">
        <v>81.036182065989991</v>
      </c>
      <c r="BF18" s="13">
        <v>79.845249673008439</v>
      </c>
      <c r="BG18" s="13">
        <v>83.420220444733218</v>
      </c>
      <c r="BH18" s="13">
        <v>85.889723167756514</v>
      </c>
      <c r="BI18" s="13">
        <v>81.055970860229323</v>
      </c>
      <c r="BJ18" s="13">
        <v>78.326482311424314</v>
      </c>
      <c r="BK18" s="13">
        <v>77.294684890161392</v>
      </c>
      <c r="BL18" s="13">
        <v>72.071704167732833</v>
      </c>
      <c r="BM18" s="13">
        <v>70.804286202461327</v>
      </c>
      <c r="BN18" s="13">
        <v>71.046868098723195</v>
      </c>
      <c r="BO18" s="13">
        <v>75.32965565763341</v>
      </c>
      <c r="BP18" s="13">
        <v>80.636741956073109</v>
      </c>
    </row>
    <row r="19" spans="2:68" ht="15" customHeight="1">
      <c r="D19" s="1">
        <v>21</v>
      </c>
      <c r="E19" s="1" t="s">
        <v>36</v>
      </c>
      <c r="F19" s="1" t="s">
        <v>9</v>
      </c>
      <c r="G19" s="11"/>
      <c r="H19" s="12">
        <v>9</v>
      </c>
      <c r="J19" s="1" t="s">
        <v>36</v>
      </c>
      <c r="K19" s="1" t="s">
        <v>36</v>
      </c>
      <c r="M19" s="13">
        <v>79.029973649027653</v>
      </c>
      <c r="N19" s="13">
        <v>80.42565731777556</v>
      </c>
      <c r="O19" s="13">
        <v>85.849570598069093</v>
      </c>
      <c r="P19" s="13">
        <v>81.422780926643711</v>
      </c>
      <c r="Q19" s="13">
        <v>80.097600666524571</v>
      </c>
      <c r="R19" s="13">
        <v>83.17678498864646</v>
      </c>
      <c r="S19" s="13">
        <v>81.496125771100168</v>
      </c>
      <c r="T19" s="13">
        <v>71.80098785904211</v>
      </c>
      <c r="U19" s="13">
        <v>75.166511909210456</v>
      </c>
      <c r="V19" s="13">
        <v>73.056314304333668</v>
      </c>
      <c r="W19" s="13">
        <v>72.93488438244492</v>
      </c>
      <c r="X19" s="13">
        <v>67.967800975477061</v>
      </c>
      <c r="Y19" s="13">
        <v>69.075200301657617</v>
      </c>
      <c r="Z19" s="13">
        <v>71.649848599148328</v>
      </c>
      <c r="AA19" s="13">
        <v>71.763365571540405</v>
      </c>
      <c r="AB19" s="13">
        <v>66.747745503509449</v>
      </c>
      <c r="AC19" s="13">
        <v>65.763523223820556</v>
      </c>
      <c r="AD19" s="13">
        <v>68.693070126695545</v>
      </c>
      <c r="AE19" s="13">
        <v>71.568899432070523</v>
      </c>
      <c r="AF19" s="13">
        <v>71.504573932070542</v>
      </c>
      <c r="AG19" s="13">
        <v>66.243848858610932</v>
      </c>
      <c r="AH19" s="13">
        <v>65.808876339365099</v>
      </c>
      <c r="AI19" s="13">
        <v>65.458118503849022</v>
      </c>
      <c r="AJ19" s="13">
        <v>64.630110573491891</v>
      </c>
      <c r="AK19" s="13">
        <v>59.871097861470645</v>
      </c>
      <c r="AL19" s="13">
        <v>62.963158312040022</v>
      </c>
      <c r="AM19" s="13">
        <v>65.301994561353538</v>
      </c>
      <c r="AN19" s="13">
        <v>67.477432668302086</v>
      </c>
      <c r="AO19" s="13">
        <v>62.356411857774681</v>
      </c>
      <c r="AP19" s="13">
        <v>64.363364696272953</v>
      </c>
      <c r="AQ19" s="13">
        <v>67.352579571669665</v>
      </c>
      <c r="AR19" s="13">
        <v>71.509637210614542</v>
      </c>
      <c r="AS19" s="13">
        <v>65.330381931331658</v>
      </c>
      <c r="AT19" s="13">
        <v>66.486454535125503</v>
      </c>
      <c r="AU19" s="13">
        <v>68.767147992863599</v>
      </c>
      <c r="AV19" s="13">
        <v>67.778947685839384</v>
      </c>
      <c r="AW19" s="13">
        <v>63.542816964447162</v>
      </c>
      <c r="AX19" s="13">
        <v>64.47381987686056</v>
      </c>
      <c r="AY19" s="13">
        <v>66.441844863385555</v>
      </c>
      <c r="AZ19" s="13">
        <v>67.79784896032956</v>
      </c>
      <c r="BA19" s="13">
        <v>58.784721409133347</v>
      </c>
      <c r="BB19" s="13">
        <v>58.029667035536797</v>
      </c>
      <c r="BC19" s="13">
        <v>63.272194908094292</v>
      </c>
      <c r="BD19" s="13">
        <v>69.243330373875565</v>
      </c>
      <c r="BE19" s="13">
        <v>66.213946134008381</v>
      </c>
      <c r="BF19" s="13">
        <v>66.240461927653286</v>
      </c>
      <c r="BG19" s="13">
        <v>68.995787806225167</v>
      </c>
      <c r="BH19" s="13">
        <v>70.625002021003937</v>
      </c>
      <c r="BI19" s="13">
        <v>66.325699885479551</v>
      </c>
      <c r="BJ19" s="13">
        <v>64.252811609735986</v>
      </c>
      <c r="BK19" s="13">
        <v>63.479446661961852</v>
      </c>
      <c r="BL19" s="13">
        <v>57.899946998810428</v>
      </c>
      <c r="BM19" s="13">
        <v>56.729347056821339</v>
      </c>
      <c r="BN19" s="13">
        <v>57.272139586023009</v>
      </c>
      <c r="BO19" s="13">
        <v>61.30669569639695</v>
      </c>
      <c r="BP19" s="13">
        <v>65.946597881861081</v>
      </c>
    </row>
    <row r="20" spans="2:68" ht="15" customHeight="1">
      <c r="D20" s="1">
        <v>22</v>
      </c>
      <c r="E20" s="1" t="s">
        <v>37</v>
      </c>
      <c r="F20" s="1" t="s">
        <v>9</v>
      </c>
      <c r="G20" s="11"/>
      <c r="H20" s="12">
        <v>10</v>
      </c>
      <c r="J20" s="1" t="s">
        <v>37</v>
      </c>
      <c r="K20" s="1" t="s">
        <v>37</v>
      </c>
      <c r="M20" s="13">
        <v>22.862685175952677</v>
      </c>
      <c r="N20" s="13">
        <v>22.797552822889159</v>
      </c>
      <c r="O20" s="13">
        <v>21.336289861484971</v>
      </c>
      <c r="P20" s="13">
        <v>21.329571760553236</v>
      </c>
      <c r="Q20" s="13">
        <v>20.700363072954374</v>
      </c>
      <c r="R20" s="13">
        <v>20.003628629784131</v>
      </c>
      <c r="S20" s="13">
        <v>19.092271349673581</v>
      </c>
      <c r="T20" s="13">
        <v>16.596797911105853</v>
      </c>
      <c r="U20" s="13">
        <v>17.819146761495247</v>
      </c>
      <c r="V20" s="13">
        <v>16.84840896584592</v>
      </c>
      <c r="W20" s="13">
        <v>15.758892525084718</v>
      </c>
      <c r="X20" s="13">
        <v>14.300529199046963</v>
      </c>
      <c r="Y20" s="13">
        <v>14.652034633493201</v>
      </c>
      <c r="Z20" s="13">
        <v>15.206867662812272</v>
      </c>
      <c r="AA20" s="13">
        <v>12.253553158313181</v>
      </c>
      <c r="AB20" s="13">
        <v>11.572415981027561</v>
      </c>
      <c r="AC20" s="13">
        <v>12.283872595810269</v>
      </c>
      <c r="AD20" s="13">
        <v>12.926398603195841</v>
      </c>
      <c r="AE20" s="13">
        <v>13.06949532376334</v>
      </c>
      <c r="AF20" s="13">
        <v>12.943359449879896</v>
      </c>
      <c r="AG20" s="13">
        <v>12.689695641111458</v>
      </c>
      <c r="AH20" s="13">
        <v>13.180054672268065</v>
      </c>
      <c r="AI20" s="13">
        <v>12.760836670880883</v>
      </c>
      <c r="AJ20" s="13">
        <v>12.344014087860826</v>
      </c>
      <c r="AK20" s="13">
        <v>11.951576174460477</v>
      </c>
      <c r="AL20" s="13">
        <v>12.518124657427201</v>
      </c>
      <c r="AM20" s="13">
        <v>12.760869902065794</v>
      </c>
      <c r="AN20" s="13">
        <v>12.524073117978176</v>
      </c>
      <c r="AO20" s="13">
        <v>12.189703480205965</v>
      </c>
      <c r="AP20" s="13">
        <v>12.758101119789858</v>
      </c>
      <c r="AQ20" s="13">
        <v>12.7737054576586</v>
      </c>
      <c r="AR20" s="13">
        <v>12.939738012070547</v>
      </c>
      <c r="AS20" s="13">
        <v>12.485713141127418</v>
      </c>
      <c r="AT20" s="13">
        <v>12.826505982635688</v>
      </c>
      <c r="AU20" s="13">
        <v>12.882246985699613</v>
      </c>
      <c r="AV20" s="13">
        <v>12.96510737840153</v>
      </c>
      <c r="AW20" s="13">
        <v>12.834209693031639</v>
      </c>
      <c r="AX20" s="13">
        <v>12.517409045146362</v>
      </c>
      <c r="AY20" s="13">
        <v>12.085819726558311</v>
      </c>
      <c r="AZ20" s="13">
        <v>12.340582714450532</v>
      </c>
      <c r="BA20" s="13">
        <v>10.854742335328208</v>
      </c>
      <c r="BB20" s="13">
        <v>8.1159271598951293</v>
      </c>
      <c r="BC20" s="13">
        <v>10.765635948998503</v>
      </c>
      <c r="BD20" s="13">
        <v>11.834020868438536</v>
      </c>
      <c r="BE20" s="13">
        <v>11.92401337865638</v>
      </c>
      <c r="BF20" s="13">
        <v>10.719951253109096</v>
      </c>
      <c r="BG20" s="13">
        <v>11.580998098387369</v>
      </c>
      <c r="BH20" s="13">
        <v>12.538151265966571</v>
      </c>
      <c r="BI20" s="13">
        <v>12.006213914795428</v>
      </c>
      <c r="BJ20" s="13">
        <v>11.429318239131021</v>
      </c>
      <c r="BK20" s="13">
        <v>11.344074087958283</v>
      </c>
      <c r="BL20" s="13">
        <v>11.734870270902878</v>
      </c>
      <c r="BM20" s="13">
        <v>11.680676268504262</v>
      </c>
      <c r="BN20" s="13">
        <v>11.391385400390075</v>
      </c>
      <c r="BO20" s="13">
        <v>11.698290652195643</v>
      </c>
      <c r="BP20" s="13">
        <v>12.316196941143334</v>
      </c>
    </row>
    <row r="21" spans="2:68" ht="15" customHeight="1">
      <c r="D21" s="1">
        <v>23</v>
      </c>
      <c r="E21" s="1" t="s">
        <v>38</v>
      </c>
      <c r="F21" s="1" t="s">
        <v>9</v>
      </c>
      <c r="G21" s="11"/>
      <c r="H21" s="12">
        <v>11</v>
      </c>
      <c r="J21" s="1" t="s">
        <v>38</v>
      </c>
      <c r="K21" s="1" t="s">
        <v>38</v>
      </c>
      <c r="M21" s="13">
        <v>12.462652785628766</v>
      </c>
      <c r="N21" s="13">
        <v>11.793519842504361</v>
      </c>
      <c r="O21" s="13">
        <v>10.962375665253754</v>
      </c>
      <c r="P21" s="13">
        <v>10.393106480727861</v>
      </c>
      <c r="Q21" s="13">
        <v>9.8130901969200668</v>
      </c>
      <c r="R21" s="13">
        <v>9.3046615292962649</v>
      </c>
      <c r="S21" s="13">
        <v>8.7551629017930583</v>
      </c>
      <c r="T21" s="13">
        <v>8.3000213905170881</v>
      </c>
      <c r="U21" s="13">
        <v>7.7884572388083928</v>
      </c>
      <c r="V21" s="13">
        <v>7.4607178585246174</v>
      </c>
      <c r="W21" s="13">
        <v>6.7337887680744908</v>
      </c>
      <c r="X21" s="13">
        <v>6.4386213544486575</v>
      </c>
      <c r="Y21" s="13">
        <v>6.1305867187500001</v>
      </c>
      <c r="Z21" s="13">
        <v>6.0268578125000003</v>
      </c>
      <c r="AA21" s="13">
        <v>5.5333345312499995</v>
      </c>
      <c r="AB21" s="13">
        <v>5.1558375000000005</v>
      </c>
      <c r="AC21" s="13">
        <v>5.2433137500000004</v>
      </c>
      <c r="AD21" s="13">
        <v>4.8468837500000008</v>
      </c>
      <c r="AE21" s="13">
        <v>4.80995375</v>
      </c>
      <c r="AF21" s="13">
        <v>4.7335237499999998</v>
      </c>
      <c r="AG21" s="13">
        <v>4.6735367750000005</v>
      </c>
      <c r="AH21" s="13">
        <v>4.6880001749999991</v>
      </c>
      <c r="AI21" s="13">
        <v>4.646827375</v>
      </c>
      <c r="AJ21" s="13">
        <v>4.549826575</v>
      </c>
      <c r="AK21" s="13">
        <v>4.4673383040000001</v>
      </c>
      <c r="AL21" s="13">
        <v>4.4873106079999996</v>
      </c>
      <c r="AM21" s="13">
        <v>4.3720807199999996</v>
      </c>
      <c r="AN21" s="13">
        <v>4.2985108319999998</v>
      </c>
      <c r="AO21" s="13">
        <v>4.2227643902399992</v>
      </c>
      <c r="AP21" s="13">
        <v>4.2350210796799992</v>
      </c>
      <c r="AQ21" s="13">
        <v>4.0308603871999997</v>
      </c>
      <c r="AR21" s="13">
        <v>3.8530786947200002</v>
      </c>
      <c r="AS21" s="13">
        <v>3.9817083380351992</v>
      </c>
      <c r="AT21" s="13">
        <v>3.9852430364927991</v>
      </c>
      <c r="AU21" s="13">
        <v>3.7343339717120005</v>
      </c>
      <c r="AV21" s="13">
        <v>3.5704283608255998</v>
      </c>
      <c r="AW21" s="13">
        <v>3.5291332968744955</v>
      </c>
      <c r="AX21" s="13">
        <v>3.705588011826944</v>
      </c>
      <c r="AY21" s="13">
        <v>3.4872116216192004</v>
      </c>
      <c r="AZ21" s="13">
        <v>3.2079120196571136</v>
      </c>
      <c r="BA21" s="13">
        <v>3.200754887710771</v>
      </c>
      <c r="BB21" s="13">
        <v>2.5735111665747965</v>
      </c>
      <c r="BC21" s="13">
        <v>3.1368457636638718</v>
      </c>
      <c r="BD21" s="13">
        <v>2.9449590732686342</v>
      </c>
      <c r="BE21" s="13">
        <v>2.8982225533252324</v>
      </c>
      <c r="BF21" s="13">
        <v>2.8848364922460568</v>
      </c>
      <c r="BG21" s="13">
        <v>2.8434345401206786</v>
      </c>
      <c r="BH21" s="13">
        <v>2.7265698807860019</v>
      </c>
      <c r="BI21" s="13">
        <v>2.724057059954347</v>
      </c>
      <c r="BJ21" s="13">
        <v>2.6443524625573147</v>
      </c>
      <c r="BK21" s="13">
        <v>2.471164140241263</v>
      </c>
      <c r="BL21" s="13">
        <v>2.4368868980195213</v>
      </c>
      <c r="BM21" s="13">
        <v>2.3942628771357377</v>
      </c>
      <c r="BN21" s="13">
        <v>2.3833431123101154</v>
      </c>
      <c r="BO21" s="13">
        <v>2.3246693090408197</v>
      </c>
      <c r="BP21" s="13">
        <v>2.3739471330686945</v>
      </c>
    </row>
    <row r="22" spans="2:68" ht="15" customHeight="1">
      <c r="D22" s="1">
        <v>24</v>
      </c>
      <c r="E22" s="1" t="s">
        <v>39</v>
      </c>
      <c r="F22" s="1" t="s">
        <v>9</v>
      </c>
      <c r="G22" s="11"/>
      <c r="H22" s="12">
        <v>12</v>
      </c>
      <c r="J22" s="1" t="s">
        <v>39</v>
      </c>
      <c r="K22" s="1" t="s">
        <v>39</v>
      </c>
      <c r="M22" s="13">
        <v>273.98438617186218</v>
      </c>
      <c r="N22" s="13">
        <v>606.54314642715144</v>
      </c>
      <c r="O22" s="13">
        <v>371.3807180025392</v>
      </c>
      <c r="P22" s="13">
        <v>359.22141464031927</v>
      </c>
      <c r="Q22" s="13">
        <v>343.14541910503328</v>
      </c>
      <c r="R22" s="13">
        <v>390.76979329810524</v>
      </c>
      <c r="S22" s="13">
        <v>530.80874472602136</v>
      </c>
      <c r="T22" s="13">
        <v>479.12979842371294</v>
      </c>
      <c r="U22" s="13">
        <v>409.47523432139582</v>
      </c>
      <c r="V22" s="13">
        <v>294.71241115105141</v>
      </c>
      <c r="W22" s="13">
        <v>446.92839780591919</v>
      </c>
      <c r="X22" s="13">
        <v>463.76931835449466</v>
      </c>
      <c r="Y22" s="13">
        <v>252.42452212364805</v>
      </c>
      <c r="Z22" s="13">
        <v>177.91574770322438</v>
      </c>
      <c r="AA22" s="13">
        <v>203.87778526432163</v>
      </c>
      <c r="AB22" s="13">
        <v>166.72052498889013</v>
      </c>
      <c r="AC22" s="13">
        <v>285.12737986849351</v>
      </c>
      <c r="AD22" s="13">
        <v>226.03923820570259</v>
      </c>
      <c r="AE22" s="13">
        <v>193.5060402053833</v>
      </c>
      <c r="AF22" s="13">
        <v>200.06378973761613</v>
      </c>
      <c r="AG22" s="13">
        <v>294.61328096518264</v>
      </c>
      <c r="AH22" s="13">
        <v>198.45720774509968</v>
      </c>
      <c r="AI22" s="13">
        <v>239.88634365008147</v>
      </c>
      <c r="AJ22" s="13">
        <v>234.4263930102446</v>
      </c>
      <c r="AK22" s="13">
        <v>616.32385541774647</v>
      </c>
      <c r="AL22" s="13">
        <v>458.14375027781546</v>
      </c>
      <c r="AM22" s="13">
        <v>347.28391677126376</v>
      </c>
      <c r="AN22" s="13">
        <v>194.43881103346922</v>
      </c>
      <c r="AO22" s="13">
        <v>413.76079923110979</v>
      </c>
      <c r="AP22" s="13">
        <v>310.94345476993215</v>
      </c>
      <c r="AQ22" s="13">
        <v>265.24317736832558</v>
      </c>
      <c r="AR22" s="13">
        <v>325.03178758183509</v>
      </c>
      <c r="AS22" s="13">
        <v>290.52065961406635</v>
      </c>
      <c r="AT22" s="13">
        <v>278.00069209369616</v>
      </c>
      <c r="AU22" s="13">
        <v>193.15195884513929</v>
      </c>
      <c r="AV22" s="13">
        <v>399.24482241761706</v>
      </c>
      <c r="AW22" s="13">
        <v>301.22764488594714</v>
      </c>
      <c r="AX22" s="13">
        <v>293.44544076079239</v>
      </c>
      <c r="AY22" s="13">
        <v>412.77940034940883</v>
      </c>
      <c r="AZ22" s="13">
        <v>267.20062895053547</v>
      </c>
      <c r="BA22" s="13">
        <v>554.49209319845534</v>
      </c>
      <c r="BB22" s="13">
        <v>592.69569504164576</v>
      </c>
      <c r="BC22" s="13">
        <v>505.61208638232597</v>
      </c>
      <c r="BD22" s="13">
        <v>142.08067413490079</v>
      </c>
      <c r="BE22" s="13">
        <v>175.87142270411627</v>
      </c>
      <c r="BF22" s="13">
        <v>285.81978715685875</v>
      </c>
      <c r="BG22" s="13">
        <v>229.23346735493004</v>
      </c>
      <c r="BH22" s="13">
        <v>300.58987160727196</v>
      </c>
      <c r="BI22" s="13">
        <v>555.85056554134746</v>
      </c>
      <c r="BJ22" s="13">
        <v>209.30683796553541</v>
      </c>
      <c r="BK22" s="13">
        <v>100.49140877607636</v>
      </c>
      <c r="BL22" s="13">
        <v>247.39027299412754</v>
      </c>
      <c r="BM22" s="13">
        <v>272.99194597469949</v>
      </c>
      <c r="BN22" s="13">
        <v>257.48164413651432</v>
      </c>
      <c r="BO22" s="13">
        <v>156.40615347373262</v>
      </c>
      <c r="BP22" s="13">
        <v>258.25218433608904</v>
      </c>
    </row>
    <row r="23" spans="2:68" ht="15" customHeight="1">
      <c r="D23" s="1">
        <v>25</v>
      </c>
      <c r="E23" s="1" t="s">
        <v>123</v>
      </c>
      <c r="F23" s="1" t="s">
        <v>9</v>
      </c>
      <c r="G23" s="11"/>
      <c r="H23" s="12">
        <v>13</v>
      </c>
      <c r="J23" s="1" t="s">
        <v>123</v>
      </c>
      <c r="K23" s="1" t="s">
        <v>123</v>
      </c>
      <c r="M23" s="13">
        <v>252.01793543186216</v>
      </c>
      <c r="N23" s="13">
        <v>306.15778790715143</v>
      </c>
      <c r="O23" s="13">
        <v>317.79766550253919</v>
      </c>
      <c r="P23" s="13">
        <v>328.32092443031928</v>
      </c>
      <c r="Q23" s="13">
        <v>396.35238455503327</v>
      </c>
      <c r="R23" s="13">
        <v>333.64038851810528</v>
      </c>
      <c r="S23" s="13">
        <v>418.61423416602139</v>
      </c>
      <c r="T23" s="13">
        <v>353.36559729371294</v>
      </c>
      <c r="U23" s="13">
        <v>346.87527773139584</v>
      </c>
      <c r="V23" s="13">
        <v>296.16589811105138</v>
      </c>
      <c r="W23" s="13">
        <v>303.58087185591916</v>
      </c>
      <c r="X23" s="13">
        <v>375.72825777449475</v>
      </c>
      <c r="Y23" s="13">
        <v>443.26950652364803</v>
      </c>
      <c r="Z23" s="13">
        <v>599.51146980322426</v>
      </c>
      <c r="AA23" s="13">
        <v>327.10845621432162</v>
      </c>
      <c r="AB23" s="13">
        <v>360.26901957889015</v>
      </c>
      <c r="AC23" s="13">
        <v>293.30362459849346</v>
      </c>
      <c r="AD23" s="13">
        <v>248.84529552570257</v>
      </c>
      <c r="AE23" s="13">
        <v>240.99320456538334</v>
      </c>
      <c r="AF23" s="13">
        <v>283.85587010761611</v>
      </c>
      <c r="AG23" s="13">
        <v>266.79558710518262</v>
      </c>
      <c r="AH23" s="13">
        <v>218.54000038509966</v>
      </c>
      <c r="AI23" s="13">
        <v>305.08215720008138</v>
      </c>
      <c r="AJ23" s="13">
        <v>300.57198761024461</v>
      </c>
      <c r="AK23" s="13">
        <v>272.2594275677464</v>
      </c>
      <c r="AL23" s="13">
        <v>221.04334387781546</v>
      </c>
      <c r="AM23" s="13">
        <v>200.02308092126373</v>
      </c>
      <c r="AN23" s="13">
        <v>379.7817706234693</v>
      </c>
      <c r="AO23" s="13">
        <v>304.10442690110983</v>
      </c>
      <c r="AP23" s="13">
        <v>248.42238943993218</v>
      </c>
      <c r="AQ23" s="13">
        <v>232.9784594383255</v>
      </c>
      <c r="AR23" s="13">
        <v>258.75856145183513</v>
      </c>
      <c r="AS23" s="13">
        <v>261.31053416406633</v>
      </c>
      <c r="AT23" s="13">
        <v>248.0516030536962</v>
      </c>
      <c r="AU23" s="13">
        <v>297.46640605513932</v>
      </c>
      <c r="AV23" s="13">
        <v>283.84569020761694</v>
      </c>
      <c r="AW23" s="13">
        <v>258.29107051594713</v>
      </c>
      <c r="AX23" s="13">
        <v>219.78854073079242</v>
      </c>
      <c r="AY23" s="13">
        <v>150.40579206940885</v>
      </c>
      <c r="AZ23" s="13">
        <v>242.56548809053552</v>
      </c>
      <c r="BA23" s="13">
        <v>253.58522341845534</v>
      </c>
      <c r="BB23" s="13">
        <v>159.58661396164572</v>
      </c>
      <c r="BC23" s="13">
        <v>221.72024458232588</v>
      </c>
      <c r="BD23" s="13">
        <v>267.43964936490079</v>
      </c>
      <c r="BE23" s="13">
        <v>352.00701290411621</v>
      </c>
      <c r="BF23" s="13">
        <v>245.0886428268588</v>
      </c>
      <c r="BG23" s="13">
        <v>259.04177814493005</v>
      </c>
      <c r="BH23" s="13">
        <v>324.14626092727201</v>
      </c>
      <c r="BI23" s="13">
        <v>284.10192685134723</v>
      </c>
      <c r="BJ23" s="13">
        <v>257.61574038553533</v>
      </c>
      <c r="BK23" s="13">
        <v>344.21212327607634</v>
      </c>
      <c r="BL23" s="13">
        <v>336.62054260412754</v>
      </c>
      <c r="BM23" s="13">
        <v>301.60441553469946</v>
      </c>
      <c r="BN23" s="13">
        <v>278.5754574565143</v>
      </c>
      <c r="BO23" s="13">
        <v>295.51170812373266</v>
      </c>
      <c r="BP23" s="13">
        <v>313.82385899608903</v>
      </c>
    </row>
    <row r="24" spans="2:68" ht="15" customHeight="1">
      <c r="D24" s="1">
        <v>26</v>
      </c>
      <c r="E24" s="1" t="s">
        <v>248</v>
      </c>
      <c r="F24" s="1" t="s">
        <v>9</v>
      </c>
      <c r="G24" s="11"/>
      <c r="H24" s="12">
        <v>14</v>
      </c>
      <c r="J24" s="1" t="s">
        <v>248</v>
      </c>
      <c r="K24" s="1" t="s">
        <v>248</v>
      </c>
      <c r="M24" s="13">
        <v>189.79848114802644</v>
      </c>
      <c r="N24" s="13">
        <v>226.86390768313976</v>
      </c>
      <c r="O24" s="13">
        <v>239.62360525752359</v>
      </c>
      <c r="P24" s="13">
        <v>264.89640342393068</v>
      </c>
      <c r="Q24" s="13">
        <v>316.5910323554823</v>
      </c>
      <c r="R24" s="13">
        <v>262.63830216867433</v>
      </c>
      <c r="S24" s="13">
        <v>330.05222285066066</v>
      </c>
      <c r="T24" s="13">
        <v>280.22400022323995</v>
      </c>
      <c r="U24" s="13">
        <v>273.07426782650697</v>
      </c>
      <c r="V24" s="13">
        <v>225.33507174175432</v>
      </c>
      <c r="W24" s="13">
        <v>231.42056026163945</v>
      </c>
      <c r="X24" s="13">
        <v>293.36557163084552</v>
      </c>
      <c r="Y24" s="13">
        <v>341.9569974356408</v>
      </c>
      <c r="Z24" s="13">
        <v>476.50846379300776</v>
      </c>
      <c r="AA24" s="13">
        <v>267.44134345132568</v>
      </c>
      <c r="AB24" s="13">
        <v>271.82122398392511</v>
      </c>
      <c r="AC24" s="13">
        <v>210.69289580861599</v>
      </c>
      <c r="AD24" s="13">
        <v>179.74333744020788</v>
      </c>
      <c r="AE24" s="13">
        <v>183.1486965122144</v>
      </c>
      <c r="AF24" s="13">
        <v>207.30832291745477</v>
      </c>
      <c r="AG24" s="13">
        <v>199.58991823563278</v>
      </c>
      <c r="AH24" s="13">
        <v>157.54708497104463</v>
      </c>
      <c r="AI24" s="13">
        <v>207.69571054424546</v>
      </c>
      <c r="AJ24" s="13">
        <v>225.83168253861302</v>
      </c>
      <c r="AK24" s="13">
        <v>210.26446968727677</v>
      </c>
      <c r="AL24" s="13">
        <v>161.20019325133364</v>
      </c>
      <c r="AM24" s="13">
        <v>147.32639405424112</v>
      </c>
      <c r="AN24" s="13">
        <v>278.79482377997152</v>
      </c>
      <c r="AO24" s="13">
        <v>245.62369220471069</v>
      </c>
      <c r="AP24" s="13">
        <v>181.29536527833463</v>
      </c>
      <c r="AQ24" s="13">
        <v>165.09772131153542</v>
      </c>
      <c r="AR24" s="13">
        <v>188.03815937188185</v>
      </c>
      <c r="AS24" s="13">
        <v>195.35571583856915</v>
      </c>
      <c r="AT24" s="13">
        <v>179.22877510114628</v>
      </c>
      <c r="AU24" s="13">
        <v>207.65137494858612</v>
      </c>
      <c r="AV24" s="13">
        <v>193.57821086288823</v>
      </c>
      <c r="AW24" s="13">
        <v>186.14120759356365</v>
      </c>
      <c r="AX24" s="13">
        <v>151.07542716494848</v>
      </c>
      <c r="AY24" s="13">
        <v>92.723428098592962</v>
      </c>
      <c r="AZ24" s="13">
        <v>153.69210023181904</v>
      </c>
      <c r="BA24" s="13">
        <v>160.32733928998417</v>
      </c>
      <c r="BB24" s="13">
        <v>96.497825480394567</v>
      </c>
      <c r="BC24" s="13">
        <v>115.00496312078059</v>
      </c>
      <c r="BD24" s="13">
        <v>170.923239700804</v>
      </c>
      <c r="BE24" s="13">
        <v>234.10563093778484</v>
      </c>
      <c r="BF24" s="13">
        <v>172.42545666181974</v>
      </c>
      <c r="BG24" s="13">
        <v>180.07790966812979</v>
      </c>
      <c r="BH24" s="13">
        <v>224.32773312618215</v>
      </c>
      <c r="BI24" s="13">
        <v>183.08839112106648</v>
      </c>
      <c r="BJ24" s="13">
        <v>172.31821393312157</v>
      </c>
      <c r="BK24" s="13">
        <v>225.05375679808839</v>
      </c>
      <c r="BL24" s="13">
        <v>222.21871838622965</v>
      </c>
      <c r="BM24" s="13">
        <v>183.62056442580939</v>
      </c>
      <c r="BN24" s="13">
        <v>164.47673667318412</v>
      </c>
      <c r="BO24" s="13">
        <v>206.69611809833259</v>
      </c>
      <c r="BP24" s="13">
        <v>221.11677049882906</v>
      </c>
    </row>
    <row r="25" spans="2:68" ht="15" customHeight="1">
      <c r="D25" s="1">
        <v>27</v>
      </c>
      <c r="E25" s="1" t="s">
        <v>249</v>
      </c>
      <c r="F25" s="1" t="s">
        <v>9</v>
      </c>
      <c r="G25" s="11"/>
      <c r="H25" s="12">
        <v>15</v>
      </c>
      <c r="J25" s="1" t="s">
        <v>249</v>
      </c>
      <c r="K25" s="1" t="s">
        <v>249</v>
      </c>
      <c r="M25" s="13">
        <v>39.597481748265722</v>
      </c>
      <c r="N25" s="13">
        <v>63.682450265064972</v>
      </c>
      <c r="O25" s="13">
        <v>53.68420736227602</v>
      </c>
      <c r="P25" s="13">
        <v>38.938662146854426</v>
      </c>
      <c r="Q25" s="13">
        <v>55.803044475148766</v>
      </c>
      <c r="R25" s="13">
        <v>46.857114943526589</v>
      </c>
      <c r="S25" s="13">
        <v>69.606120334381501</v>
      </c>
      <c r="T25" s="13">
        <v>56.028017693924852</v>
      </c>
      <c r="U25" s="13">
        <v>47.723847051231573</v>
      </c>
      <c r="V25" s="13">
        <v>48.38245729083188</v>
      </c>
      <c r="W25" s="13">
        <v>42.864558583101235</v>
      </c>
      <c r="X25" s="13">
        <v>48.500772218486055</v>
      </c>
      <c r="Y25" s="13">
        <v>71.695668232263202</v>
      </c>
      <c r="Z25" s="13">
        <v>86.583415268368086</v>
      </c>
      <c r="AA25" s="13">
        <v>42.966323772278422</v>
      </c>
      <c r="AB25" s="13">
        <v>69.719821643889659</v>
      </c>
      <c r="AC25" s="13">
        <v>64.835922343075623</v>
      </c>
      <c r="AD25" s="13">
        <v>49.30238386049276</v>
      </c>
      <c r="AE25" s="13">
        <v>36.006186683886611</v>
      </c>
      <c r="AF25" s="13">
        <v>55.317665740225152</v>
      </c>
      <c r="AG25" s="13">
        <v>51.059861824921036</v>
      </c>
      <c r="AH25" s="13">
        <v>45.978139487640973</v>
      </c>
      <c r="AI25" s="13">
        <v>74.689865903474512</v>
      </c>
      <c r="AJ25" s="13">
        <v>52.614705836955132</v>
      </c>
      <c r="AK25" s="13">
        <v>49.255593135468104</v>
      </c>
      <c r="AL25" s="13">
        <v>46.127976925230755</v>
      </c>
      <c r="AM25" s="13">
        <v>34.571636013626218</v>
      </c>
      <c r="AN25" s="13">
        <v>77.91614328989526</v>
      </c>
      <c r="AO25" s="13">
        <v>41.706160223219335</v>
      </c>
      <c r="AP25" s="13">
        <v>47.967057098481042</v>
      </c>
      <c r="AQ25" s="13">
        <v>50.211863950728358</v>
      </c>
      <c r="AR25" s="13">
        <v>48.233528720352631</v>
      </c>
      <c r="AS25" s="13">
        <v>50.529999721754507</v>
      </c>
      <c r="AT25" s="13">
        <v>51.55397229376819</v>
      </c>
      <c r="AU25" s="13">
        <v>71.526923845117508</v>
      </c>
      <c r="AV25" s="13">
        <v>68.27289924950999</v>
      </c>
      <c r="AW25" s="13">
        <v>55.604461384719308</v>
      </c>
      <c r="AX25" s="13">
        <v>50.302592262880957</v>
      </c>
      <c r="AY25" s="13">
        <v>44.869719305568324</v>
      </c>
      <c r="AZ25" s="13">
        <v>69.875570946297444</v>
      </c>
      <c r="BA25" s="13">
        <v>78.743085938028727</v>
      </c>
      <c r="BB25" s="13">
        <v>51.558356728623743</v>
      </c>
      <c r="BC25" s="13">
        <v>84.137320376668157</v>
      </c>
      <c r="BD25" s="13">
        <v>76.000250221841057</v>
      </c>
      <c r="BE25" s="13">
        <v>99.252575032051311</v>
      </c>
      <c r="BF25" s="13">
        <v>59.311372293949312</v>
      </c>
      <c r="BG25" s="13">
        <v>55.032968308511151</v>
      </c>
      <c r="BH25" s="13">
        <v>70.847309342998628</v>
      </c>
      <c r="BI25" s="13">
        <v>81.514160627225962</v>
      </c>
      <c r="BJ25" s="13">
        <v>67.720083614250882</v>
      </c>
      <c r="BK25" s="13">
        <v>86.1537138048364</v>
      </c>
      <c r="BL25" s="13">
        <v>85.540190413110636</v>
      </c>
      <c r="BM25" s="13">
        <v>93.586622745481051</v>
      </c>
      <c r="BN25" s="13">
        <v>88.937999307504981</v>
      </c>
      <c r="BO25" s="13">
        <v>54.2683495918102</v>
      </c>
      <c r="BP25" s="13">
        <v>60.283040884179798</v>
      </c>
    </row>
    <row r="26" spans="2:68" ht="15" customHeight="1">
      <c r="D26" s="1">
        <v>28</v>
      </c>
      <c r="E26" s="1" t="s">
        <v>250</v>
      </c>
      <c r="F26" s="1" t="s">
        <v>9</v>
      </c>
      <c r="G26" s="11"/>
      <c r="H26" s="12">
        <v>16</v>
      </c>
      <c r="J26" s="1" t="s">
        <v>250</v>
      </c>
      <c r="K26" s="1" t="s">
        <v>250</v>
      </c>
      <c r="M26" s="13">
        <v>22.621972535570027</v>
      </c>
      <c r="N26" s="13">
        <v>15.611429958946696</v>
      </c>
      <c r="O26" s="13">
        <v>24.489852882739577</v>
      </c>
      <c r="P26" s="13">
        <v>24.48585885953419</v>
      </c>
      <c r="Q26" s="13">
        <v>23.958307724402228</v>
      </c>
      <c r="R26" s="13">
        <v>24.144971405904371</v>
      </c>
      <c r="S26" s="13">
        <v>18.955890980979234</v>
      </c>
      <c r="T26" s="13">
        <v>17.113579376548106</v>
      </c>
      <c r="U26" s="13">
        <v>26.077162853657263</v>
      </c>
      <c r="V26" s="13">
        <v>22.448369078465166</v>
      </c>
      <c r="W26" s="13">
        <v>29.295753011178469</v>
      </c>
      <c r="X26" s="13">
        <v>33.861913925163115</v>
      </c>
      <c r="Y26" s="13">
        <v>29.616840855744051</v>
      </c>
      <c r="Z26" s="13">
        <v>36.419590741848388</v>
      </c>
      <c r="AA26" s="13">
        <v>16.700788990717566</v>
      </c>
      <c r="AB26" s="13">
        <v>18.727973951075349</v>
      </c>
      <c r="AC26" s="13">
        <v>17.774806446801794</v>
      </c>
      <c r="AD26" s="13">
        <v>19.79957422500193</v>
      </c>
      <c r="AE26" s="13">
        <v>21.838321369282294</v>
      </c>
      <c r="AF26" s="13">
        <v>21.229881449936222</v>
      </c>
      <c r="AG26" s="13">
        <v>16.145807044628778</v>
      </c>
      <c r="AH26" s="13">
        <v>15.014775926414055</v>
      </c>
      <c r="AI26" s="13">
        <v>22.696580752361427</v>
      </c>
      <c r="AJ26" s="13">
        <v>22.125599234676436</v>
      </c>
      <c r="AK26" s="13">
        <v>12.739364745001527</v>
      </c>
      <c r="AL26" s="13">
        <v>13.715173701251002</v>
      </c>
      <c r="AM26" s="13">
        <v>18.12505085339637</v>
      </c>
      <c r="AN26" s="13">
        <v>23.070803553602495</v>
      </c>
      <c r="AO26" s="13">
        <v>16.774574473179801</v>
      </c>
      <c r="AP26" s="13">
        <v>19.159967063116515</v>
      </c>
      <c r="AQ26" s="13">
        <v>17.668874176061703</v>
      </c>
      <c r="AR26" s="13">
        <v>22.486873359600722</v>
      </c>
      <c r="AS26" s="13">
        <v>15.424818603742674</v>
      </c>
      <c r="AT26" s="13">
        <v>17.268855658781685</v>
      </c>
      <c r="AU26" s="13">
        <v>18.288107261435695</v>
      </c>
      <c r="AV26" s="13">
        <v>21.994580095218758</v>
      </c>
      <c r="AW26" s="13">
        <v>16.545401537664191</v>
      </c>
      <c r="AX26" s="13">
        <v>18.410521302962991</v>
      </c>
      <c r="AY26" s="13">
        <v>12.81264466524758</v>
      </c>
      <c r="AZ26" s="13">
        <v>18.997816912419108</v>
      </c>
      <c r="BA26" s="13">
        <v>14.514798190442507</v>
      </c>
      <c r="BB26" s="13">
        <v>11.530431752627436</v>
      </c>
      <c r="BC26" s="13">
        <v>22.57796108487711</v>
      </c>
      <c r="BD26" s="13">
        <v>20.516159442255663</v>
      </c>
      <c r="BE26" s="13">
        <v>18.648806934280117</v>
      </c>
      <c r="BF26" s="13">
        <v>13.351813871089787</v>
      </c>
      <c r="BG26" s="13">
        <v>23.930900168289156</v>
      </c>
      <c r="BH26" s="13">
        <v>28.971218458091286</v>
      </c>
      <c r="BI26" s="13">
        <v>19.499375103054742</v>
      </c>
      <c r="BJ26" s="13">
        <v>17.57744283816287</v>
      </c>
      <c r="BK26" s="13">
        <v>33.004652673151583</v>
      </c>
      <c r="BL26" s="13">
        <v>28.861633804787239</v>
      </c>
      <c r="BM26" s="13">
        <v>24.39722836340896</v>
      </c>
      <c r="BN26" s="13">
        <v>25.160721475825181</v>
      </c>
      <c r="BO26" s="13">
        <v>34.547240433589906</v>
      </c>
      <c r="BP26" s="13">
        <v>32.424047613080276</v>
      </c>
    </row>
    <row r="27" spans="2:68" ht="15" customHeight="1">
      <c r="D27" s="1">
        <v>29</v>
      </c>
      <c r="E27" s="1" t="s">
        <v>40</v>
      </c>
      <c r="F27" s="1" t="s">
        <v>9</v>
      </c>
      <c r="G27" s="11"/>
      <c r="H27" s="12">
        <v>17</v>
      </c>
      <c r="J27" s="1" t="s">
        <v>40</v>
      </c>
      <c r="K27" s="1" t="s">
        <v>40</v>
      </c>
      <c r="M27" s="13">
        <v>21.966450740000013</v>
      </c>
      <c r="N27" s="13">
        <v>300.38535852000007</v>
      </c>
      <c r="O27" s="13">
        <v>53.583052500000008</v>
      </c>
      <c r="P27" s="13">
        <v>30.900490209999997</v>
      </c>
      <c r="Q27" s="13">
        <v>-53.206965449999984</v>
      </c>
      <c r="R27" s="13">
        <v>57.129404779999987</v>
      </c>
      <c r="S27" s="13">
        <v>112.19451055999998</v>
      </c>
      <c r="T27" s="13">
        <v>125.76420113</v>
      </c>
      <c r="U27" s="13">
        <v>62.599956589999991</v>
      </c>
      <c r="V27" s="13">
        <v>-1.4534869599999638</v>
      </c>
      <c r="W27" s="13">
        <v>143.34752595000003</v>
      </c>
      <c r="X27" s="13">
        <v>88.041060579999936</v>
      </c>
      <c r="Y27" s="13">
        <v>-190.84498439999999</v>
      </c>
      <c r="Z27" s="13">
        <v>-421.59572209999988</v>
      </c>
      <c r="AA27" s="13">
        <v>-123.23067095</v>
      </c>
      <c r="AB27" s="13">
        <v>-193.54849459000002</v>
      </c>
      <c r="AC27" s="13">
        <v>-8.1762447299999774</v>
      </c>
      <c r="AD27" s="13">
        <v>-22.80605731999999</v>
      </c>
      <c r="AE27" s="13">
        <v>-47.487164360000037</v>
      </c>
      <c r="AF27" s="13">
        <v>-83.792080369999979</v>
      </c>
      <c r="AG27" s="13">
        <v>27.817693859999991</v>
      </c>
      <c r="AH27" s="13">
        <v>-20.08279263999999</v>
      </c>
      <c r="AI27" s="13">
        <v>-65.195813549999926</v>
      </c>
      <c r="AJ27" s="13">
        <v>-66.14559460000001</v>
      </c>
      <c r="AK27" s="13">
        <v>344.06442785000013</v>
      </c>
      <c r="AL27" s="13">
        <v>237.1004064</v>
      </c>
      <c r="AM27" s="13">
        <v>147.26083585000003</v>
      </c>
      <c r="AN27" s="13">
        <v>-185.34295959000008</v>
      </c>
      <c r="AO27" s="13">
        <v>109.65637232999998</v>
      </c>
      <c r="AP27" s="13">
        <v>62.521065329999999</v>
      </c>
      <c r="AQ27" s="13">
        <v>32.264717930000053</v>
      </c>
      <c r="AR27" s="13">
        <v>66.273226129999955</v>
      </c>
      <c r="AS27" s="13">
        <v>29.21012545</v>
      </c>
      <c r="AT27" s="13">
        <v>29.949089039999961</v>
      </c>
      <c r="AU27" s="13">
        <v>-104.31444721000001</v>
      </c>
      <c r="AV27" s="13">
        <v>115.39913221000012</v>
      </c>
      <c r="AW27" s="13">
        <v>42.936574370000031</v>
      </c>
      <c r="AX27" s="13">
        <v>73.656900029999974</v>
      </c>
      <c r="AY27" s="13">
        <v>262.37360827999998</v>
      </c>
      <c r="AZ27" s="13">
        <v>24.635140859999971</v>
      </c>
      <c r="BA27" s="13">
        <v>300.90686977999997</v>
      </c>
      <c r="BB27" s="13">
        <v>433.10908108000001</v>
      </c>
      <c r="BC27" s="13">
        <v>283.89184180000007</v>
      </c>
      <c r="BD27" s="13">
        <v>-125.35897523</v>
      </c>
      <c r="BE27" s="13">
        <v>-176.13559019999994</v>
      </c>
      <c r="BF27" s="13">
        <v>40.731144329999964</v>
      </c>
      <c r="BG27" s="13">
        <v>-29.80831079</v>
      </c>
      <c r="BH27" s="13">
        <v>-23.556389320000026</v>
      </c>
      <c r="BI27" s="13">
        <v>271.74863869000023</v>
      </c>
      <c r="BJ27" s="13">
        <v>-48.308902419999917</v>
      </c>
      <c r="BK27" s="13">
        <v>-243.72071449999999</v>
      </c>
      <c r="BL27" s="13">
        <v>-89.230269609999979</v>
      </c>
      <c r="BM27" s="13">
        <v>-28.612469559999973</v>
      </c>
      <c r="BN27" s="13">
        <v>-21.093813319999981</v>
      </c>
      <c r="BO27" s="13">
        <v>-139.10555465000004</v>
      </c>
      <c r="BP27" s="13">
        <v>-55.571674659999999</v>
      </c>
    </row>
    <row r="28" spans="2:68" ht="15" customHeight="1">
      <c r="D28" s="1">
        <v>30</v>
      </c>
      <c r="E28" s="1" t="s">
        <v>115</v>
      </c>
      <c r="F28" s="1" t="s">
        <v>9</v>
      </c>
      <c r="G28" s="11"/>
      <c r="H28" s="12">
        <v>18</v>
      </c>
      <c r="J28" s="1" t="s">
        <v>115</v>
      </c>
      <c r="K28" s="1" t="s">
        <v>115</v>
      </c>
      <c r="M28" s="13">
        <v>59.710230660943417</v>
      </c>
      <c r="N28" s="13">
        <v>14.214256855640127</v>
      </c>
      <c r="O28" s="13">
        <v>24.035880483452093</v>
      </c>
      <c r="P28" s="13">
        <v>-18.809865495559777</v>
      </c>
      <c r="Q28" s="13">
        <v>142.46376118248392</v>
      </c>
      <c r="R28" s="13">
        <v>69.444805288669755</v>
      </c>
      <c r="S28" s="13">
        <v>148.80803935164806</v>
      </c>
      <c r="T28" s="13">
        <v>120.06989158441145</v>
      </c>
      <c r="U28" s="13">
        <v>122.47402309680066</v>
      </c>
      <c r="V28" s="13">
        <v>170.68999645132308</v>
      </c>
      <c r="W28" s="13">
        <v>117.75585547280566</v>
      </c>
      <c r="X28" s="13">
        <v>158.26341333077704</v>
      </c>
      <c r="Y28" s="13">
        <v>170.54748589253177</v>
      </c>
      <c r="Z28" s="13">
        <v>181.43536849609188</v>
      </c>
      <c r="AA28" s="13">
        <v>126.88124796199524</v>
      </c>
      <c r="AB28" s="13">
        <v>150.58624953438877</v>
      </c>
      <c r="AC28" s="13">
        <v>118.797971592075</v>
      </c>
      <c r="AD28" s="13">
        <v>169.59630471407823</v>
      </c>
      <c r="AE28" s="13">
        <v>176.981047104867</v>
      </c>
      <c r="AF28" s="13">
        <v>135.75672346258781</v>
      </c>
      <c r="AG28" s="13">
        <v>103.06531538823977</v>
      </c>
      <c r="AH28" s="13">
        <v>141.35956601976693</v>
      </c>
      <c r="AI28" s="13">
        <v>172.40502549979351</v>
      </c>
      <c r="AJ28" s="13">
        <v>162.72038872403883</v>
      </c>
      <c r="AK28" s="13">
        <v>110.58790150734346</v>
      </c>
      <c r="AL28" s="13">
        <v>84.924372128282158</v>
      </c>
      <c r="AM28" s="13">
        <v>88.950645787159829</v>
      </c>
      <c r="AN28" s="13">
        <v>110.39690522362274</v>
      </c>
      <c r="AO28" s="13">
        <v>92.042883620806009</v>
      </c>
      <c r="AP28" s="13">
        <v>96.26125553099844</v>
      </c>
      <c r="AQ28" s="13">
        <v>96.593428753139875</v>
      </c>
      <c r="AR28" s="13">
        <v>93.658524797272833</v>
      </c>
      <c r="AS28" s="13">
        <v>84.797352085991974</v>
      </c>
      <c r="AT28" s="13">
        <v>152.77100556128966</v>
      </c>
      <c r="AU28" s="13">
        <v>240.54509594416706</v>
      </c>
      <c r="AV28" s="13">
        <v>178.11566138670523</v>
      </c>
      <c r="AW28" s="13">
        <v>146.23106728370047</v>
      </c>
      <c r="AX28" s="13">
        <v>227.81036495733701</v>
      </c>
      <c r="AY28" s="13">
        <v>113.45774419717108</v>
      </c>
      <c r="AZ28" s="13">
        <v>117.91352487545171</v>
      </c>
      <c r="BA28" s="13">
        <v>140.7671603277517</v>
      </c>
      <c r="BB28" s="13">
        <v>63.736923036798871</v>
      </c>
      <c r="BC28" s="13">
        <v>-10.597805901357777</v>
      </c>
      <c r="BD28" s="13">
        <v>61.038442955950032</v>
      </c>
      <c r="BE28" s="13">
        <v>115.60588090574213</v>
      </c>
      <c r="BF28" s="13">
        <v>209.64359144938888</v>
      </c>
      <c r="BG28" s="13">
        <v>90.564723027824073</v>
      </c>
      <c r="BH28" s="13">
        <v>34.298228360943142</v>
      </c>
      <c r="BI28" s="13">
        <v>82.440020381560601</v>
      </c>
      <c r="BJ28" s="13">
        <v>158.5672604565913</v>
      </c>
      <c r="BK28" s="13">
        <v>458.7726918720216</v>
      </c>
      <c r="BL28" s="13">
        <v>382.1023645294901</v>
      </c>
      <c r="BM28" s="13">
        <v>287.69016741310128</v>
      </c>
      <c r="BN28" s="13">
        <v>167.05072490622968</v>
      </c>
      <c r="BO28" s="13">
        <v>353.23107944352063</v>
      </c>
      <c r="BP28" s="13">
        <v>229.40872236166177</v>
      </c>
    </row>
    <row r="29" spans="2:68" ht="15" customHeight="1">
      <c r="D29" s="1">
        <v>31</v>
      </c>
      <c r="E29" s="1" t="s">
        <v>41</v>
      </c>
      <c r="F29" s="1" t="s">
        <v>9</v>
      </c>
      <c r="G29" s="11"/>
      <c r="H29" s="12">
        <v>19</v>
      </c>
      <c r="J29" s="1" t="s">
        <v>41</v>
      </c>
      <c r="K29" s="1" t="s">
        <v>41</v>
      </c>
      <c r="M29" s="13">
        <v>998.65650033617374</v>
      </c>
      <c r="N29" s="13">
        <v>1158.8966052763799</v>
      </c>
      <c r="O29" s="13">
        <v>1062.4088655520486</v>
      </c>
      <c r="P29" s="13">
        <v>974.7412514885043</v>
      </c>
      <c r="Q29" s="13">
        <v>1192.6869327003772</v>
      </c>
      <c r="R29" s="13">
        <v>1100.8912879625586</v>
      </c>
      <c r="S29" s="13">
        <v>1290.1573514788024</v>
      </c>
      <c r="T29" s="13">
        <v>1162.1685111140905</v>
      </c>
      <c r="U29" s="13">
        <v>1185.7526190623955</v>
      </c>
      <c r="V29" s="13">
        <v>1054.5276130926582</v>
      </c>
      <c r="W29" s="13">
        <v>1206.6142851197922</v>
      </c>
      <c r="X29" s="13">
        <v>1260.3144681385263</v>
      </c>
      <c r="Y29" s="13">
        <v>1111.5699276482494</v>
      </c>
      <c r="Z29" s="13">
        <v>1256.0517662943739</v>
      </c>
      <c r="AA29" s="13">
        <v>1112.6508635705152</v>
      </c>
      <c r="AB29" s="13">
        <v>1041.1802032101318</v>
      </c>
      <c r="AC29" s="13">
        <v>1103.1633096188718</v>
      </c>
      <c r="AD29" s="13">
        <v>1102.4388483454127</v>
      </c>
      <c r="AE29" s="13">
        <v>1111.2296793317769</v>
      </c>
      <c r="AF29" s="13">
        <v>1081.8041099113339</v>
      </c>
      <c r="AG29" s="13">
        <v>1104.7798794499161</v>
      </c>
      <c r="AH29" s="13">
        <v>975.86545220861103</v>
      </c>
      <c r="AI29" s="13">
        <v>1168.2602593894464</v>
      </c>
      <c r="AJ29" s="13">
        <v>1108.9416126643566</v>
      </c>
      <c r="AK29" s="13">
        <v>1286.111803499813</v>
      </c>
      <c r="AL29" s="13">
        <v>1077.2981242994188</v>
      </c>
      <c r="AM29" s="13">
        <v>1034.0519024078262</v>
      </c>
      <c r="AN29" s="13">
        <v>955.3518806312635</v>
      </c>
      <c r="AO29" s="13">
        <v>1133.1751304070024</v>
      </c>
      <c r="AP29" s="13">
        <v>1035.237499627973</v>
      </c>
      <c r="AQ29" s="13">
        <v>985.77431898557916</v>
      </c>
      <c r="AR29" s="13">
        <v>1129.4034318453298</v>
      </c>
      <c r="AS29" s="13">
        <v>987.71849824085427</v>
      </c>
      <c r="AT29" s="13">
        <v>1047.0198443761926</v>
      </c>
      <c r="AU29" s="13">
        <v>1109.6937334294912</v>
      </c>
      <c r="AV29" s="13">
        <v>1297.5253111329359</v>
      </c>
      <c r="AW29" s="13">
        <v>1070.7257572191183</v>
      </c>
      <c r="AX29" s="13">
        <v>1159.1586031304414</v>
      </c>
      <c r="AY29" s="13">
        <v>1094.2617135187818</v>
      </c>
      <c r="AZ29" s="13">
        <v>1033.9605914758693</v>
      </c>
      <c r="BA29" s="13">
        <v>1097.499231946807</v>
      </c>
      <c r="BB29" s="13">
        <v>921.32323309895526</v>
      </c>
      <c r="BC29" s="13">
        <v>886.88771233780426</v>
      </c>
      <c r="BD29" s="13">
        <v>770.83601258700821</v>
      </c>
      <c r="BE29" s="13">
        <v>911.47152387634674</v>
      </c>
      <c r="BF29" s="13">
        <v>1031.891266421133</v>
      </c>
      <c r="BG29" s="13">
        <v>918.46577160697302</v>
      </c>
      <c r="BH29" s="13">
        <v>1140.3255685613112</v>
      </c>
      <c r="BI29" s="13">
        <v>1236.7511161402088</v>
      </c>
      <c r="BJ29" s="13">
        <v>939.66390487015963</v>
      </c>
      <c r="BK29" s="13">
        <v>1219.1832679124091</v>
      </c>
      <c r="BL29" s="13">
        <v>1303.4290060412804</v>
      </c>
      <c r="BM29" s="13">
        <v>1143.7457773188139</v>
      </c>
      <c r="BN29" s="13">
        <v>988.5679621644905</v>
      </c>
      <c r="BO29" s="13">
        <v>1166.2036486802565</v>
      </c>
      <c r="BP29" s="13">
        <v>1149.8344640121513</v>
      </c>
    </row>
    <row r="30" spans="2:68" ht="15" customHeight="1">
      <c r="D30" s="1">
        <v>32</v>
      </c>
      <c r="E30" s="1" t="s">
        <v>251</v>
      </c>
      <c r="F30" s="1" t="s">
        <v>9</v>
      </c>
      <c r="G30" s="11"/>
      <c r="H30" s="12">
        <v>20</v>
      </c>
      <c r="J30" s="1" t="s">
        <v>251</v>
      </c>
      <c r="K30" s="1" t="s">
        <v>251</v>
      </c>
      <c r="M30" s="13">
        <v>-2.1114032803104692</v>
      </c>
      <c r="N30" s="13">
        <v>-14.242542535555003</v>
      </c>
      <c r="O30" s="13">
        <v>-6.4116709702961998</v>
      </c>
      <c r="P30" s="13">
        <v>144.88293372906833</v>
      </c>
      <c r="Q30" s="13">
        <v>-158.28519528640004</v>
      </c>
      <c r="R30" s="13">
        <v>40.040736596915394</v>
      </c>
      <c r="S30" s="13">
        <v>-78.098209418022634</v>
      </c>
      <c r="T30" s="13">
        <v>-23.842675043797499</v>
      </c>
      <c r="U30" s="13">
        <v>-99.339995425438474</v>
      </c>
      <c r="V30" s="13">
        <v>65.271815177436565</v>
      </c>
      <c r="W30" s="13">
        <v>7.9913899968969417</v>
      </c>
      <c r="X30" s="13">
        <v>-132.48350956169293</v>
      </c>
      <c r="Y30" s="13">
        <v>-54.679232873173987</v>
      </c>
      <c r="Z30" s="13">
        <v>-220.38755944010427</v>
      </c>
      <c r="AA30" s="13">
        <v>23.79648098583607</v>
      </c>
      <c r="AB30" s="13">
        <v>63.953409190214643</v>
      </c>
      <c r="AC30" s="13">
        <v>17.163930598378784</v>
      </c>
      <c r="AD30" s="13">
        <v>0.79935055201758587</v>
      </c>
      <c r="AE30" s="13">
        <v>-2.8345473069969103</v>
      </c>
      <c r="AF30" s="13">
        <v>91.231051250291785</v>
      </c>
      <c r="AG30" s="13">
        <v>17.474201942889522</v>
      </c>
      <c r="AH30" s="13">
        <v>100.92429038616046</v>
      </c>
      <c r="AI30" s="13">
        <v>-37.777456628730079</v>
      </c>
      <c r="AJ30" s="13">
        <v>2.8089781285505069</v>
      </c>
      <c r="AK30" s="13">
        <v>-33.298705173494909</v>
      </c>
      <c r="AL30" s="13">
        <v>135.43837388348129</v>
      </c>
      <c r="AM30" s="13">
        <v>149.17114789517518</v>
      </c>
      <c r="AN30" s="13">
        <v>180.88913933675769</v>
      </c>
      <c r="AO30" s="13">
        <v>-44.78895455500583</v>
      </c>
      <c r="AP30" s="13">
        <v>110.13087532729242</v>
      </c>
      <c r="AQ30" s="13">
        <v>250.65925681367025</v>
      </c>
      <c r="AR30" s="13">
        <v>62.988485553453984</v>
      </c>
      <c r="AS30" s="13">
        <v>166.7672135646668</v>
      </c>
      <c r="AT30" s="13">
        <v>94.345660272936584</v>
      </c>
      <c r="AU30" s="13">
        <v>130.78252715136796</v>
      </c>
      <c r="AV30" s="13">
        <v>-57.923404357265099</v>
      </c>
      <c r="AW30" s="13">
        <v>49.676820957487053</v>
      </c>
      <c r="AX30" s="13">
        <v>75.986257159531533</v>
      </c>
      <c r="AY30" s="13">
        <v>190.6744413185595</v>
      </c>
      <c r="AZ30" s="13">
        <v>203.79390961577019</v>
      </c>
      <c r="BA30" s="13">
        <v>84.774273202853237</v>
      </c>
      <c r="BB30" s="13">
        <v>118.00168528999654</v>
      </c>
      <c r="BC30" s="13">
        <v>392.83352294916267</v>
      </c>
      <c r="BD30" s="13">
        <v>463.86786922784211</v>
      </c>
      <c r="BE30" s="13">
        <v>195.16911407221414</v>
      </c>
      <c r="BF30" s="13">
        <v>105.45127661934816</v>
      </c>
      <c r="BG30" s="13">
        <v>291.98263800972722</v>
      </c>
      <c r="BH30" s="13">
        <v>112.51552773769185</v>
      </c>
      <c r="BI30" s="13">
        <v>-75.777438189600616</v>
      </c>
      <c r="BJ30" s="13">
        <v>236.88755975629681</v>
      </c>
      <c r="BK30" s="13">
        <v>-28.623747841420254</v>
      </c>
      <c r="BL30" s="13">
        <v>-79.66276256219453</v>
      </c>
      <c r="BM30" s="13">
        <v>60.245602563136117</v>
      </c>
      <c r="BN30" s="13">
        <v>224.1214938461934</v>
      </c>
      <c r="BO30" s="13">
        <v>94.526211303388209</v>
      </c>
      <c r="BP30" s="13">
        <v>71.520558524688795</v>
      </c>
    </row>
    <row r="31" spans="2:68" ht="15" customHeight="1">
      <c r="D31" s="1">
        <v>33</v>
      </c>
      <c r="E31" s="1" t="s">
        <v>127</v>
      </c>
      <c r="F31" s="1" t="s">
        <v>9</v>
      </c>
      <c r="G31" s="11"/>
      <c r="H31" s="12">
        <v>21</v>
      </c>
      <c r="J31" s="1" t="s">
        <v>127</v>
      </c>
      <c r="K31" s="1" t="s">
        <v>127</v>
      </c>
      <c r="M31" s="13">
        <v>996.54509705586327</v>
      </c>
      <c r="N31" s="13">
        <v>1144.6540627408249</v>
      </c>
      <c r="O31" s="13">
        <v>1055.9971945817524</v>
      </c>
      <c r="P31" s="13">
        <v>1119.6241852175726</v>
      </c>
      <c r="Q31" s="13">
        <v>1034.4017374139771</v>
      </c>
      <c r="R31" s="13">
        <v>1140.932024559474</v>
      </c>
      <c r="S31" s="13">
        <v>1212.0591420607798</v>
      </c>
      <c r="T31" s="13">
        <v>1138.325836070293</v>
      </c>
      <c r="U31" s="13">
        <v>1086.4126236369571</v>
      </c>
      <c r="V31" s="13">
        <v>1119.7994282700947</v>
      </c>
      <c r="W31" s="13">
        <v>1214.6056751166891</v>
      </c>
      <c r="X31" s="13">
        <v>1127.8309585768334</v>
      </c>
      <c r="Y31" s="13">
        <v>1056.8906947750754</v>
      </c>
      <c r="Z31" s="13">
        <v>1035.6642068542697</v>
      </c>
      <c r="AA31" s="13">
        <v>1136.4473445563513</v>
      </c>
      <c r="AB31" s="13">
        <v>1105.1336124003465</v>
      </c>
      <c r="AC31" s="13">
        <v>1120.3272402172506</v>
      </c>
      <c r="AD31" s="13">
        <v>1103.2381988974303</v>
      </c>
      <c r="AE31" s="13">
        <v>1108.39513202478</v>
      </c>
      <c r="AF31" s="13">
        <v>1173.0351611616256</v>
      </c>
      <c r="AG31" s="13">
        <v>1122.2540813928056</v>
      </c>
      <c r="AH31" s="13">
        <v>1076.7897425947715</v>
      </c>
      <c r="AI31" s="13">
        <v>1130.4828027607164</v>
      </c>
      <c r="AJ31" s="13">
        <v>1111.7505907929071</v>
      </c>
      <c r="AK31" s="13">
        <v>1252.8130983263181</v>
      </c>
      <c r="AL31" s="13">
        <v>1212.7364981829</v>
      </c>
      <c r="AM31" s="13">
        <v>1183.2230503030014</v>
      </c>
      <c r="AN31" s="13">
        <v>1136.2410199680212</v>
      </c>
      <c r="AO31" s="13">
        <v>1088.3861758519965</v>
      </c>
      <c r="AP31" s="13">
        <v>1145.3683749552654</v>
      </c>
      <c r="AQ31" s="13">
        <v>1236.4335757992494</v>
      </c>
      <c r="AR31" s="13">
        <v>1192.3919173987838</v>
      </c>
      <c r="AS31" s="13">
        <v>1154.4857118055211</v>
      </c>
      <c r="AT31" s="13">
        <v>1141.3655046491292</v>
      </c>
      <c r="AU31" s="13">
        <v>1240.4762605808592</v>
      </c>
      <c r="AV31" s="13">
        <v>1239.6019067756708</v>
      </c>
      <c r="AW31" s="13">
        <v>1120.4025781766054</v>
      </c>
      <c r="AX31" s="13">
        <v>1235.1448602899729</v>
      </c>
      <c r="AY31" s="13">
        <v>1284.9361548373413</v>
      </c>
      <c r="AZ31" s="13">
        <v>1237.7545010916394</v>
      </c>
      <c r="BA31" s="13">
        <v>1182.2735051496602</v>
      </c>
      <c r="BB31" s="13">
        <v>1039.3249183889518</v>
      </c>
      <c r="BC31" s="13">
        <v>1279.7212352869669</v>
      </c>
      <c r="BD31" s="13">
        <v>1234.7038818148503</v>
      </c>
      <c r="BE31" s="13">
        <v>1106.6406379485609</v>
      </c>
      <c r="BF31" s="13">
        <v>1137.3425430404811</v>
      </c>
      <c r="BG31" s="13">
        <v>1210.4484096167002</v>
      </c>
      <c r="BH31" s="13">
        <v>1252.8410962990031</v>
      </c>
      <c r="BI31" s="13">
        <v>1160.9736779506081</v>
      </c>
      <c r="BJ31" s="13">
        <v>1176.5514646264564</v>
      </c>
      <c r="BK31" s="13">
        <v>1190.5595200709888</v>
      </c>
      <c r="BL31" s="13">
        <v>1223.7662434790859</v>
      </c>
      <c r="BM31" s="13">
        <v>1203.99137988195</v>
      </c>
      <c r="BN31" s="13">
        <v>1212.6894560106839</v>
      </c>
      <c r="BO31" s="13">
        <v>1260.7298599836447</v>
      </c>
      <c r="BP31" s="13">
        <v>1221.3550225368401</v>
      </c>
    </row>
    <row r="32" spans="2:68" ht="15" customHeight="1">
      <c r="B32" s="1" t="s">
        <v>141</v>
      </c>
      <c r="E32" s="10" t="s">
        <v>142</v>
      </c>
      <c r="G32" s="11" t="s">
        <v>142</v>
      </c>
      <c r="H32" s="12"/>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row>
    <row r="33" spans="2:68" ht="15" customHeight="1">
      <c r="B33" s="31">
        <v>0.20592120651414203</v>
      </c>
      <c r="C33" s="31"/>
      <c r="D33" s="1">
        <v>49</v>
      </c>
      <c r="E33" s="1" t="s">
        <v>126</v>
      </c>
      <c r="F33" s="1" t="s">
        <v>93</v>
      </c>
      <c r="G33" s="11"/>
      <c r="H33" s="12">
        <v>1</v>
      </c>
      <c r="J33" s="1" t="s">
        <v>126</v>
      </c>
      <c r="K33" s="1" t="s">
        <v>126</v>
      </c>
      <c r="L33" s="13"/>
      <c r="M33" s="13">
        <v>534.97076401455388</v>
      </c>
      <c r="N33" s="13">
        <v>422.7644613469925</v>
      </c>
      <c r="O33" s="13">
        <v>523.05048849027958</v>
      </c>
      <c r="P33" s="13">
        <v>576.22950556420244</v>
      </c>
      <c r="Q33" s="13">
        <v>579.88854639417457</v>
      </c>
      <c r="R33" s="13">
        <v>522.77434457069171</v>
      </c>
      <c r="S33" s="13">
        <v>483.92505503985666</v>
      </c>
      <c r="T33" s="13">
        <v>517.25005133957291</v>
      </c>
      <c r="U33" s="13">
        <v>540.54435558041985</v>
      </c>
      <c r="V33" s="13">
        <v>499.54883764499596</v>
      </c>
      <c r="W33" s="13">
        <v>518.8858008903569</v>
      </c>
      <c r="X33" s="13">
        <v>597.15021179024757</v>
      </c>
      <c r="Y33" s="13">
        <v>615.81413287168959</v>
      </c>
      <c r="Z33" s="13">
        <v>833.66154699940466</v>
      </c>
      <c r="AA33" s="13">
        <v>648.3809606538905</v>
      </c>
      <c r="AB33" s="13">
        <v>628.0978448910962</v>
      </c>
      <c r="AC33" s="13">
        <v>626.48338043223089</v>
      </c>
      <c r="AD33" s="13">
        <v>602.54890100837395</v>
      </c>
      <c r="AE33" s="13">
        <v>609.76572879690798</v>
      </c>
      <c r="AF33" s="13">
        <v>693.31953806617514</v>
      </c>
      <c r="AG33" s="13">
        <v>615.38620072917945</v>
      </c>
      <c r="AH33" s="13">
        <v>532.78539711971985</v>
      </c>
      <c r="AI33" s="13">
        <v>641.02965153913044</v>
      </c>
      <c r="AJ33" s="13">
        <v>669.90187490399671</v>
      </c>
      <c r="AK33" s="13">
        <v>491.23093359400247</v>
      </c>
      <c r="AL33" s="13">
        <v>461.57092902252924</v>
      </c>
      <c r="AM33" s="13">
        <v>507.79137387260124</v>
      </c>
      <c r="AN33" s="13">
        <v>643.0265651438508</v>
      </c>
      <c r="AO33" s="13">
        <v>528.71283419907195</v>
      </c>
      <c r="AP33" s="13">
        <v>532.06977273446341</v>
      </c>
      <c r="AQ33" s="13">
        <v>514.45765454444108</v>
      </c>
      <c r="AR33" s="13">
        <v>665.26046506280397</v>
      </c>
      <c r="AS33" s="13">
        <v>529.51083081082015</v>
      </c>
      <c r="AT33" s="13">
        <v>522.5966222885429</v>
      </c>
      <c r="AU33" s="13">
        <v>548.37559769995528</v>
      </c>
      <c r="AV33" s="13">
        <v>649.73708600083762</v>
      </c>
      <c r="AW33" s="13">
        <v>536.12501462107616</v>
      </c>
      <c r="AX33" s="13">
        <v>530.57829964557527</v>
      </c>
      <c r="AY33" s="13">
        <v>469.77274485773899</v>
      </c>
      <c r="AZ33" s="13">
        <v>590.2440946640254</v>
      </c>
      <c r="BA33" s="13">
        <v>311.67005908722479</v>
      </c>
      <c r="BB33" s="13">
        <v>243.09684187483165</v>
      </c>
      <c r="BC33" s="13">
        <v>333.13777306879587</v>
      </c>
      <c r="BD33" s="13">
        <v>510.24300267458796</v>
      </c>
      <c r="BE33" s="13">
        <v>511.37558108409672</v>
      </c>
      <c r="BF33" s="13">
        <v>439.85392185282001</v>
      </c>
      <c r="BG33" s="13">
        <v>476.96047717404178</v>
      </c>
      <c r="BH33" s="13">
        <v>720.1744705877685</v>
      </c>
      <c r="BI33" s="13">
        <v>474.54129779140891</v>
      </c>
      <c r="BJ33" s="13">
        <v>461.27455285689012</v>
      </c>
      <c r="BK33" s="13">
        <v>525.10899082709921</v>
      </c>
      <c r="BL33" s="13">
        <v>627.92975149736617</v>
      </c>
      <c r="BM33" s="13">
        <v>475.03082771544888</v>
      </c>
      <c r="BN33" s="13">
        <v>477.57408362160788</v>
      </c>
      <c r="BO33" s="13">
        <v>518.42976166438052</v>
      </c>
      <c r="BP33" s="13">
        <v>621.56126896649891</v>
      </c>
    </row>
    <row r="34" spans="2:68" ht="15" customHeight="1">
      <c r="B34" s="31">
        <v>0.49994287633794965</v>
      </c>
      <c r="C34" s="31"/>
      <c r="D34" s="1">
        <v>9</v>
      </c>
      <c r="E34" s="1" t="s">
        <v>49</v>
      </c>
      <c r="F34" s="1" t="s">
        <v>93</v>
      </c>
      <c r="G34" s="11"/>
      <c r="H34" s="12">
        <v>2</v>
      </c>
      <c r="J34" s="1" t="s">
        <v>49</v>
      </c>
      <c r="K34" s="1" t="s">
        <v>49</v>
      </c>
      <c r="L34" s="13"/>
      <c r="M34" s="13">
        <v>190.86518726172773</v>
      </c>
      <c r="N34" s="13">
        <v>117.27024530928182</v>
      </c>
      <c r="O34" s="13">
        <v>166.61232100456573</v>
      </c>
      <c r="P34" s="13">
        <v>186.90895298625648</v>
      </c>
      <c r="Q34" s="13">
        <v>198.75967692652551</v>
      </c>
      <c r="R34" s="13">
        <v>179.78178544067305</v>
      </c>
      <c r="S34" s="13">
        <v>127.0322309722761</v>
      </c>
      <c r="T34" s="13">
        <v>113.73756841237801</v>
      </c>
      <c r="U34" s="13">
        <v>147.52604278294368</v>
      </c>
      <c r="V34" s="13">
        <v>133.8356787238273</v>
      </c>
      <c r="W34" s="13">
        <v>147.19689776680727</v>
      </c>
      <c r="X34" s="13">
        <v>166.60891343254167</v>
      </c>
      <c r="Y34" s="13">
        <v>144.65052104445505</v>
      </c>
      <c r="Z34" s="13">
        <v>188.53390171165518</v>
      </c>
      <c r="AA34" s="13">
        <v>146.16233246560444</v>
      </c>
      <c r="AB34" s="13">
        <v>138.08302599790261</v>
      </c>
      <c r="AC34" s="13">
        <v>123.68849937180565</v>
      </c>
      <c r="AD34" s="13">
        <v>151.56657694526021</v>
      </c>
      <c r="AE34" s="13">
        <v>183.08347948089079</v>
      </c>
      <c r="AF34" s="13">
        <v>169.15277480971457</v>
      </c>
      <c r="AG34" s="13">
        <v>150.70482133800485</v>
      </c>
      <c r="AH34" s="13">
        <v>121.47015904540478</v>
      </c>
      <c r="AI34" s="13">
        <v>214.13879867766045</v>
      </c>
      <c r="AJ34" s="13">
        <v>175.98326126082318</v>
      </c>
      <c r="AK34" s="13">
        <v>79.777117136462749</v>
      </c>
      <c r="AL34" s="13">
        <v>89.838518822237376</v>
      </c>
      <c r="AM34" s="13">
        <v>152.69484303324532</v>
      </c>
      <c r="AN34" s="13">
        <v>182.19829974779267</v>
      </c>
      <c r="AO34" s="13">
        <v>123.72511020516356</v>
      </c>
      <c r="AP34" s="13">
        <v>160.95005276780358</v>
      </c>
      <c r="AQ34" s="13">
        <v>134.79821424274854</v>
      </c>
      <c r="AR34" s="13">
        <v>182.42781676708637</v>
      </c>
      <c r="AS34" s="13">
        <v>119.20959310823409</v>
      </c>
      <c r="AT34" s="13">
        <v>149.94356069198909</v>
      </c>
      <c r="AU34" s="13">
        <v>148.78774380416081</v>
      </c>
      <c r="AV34" s="13">
        <v>180.0700076737572</v>
      </c>
      <c r="AW34" s="13">
        <v>125.42837833676344</v>
      </c>
      <c r="AX34" s="13">
        <v>168.64313127578745</v>
      </c>
      <c r="AY34" s="13">
        <v>101.56630420270452</v>
      </c>
      <c r="AZ34" s="13">
        <v>148.99838433648088</v>
      </c>
      <c r="BA34" s="13">
        <v>73.861008333646254</v>
      </c>
      <c r="BB34" s="13">
        <v>43.974826558568118</v>
      </c>
      <c r="BC34" s="13">
        <v>60.795732737081813</v>
      </c>
      <c r="BD34" s="13">
        <v>137.30112407542836</v>
      </c>
      <c r="BE34" s="13">
        <v>126.52267742523097</v>
      </c>
      <c r="BF34" s="13">
        <v>94.265206613627214</v>
      </c>
      <c r="BG34" s="13">
        <v>125.08749547978633</v>
      </c>
      <c r="BH34" s="13">
        <v>264.98816260626245</v>
      </c>
      <c r="BI34" s="13">
        <v>94.19622134219739</v>
      </c>
      <c r="BJ34" s="13">
        <v>140.28577901804081</v>
      </c>
      <c r="BK34" s="13">
        <v>146.22440274173931</v>
      </c>
      <c r="BL34" s="13">
        <v>219.85757444003349</v>
      </c>
      <c r="BM34" s="13">
        <v>78.422493046861035</v>
      </c>
      <c r="BN34" s="13">
        <v>128.60125752642793</v>
      </c>
      <c r="BO34" s="13">
        <v>155.73205818849584</v>
      </c>
      <c r="BP34" s="13">
        <v>199.56851850254847</v>
      </c>
    </row>
    <row r="35" spans="2:68" ht="15" customHeight="1">
      <c r="B35" s="31">
        <v>-3.1902367594058512E-2</v>
      </c>
      <c r="C35" s="31"/>
      <c r="D35" s="1">
        <v>13</v>
      </c>
      <c r="E35" s="1" t="s">
        <v>52</v>
      </c>
      <c r="F35" s="1" t="s">
        <v>93</v>
      </c>
      <c r="G35" s="11"/>
      <c r="H35" s="12">
        <v>3</v>
      </c>
      <c r="J35" s="1" t="s">
        <v>52</v>
      </c>
      <c r="K35" s="1" t="s">
        <v>52</v>
      </c>
      <c r="L35" s="13"/>
      <c r="M35" s="13">
        <v>121.01434971672106</v>
      </c>
      <c r="N35" s="13">
        <v>91.090084713148556</v>
      </c>
      <c r="O35" s="13">
        <v>118.75178022784213</v>
      </c>
      <c r="P35" s="13">
        <v>131.09183919589137</v>
      </c>
      <c r="Q35" s="13">
        <v>154.34011068977372</v>
      </c>
      <c r="R35" s="13">
        <v>114.56032392038105</v>
      </c>
      <c r="S35" s="13">
        <v>140.36323631772828</v>
      </c>
      <c r="T35" s="13">
        <v>147.91586419667325</v>
      </c>
      <c r="U35" s="13">
        <v>168.55019214673428</v>
      </c>
      <c r="V35" s="13">
        <v>132.13723486262006</v>
      </c>
      <c r="W35" s="13">
        <v>143.33721018578797</v>
      </c>
      <c r="X35" s="13">
        <v>155.33337917504923</v>
      </c>
      <c r="Y35" s="13">
        <v>219.84547060050474</v>
      </c>
      <c r="Z35" s="13">
        <v>326.9375507124181</v>
      </c>
      <c r="AA35" s="13">
        <v>229.43655405348454</v>
      </c>
      <c r="AB35" s="13">
        <v>162.57592819573108</v>
      </c>
      <c r="AC35" s="13">
        <v>235.95629185094433</v>
      </c>
      <c r="AD35" s="13">
        <v>184.56520793657438</v>
      </c>
      <c r="AE35" s="13">
        <v>181.04223062275167</v>
      </c>
      <c r="AF35" s="13">
        <v>205.26983783961629</v>
      </c>
      <c r="AG35" s="13">
        <v>219.8150944560285</v>
      </c>
      <c r="AH35" s="13">
        <v>172.48779437834673</v>
      </c>
      <c r="AI35" s="13">
        <v>184.09122849525468</v>
      </c>
      <c r="AJ35" s="13">
        <v>191.05202487432891</v>
      </c>
      <c r="AK35" s="13">
        <v>183.12641039032769</v>
      </c>
      <c r="AL35" s="13">
        <v>149.12115022159475</v>
      </c>
      <c r="AM35" s="13">
        <v>144.10448172096648</v>
      </c>
      <c r="AN35" s="13">
        <v>168.46443364317952</v>
      </c>
      <c r="AO35" s="13">
        <v>179.09566761948059</v>
      </c>
      <c r="AP35" s="13">
        <v>141.0569391483555</v>
      </c>
      <c r="AQ35" s="13">
        <v>162.0405267228216</v>
      </c>
      <c r="AR35" s="13">
        <v>182.9738595967026</v>
      </c>
      <c r="AS35" s="13">
        <v>187.54983769159591</v>
      </c>
      <c r="AT35" s="13">
        <v>144.09102187790205</v>
      </c>
      <c r="AU35" s="13">
        <v>176.64559714107423</v>
      </c>
      <c r="AV35" s="13">
        <v>178.02585021483833</v>
      </c>
      <c r="AW35" s="13">
        <v>183.58687227647755</v>
      </c>
      <c r="AX35" s="13">
        <v>135.96389870447928</v>
      </c>
      <c r="AY35" s="13">
        <v>158.0591503746972</v>
      </c>
      <c r="AZ35" s="13">
        <v>160.39712460999999</v>
      </c>
      <c r="BA35" s="13">
        <v>61.295109224648769</v>
      </c>
      <c r="BB35" s="13">
        <v>90.664331392963604</v>
      </c>
      <c r="BC35" s="13">
        <v>118.53892212000001</v>
      </c>
      <c r="BD35" s="13">
        <v>143.28146561000003</v>
      </c>
      <c r="BE35" s="13">
        <v>193.76214517079742</v>
      </c>
      <c r="BF35" s="13">
        <v>146.66747360635</v>
      </c>
      <c r="BG35" s="13">
        <v>156.04646141520004</v>
      </c>
      <c r="BH35" s="13">
        <v>176.86984951300002</v>
      </c>
      <c r="BI35" s="13">
        <v>177.44141825937081</v>
      </c>
      <c r="BJ35" s="13">
        <v>103.17599841312199</v>
      </c>
      <c r="BK35" s="13">
        <v>163.15026682500002</v>
      </c>
      <c r="BL35" s="13">
        <v>127.01736988403999</v>
      </c>
      <c r="BM35" s="13">
        <v>195.59291784522759</v>
      </c>
      <c r="BN35" s="13">
        <v>132.0455911202757</v>
      </c>
      <c r="BO35" s="13">
        <v>154.07038842061229</v>
      </c>
      <c r="BP35" s="13">
        <v>148.49505349851111</v>
      </c>
    </row>
    <row r="36" spans="2:68" ht="15" customHeight="1">
      <c r="B36" s="31">
        <v>1.3693787837154527</v>
      </c>
      <c r="C36" s="31"/>
      <c r="D36" s="1">
        <v>37</v>
      </c>
      <c r="E36" s="1" t="s">
        <v>77</v>
      </c>
      <c r="F36" s="1" t="s">
        <v>93</v>
      </c>
      <c r="G36" s="11"/>
      <c r="H36" s="12">
        <v>4</v>
      </c>
      <c r="J36" s="1" t="s">
        <v>77</v>
      </c>
      <c r="K36" s="1" t="s">
        <v>77</v>
      </c>
      <c r="L36" s="13"/>
      <c r="M36" s="13">
        <v>4.0679879474485698</v>
      </c>
      <c r="N36" s="13">
        <v>7.6781980439506583</v>
      </c>
      <c r="O36" s="13">
        <v>6.1524322455556035</v>
      </c>
      <c r="P36" s="13">
        <v>10.850209767242914</v>
      </c>
      <c r="Q36" s="13">
        <v>3.9668910805804503</v>
      </c>
      <c r="R36" s="13">
        <v>7.4343648142332146</v>
      </c>
      <c r="S36" s="13">
        <v>5.0664329082381201</v>
      </c>
      <c r="T36" s="13">
        <v>8.5505148689504136</v>
      </c>
      <c r="U36" s="13">
        <v>3.7985643042199873</v>
      </c>
      <c r="V36" s="13">
        <v>8.0136764454334504</v>
      </c>
      <c r="W36" s="13">
        <v>5.9933873583371016</v>
      </c>
      <c r="X36" s="13">
        <v>9.2571325043206709</v>
      </c>
      <c r="Y36" s="13">
        <v>4.6568185407878913</v>
      </c>
      <c r="Z36" s="13">
        <v>5.5788180637477529</v>
      </c>
      <c r="AA36" s="13">
        <v>5.8447115850761442</v>
      </c>
      <c r="AB36" s="13">
        <v>8.1580320593740652</v>
      </c>
      <c r="AC36" s="13">
        <v>4.2536062547448088</v>
      </c>
      <c r="AD36" s="13">
        <v>6.4062598664470496</v>
      </c>
      <c r="AE36" s="13">
        <v>5.2219305066144113</v>
      </c>
      <c r="AF36" s="13">
        <v>6.3445743252071694</v>
      </c>
      <c r="AG36" s="13">
        <v>3.8627958036042815</v>
      </c>
      <c r="AH36" s="13">
        <v>5.7752338753660144</v>
      </c>
      <c r="AI36" s="13">
        <v>4.6560657108986154</v>
      </c>
      <c r="AJ36" s="13">
        <v>5.6756765922005776</v>
      </c>
      <c r="AK36" s="13">
        <v>3.5985473326697877</v>
      </c>
      <c r="AL36" s="13">
        <v>5.2681418061967724</v>
      </c>
      <c r="AM36" s="13">
        <v>4.6002879999999999</v>
      </c>
      <c r="AN36" s="13">
        <v>5.4663679999999992</v>
      </c>
      <c r="AO36" s="13">
        <v>3.6109999999999998</v>
      </c>
      <c r="AP36" s="13">
        <v>5.3059329999999996</v>
      </c>
      <c r="AQ36" s="13">
        <v>4.6607880000000002</v>
      </c>
      <c r="AR36" s="13">
        <v>5.5868679999999991</v>
      </c>
      <c r="AS36" s="13">
        <v>3.6082099999999993</v>
      </c>
      <c r="AT36" s="13">
        <v>5.2458245899999998</v>
      </c>
      <c r="AU36" s="13">
        <v>4.7391437600000001</v>
      </c>
      <c r="AV36" s="13">
        <v>5.5971995999999997</v>
      </c>
      <c r="AW36" s="13">
        <v>3.5052994999999996</v>
      </c>
      <c r="AX36" s="13">
        <v>5.0135333604999994</v>
      </c>
      <c r="AY36" s="13">
        <v>4.529931509599999</v>
      </c>
      <c r="AZ36" s="13">
        <v>5.6976155879999997</v>
      </c>
      <c r="BA36" s="13">
        <v>3.3300345249999994</v>
      </c>
      <c r="BB36" s="13">
        <v>3.6463884398499995</v>
      </c>
      <c r="BC36" s="13">
        <v>3.1050205067199999</v>
      </c>
      <c r="BD36" s="13">
        <v>4.4662911659999995</v>
      </c>
      <c r="BE36" s="13">
        <v>2.8502028131249992</v>
      </c>
      <c r="BF36" s="13">
        <v>3.7655475119600004</v>
      </c>
      <c r="BG36" s="13">
        <v>3.3054995670559997</v>
      </c>
      <c r="BH36" s="13">
        <v>4.6818181116000002</v>
      </c>
      <c r="BI36" s="13">
        <v>3.0243353973937497</v>
      </c>
      <c r="BJ36" s="13">
        <v>4.0209684221668001</v>
      </c>
      <c r="BK36" s="13">
        <v>3.5002883585204798</v>
      </c>
      <c r="BL36" s="13">
        <v>4.9159090171800006</v>
      </c>
      <c r="BM36" s="13">
        <v>2.8731186275240619</v>
      </c>
      <c r="BN36" s="13">
        <v>3.8802345273909622</v>
      </c>
      <c r="BO36" s="13">
        <v>3.4652854749352753</v>
      </c>
      <c r="BP36" s="13">
        <v>5.014227197523601</v>
      </c>
    </row>
    <row r="37" spans="2:68" ht="15" customHeight="1">
      <c r="B37" s="31">
        <v>0.76294951793583765</v>
      </c>
      <c r="C37" s="31"/>
      <c r="D37" s="1">
        <v>49</v>
      </c>
      <c r="E37" s="1" t="s">
        <v>126</v>
      </c>
      <c r="F37" s="1" t="s">
        <v>94</v>
      </c>
      <c r="G37" s="11"/>
      <c r="H37" s="12">
        <v>5</v>
      </c>
      <c r="J37" s="1" t="s">
        <v>126</v>
      </c>
      <c r="K37" s="1" t="s">
        <v>126</v>
      </c>
      <c r="L37" s="13"/>
      <c r="M37" s="13">
        <v>252.01793543186216</v>
      </c>
      <c r="N37" s="13">
        <v>306.15778790715143</v>
      </c>
      <c r="O37" s="13">
        <v>317.79766550253919</v>
      </c>
      <c r="P37" s="13">
        <v>328.32092443031928</v>
      </c>
      <c r="Q37" s="13">
        <v>396.35238455503327</v>
      </c>
      <c r="R37" s="13">
        <v>333.64038851810528</v>
      </c>
      <c r="S37" s="13">
        <v>418.61423416602139</v>
      </c>
      <c r="T37" s="13">
        <v>353.36559729371294</v>
      </c>
      <c r="U37" s="13">
        <v>346.87527773139584</v>
      </c>
      <c r="V37" s="13">
        <v>296.16589811105138</v>
      </c>
      <c r="W37" s="13">
        <v>303.58087185591916</v>
      </c>
      <c r="X37" s="13">
        <v>375.72825777449475</v>
      </c>
      <c r="Y37" s="13">
        <v>443.26950652364803</v>
      </c>
      <c r="Z37" s="13">
        <v>599.51146980322426</v>
      </c>
      <c r="AA37" s="13">
        <v>327.10845621432162</v>
      </c>
      <c r="AB37" s="13">
        <v>360.26901957889015</v>
      </c>
      <c r="AC37" s="13">
        <v>293.30362459849346</v>
      </c>
      <c r="AD37" s="13">
        <v>248.84529552570257</v>
      </c>
      <c r="AE37" s="13">
        <v>240.99320456538334</v>
      </c>
      <c r="AF37" s="13">
        <v>283.85587010761611</v>
      </c>
      <c r="AG37" s="13">
        <v>266.79558710518262</v>
      </c>
      <c r="AH37" s="13">
        <v>218.54000038509966</v>
      </c>
      <c r="AI37" s="13">
        <v>305.08215720008138</v>
      </c>
      <c r="AJ37" s="13">
        <v>300.57198761024461</v>
      </c>
      <c r="AK37" s="13">
        <v>272.2594275677464</v>
      </c>
      <c r="AL37" s="13">
        <v>221.04334387781546</v>
      </c>
      <c r="AM37" s="13">
        <v>200.02308092126373</v>
      </c>
      <c r="AN37" s="13">
        <v>379.7817706234693</v>
      </c>
      <c r="AO37" s="13">
        <v>304.10442690110983</v>
      </c>
      <c r="AP37" s="13">
        <v>248.42238943993218</v>
      </c>
      <c r="AQ37" s="13">
        <v>232.9784594383255</v>
      </c>
      <c r="AR37" s="13">
        <v>258.75856145183513</v>
      </c>
      <c r="AS37" s="13">
        <v>261.31053416406633</v>
      </c>
      <c r="AT37" s="13">
        <v>248.0516030536962</v>
      </c>
      <c r="AU37" s="13">
        <v>297.46640605513932</v>
      </c>
      <c r="AV37" s="13">
        <v>283.84569020761694</v>
      </c>
      <c r="AW37" s="13">
        <v>258.29107051594713</v>
      </c>
      <c r="AX37" s="13">
        <v>219.78854073079242</v>
      </c>
      <c r="AY37" s="13">
        <v>150.40579206940885</v>
      </c>
      <c r="AZ37" s="13">
        <v>242.56548809053552</v>
      </c>
      <c r="BA37" s="13">
        <v>253.58522341845534</v>
      </c>
      <c r="BB37" s="13">
        <v>159.58661396164572</v>
      </c>
      <c r="BC37" s="13">
        <v>221.72024458232588</v>
      </c>
      <c r="BD37" s="13">
        <v>267.43964936490079</v>
      </c>
      <c r="BE37" s="13">
        <v>352.00701290411621</v>
      </c>
      <c r="BF37" s="13">
        <v>245.0886428268588</v>
      </c>
      <c r="BG37" s="13">
        <v>259.04177814493005</v>
      </c>
      <c r="BH37" s="13">
        <v>324.14626092727201</v>
      </c>
      <c r="BI37" s="13">
        <v>284.10192685134723</v>
      </c>
      <c r="BJ37" s="13">
        <v>257.61574038553533</v>
      </c>
      <c r="BK37" s="13">
        <v>344.21212327607634</v>
      </c>
      <c r="BL37" s="13">
        <v>336.62054260412754</v>
      </c>
      <c r="BM37" s="13">
        <v>301.60441553469946</v>
      </c>
      <c r="BN37" s="13">
        <v>278.5754574565143</v>
      </c>
      <c r="BO37" s="13">
        <v>295.51170812373266</v>
      </c>
      <c r="BP37" s="13">
        <v>313.82385899608903</v>
      </c>
    </row>
    <row r="38" spans="2:68" ht="15" customHeight="1">
      <c r="B38" s="31">
        <v>0.63879095694360366</v>
      </c>
      <c r="C38" s="31"/>
      <c r="D38" s="1">
        <v>9</v>
      </c>
      <c r="E38" s="1" t="s">
        <v>49</v>
      </c>
      <c r="F38" s="1" t="s">
        <v>94</v>
      </c>
      <c r="G38" s="11"/>
      <c r="H38" s="12">
        <v>6</v>
      </c>
      <c r="J38" s="1" t="s">
        <v>49</v>
      </c>
      <c r="K38" s="1" t="s">
        <v>49</v>
      </c>
      <c r="L38" s="13"/>
      <c r="M38" s="13">
        <v>78.554001832331892</v>
      </c>
      <c r="N38" s="13">
        <v>59.852310511279825</v>
      </c>
      <c r="O38" s="13">
        <v>92.804811159685812</v>
      </c>
      <c r="P38" s="13">
        <v>108.8441416008442</v>
      </c>
      <c r="Q38" s="13">
        <v>100.05896949525759</v>
      </c>
      <c r="R38" s="13">
        <v>111.05959019752957</v>
      </c>
      <c r="S38" s="13">
        <v>74.881936591088618</v>
      </c>
      <c r="T38" s="13">
        <v>68.710614425763822</v>
      </c>
      <c r="U38" s="13">
        <v>64.959620093194587</v>
      </c>
      <c r="V38" s="13">
        <v>57.641040321586452</v>
      </c>
      <c r="W38" s="13">
        <v>84.843840378068023</v>
      </c>
      <c r="X38" s="13">
        <v>111.53913538451184</v>
      </c>
      <c r="Y38" s="13">
        <v>90.634917833187501</v>
      </c>
      <c r="Z38" s="13">
        <v>133.13957511019413</v>
      </c>
      <c r="AA38" s="13">
        <v>51.482250323253183</v>
      </c>
      <c r="AB38" s="13">
        <v>65.894691347931584</v>
      </c>
      <c r="AC38" s="13">
        <v>42.68893607375999</v>
      </c>
      <c r="AD38" s="13">
        <v>52.349520050374466</v>
      </c>
      <c r="AE38" s="13">
        <v>53.976724381360825</v>
      </c>
      <c r="AF38" s="13">
        <v>56.947044848393688</v>
      </c>
      <c r="AG38" s="13">
        <v>40.042222037186875</v>
      </c>
      <c r="AH38" s="13">
        <v>37.69445452800263</v>
      </c>
      <c r="AI38" s="13">
        <v>57.038719914599554</v>
      </c>
      <c r="AJ38" s="13">
        <v>60.166099178833285</v>
      </c>
      <c r="AK38" s="13">
        <v>27.461792576249803</v>
      </c>
      <c r="AL38" s="13">
        <v>32.256699654389664</v>
      </c>
      <c r="AM38" s="13">
        <v>40.084397824803148</v>
      </c>
      <c r="AN38" s="13">
        <v>61.773331207412582</v>
      </c>
      <c r="AO38" s="13">
        <v>37.073419977937235</v>
      </c>
      <c r="AP38" s="13">
        <v>41.557150398984433</v>
      </c>
      <c r="AQ38" s="13">
        <v>31.036849580758954</v>
      </c>
      <c r="AR38" s="13">
        <v>59.648324727487562</v>
      </c>
      <c r="AS38" s="13">
        <v>32.323665387945582</v>
      </c>
      <c r="AT38" s="13">
        <v>39.300953640630304</v>
      </c>
      <c r="AU38" s="13">
        <v>34.368623679968678</v>
      </c>
      <c r="AV38" s="13">
        <v>56.408433476842362</v>
      </c>
      <c r="AW38" s="13">
        <v>33.616612003463409</v>
      </c>
      <c r="AX38" s="13">
        <v>44.523949101393015</v>
      </c>
      <c r="AY38" s="13">
        <v>22.339605391979642</v>
      </c>
      <c r="AZ38" s="13">
        <v>45.289470733315838</v>
      </c>
      <c r="BA38" s="13">
        <v>28.058706880848014</v>
      </c>
      <c r="BB38" s="13">
        <v>19.756782076478416</v>
      </c>
      <c r="BC38" s="13">
        <v>33.766180969952913</v>
      </c>
      <c r="BD38" s="13">
        <v>48.855152887623881</v>
      </c>
      <c r="BE38" s="13">
        <v>39.298278416317643</v>
      </c>
      <c r="BF38" s="13">
        <v>25.372605410684258</v>
      </c>
      <c r="BG38" s="13">
        <v>42.91343401510921</v>
      </c>
      <c r="BH38" s="13">
        <v>78.893179825654073</v>
      </c>
      <c r="BI38" s="13">
        <v>41.263192337133532</v>
      </c>
      <c r="BJ38" s="13">
        <v>30.447126492821109</v>
      </c>
      <c r="BK38" s="13">
        <v>45.426073773252071</v>
      </c>
      <c r="BL38" s="13">
        <v>56.421368966960038</v>
      </c>
      <c r="BM38" s="13">
        <v>34.445940060250713</v>
      </c>
      <c r="BN38" s="13">
        <v>29.533712698036474</v>
      </c>
      <c r="BO38" s="13">
        <v>54.511288527902479</v>
      </c>
      <c r="BP38" s="13">
        <v>66.678788945507307</v>
      </c>
    </row>
    <row r="39" spans="2:68" ht="15" customHeight="1">
      <c r="B39" s="31">
        <v>1.7044261470317124</v>
      </c>
      <c r="C39" s="31"/>
      <c r="D39" s="1">
        <v>13</v>
      </c>
      <c r="E39" s="1" t="s">
        <v>52</v>
      </c>
      <c r="F39" s="1" t="s">
        <v>94</v>
      </c>
      <c r="G39" s="11"/>
      <c r="H39" s="12">
        <v>7</v>
      </c>
      <c r="J39" s="1" t="s">
        <v>52</v>
      </c>
      <c r="K39" s="1" t="s">
        <v>52</v>
      </c>
      <c r="L39" s="13"/>
      <c r="M39" s="13">
        <v>39.371388092676554</v>
      </c>
      <c r="N39" s="13">
        <v>36.544890385825617</v>
      </c>
      <c r="O39" s="13">
        <v>47.672371779129392</v>
      </c>
      <c r="P39" s="13">
        <v>60.205141444213346</v>
      </c>
      <c r="Q39" s="13">
        <v>84.758332711364631</v>
      </c>
      <c r="R39" s="13">
        <v>53.272713066889423</v>
      </c>
      <c r="S39" s="13">
        <v>59.081908934936422</v>
      </c>
      <c r="T39" s="13">
        <v>61.982703441409768</v>
      </c>
      <c r="U39" s="13">
        <v>91.237554900604323</v>
      </c>
      <c r="V39" s="13">
        <v>50.636729385698317</v>
      </c>
      <c r="W39" s="13">
        <v>52.173638592053123</v>
      </c>
      <c r="X39" s="13">
        <v>62.916040673778696</v>
      </c>
      <c r="Y39" s="13">
        <v>116.22144909867154</v>
      </c>
      <c r="Z39" s="13">
        <v>155.16905623439439</v>
      </c>
      <c r="AA39" s="13">
        <v>81.949617999247209</v>
      </c>
      <c r="AB39" s="13">
        <v>53.370680464633722</v>
      </c>
      <c r="AC39" s="13">
        <v>62.295756268656717</v>
      </c>
      <c r="AD39" s="13">
        <v>43.431716417910451</v>
      </c>
      <c r="AE39" s="13">
        <v>40.487462686567163</v>
      </c>
      <c r="AF39" s="13">
        <v>52.237269701492536</v>
      </c>
      <c r="AG39" s="13">
        <v>63.950117499999998</v>
      </c>
      <c r="AH39" s="13">
        <v>45.144512500000005</v>
      </c>
      <c r="AI39" s="13">
        <v>53.208957500000004</v>
      </c>
      <c r="AJ39" s="13">
        <v>65.799977499999997</v>
      </c>
      <c r="AK39" s="13">
        <v>81.263942295081961</v>
      </c>
      <c r="AL39" s="13">
        <v>40.180625737704915</v>
      </c>
      <c r="AM39" s="13">
        <v>41.019999999999996</v>
      </c>
      <c r="AN39" s="13">
        <v>122.08999999999999</v>
      </c>
      <c r="AO39" s="13">
        <v>105.9</v>
      </c>
      <c r="AP39" s="13">
        <v>62.625999999999998</v>
      </c>
      <c r="AQ39" s="13">
        <v>69.28537</v>
      </c>
      <c r="AR39" s="13">
        <v>68.574463000000009</v>
      </c>
      <c r="AS39" s="13">
        <v>77.317250000000001</v>
      </c>
      <c r="AT39" s="13">
        <v>69.451769999999996</v>
      </c>
      <c r="AU39" s="13">
        <v>87.998750000000001</v>
      </c>
      <c r="AV39" s="13">
        <v>73.26790355</v>
      </c>
      <c r="AW39" s="13">
        <v>71.188999999999993</v>
      </c>
      <c r="AX39" s="13">
        <v>49.455499999999994</v>
      </c>
      <c r="AY39" s="13">
        <v>42.835430000000002</v>
      </c>
      <c r="AZ39" s="13">
        <v>47.641000000000005</v>
      </c>
      <c r="BA39" s="13">
        <v>37.074800000000003</v>
      </c>
      <c r="BB39" s="13">
        <v>40.667000000000002</v>
      </c>
      <c r="BC39" s="13">
        <v>57.56</v>
      </c>
      <c r="BD39" s="13">
        <v>63.572199999999995</v>
      </c>
      <c r="BE39" s="13">
        <v>86.463610000000003</v>
      </c>
      <c r="BF39" s="13">
        <v>57.431899999999999</v>
      </c>
      <c r="BG39" s="13">
        <v>64.701685000000012</v>
      </c>
      <c r="BH39" s="13">
        <v>76.89</v>
      </c>
      <c r="BI39" s="13">
        <v>49.331083599999999</v>
      </c>
      <c r="BJ39" s="13">
        <v>37.438680000000005</v>
      </c>
      <c r="BK39" s="13">
        <v>70.106924000000006</v>
      </c>
      <c r="BL39" s="13">
        <v>61.349813999999995</v>
      </c>
      <c r="BM39" s="13">
        <v>65.871829959999999</v>
      </c>
      <c r="BN39" s="13">
        <v>49.302794040000002</v>
      </c>
      <c r="BO39" s="13">
        <v>81.641621200000003</v>
      </c>
      <c r="BP39" s="13">
        <v>82.729557</v>
      </c>
    </row>
    <row r="40" spans="2:68" ht="15" customHeight="1">
      <c r="B40" s="31">
        <v>0.56522888946898542</v>
      </c>
      <c r="C40" s="31"/>
      <c r="D40" s="1">
        <v>37</v>
      </c>
      <c r="E40" s="1" t="s">
        <v>77</v>
      </c>
      <c r="F40" s="1" t="s">
        <v>94</v>
      </c>
      <c r="G40" s="11"/>
      <c r="H40" s="12">
        <v>8</v>
      </c>
      <c r="J40" s="1" t="s">
        <v>77</v>
      </c>
      <c r="K40" s="1" t="s">
        <v>77</v>
      </c>
      <c r="L40" s="13"/>
      <c r="M40" s="13">
        <v>6.1538666666666665E-2</v>
      </c>
      <c r="N40" s="13">
        <v>7.3077333333333341E-2</v>
      </c>
      <c r="O40" s="13">
        <v>0.16923199999999999</v>
      </c>
      <c r="P40" s="13">
        <v>0.19230933333333333</v>
      </c>
      <c r="Q40" s="13">
        <v>8.6793055555555554E-2</v>
      </c>
      <c r="R40" s="13">
        <v>0.18830333333333335</v>
      </c>
      <c r="S40" s="13">
        <v>0.20302055555555557</v>
      </c>
      <c r="T40" s="13">
        <v>0.43547555555555562</v>
      </c>
      <c r="U40" s="13">
        <v>0.18152875000000002</v>
      </c>
      <c r="V40" s="13">
        <v>9.5293749999999997E-2</v>
      </c>
      <c r="W40" s="13">
        <v>0.19964625</v>
      </c>
      <c r="X40" s="13">
        <v>0.52176249999999991</v>
      </c>
      <c r="Y40" s="13">
        <v>0.27291976562499998</v>
      </c>
      <c r="Z40" s="13">
        <v>0.39045984374999998</v>
      </c>
      <c r="AA40" s="13">
        <v>0.39821742187500003</v>
      </c>
      <c r="AB40" s="13">
        <v>0.32369000000000003</v>
      </c>
      <c r="AC40" s="13">
        <v>0.41438999999999998</v>
      </c>
      <c r="AD40" s="13">
        <v>0.26169000000000003</v>
      </c>
      <c r="AE40" s="13">
        <v>0.31169000000000002</v>
      </c>
      <c r="AF40" s="13">
        <v>0.31169000000000002</v>
      </c>
      <c r="AG40" s="13">
        <v>0.35</v>
      </c>
      <c r="AH40" s="13">
        <v>0.35</v>
      </c>
      <c r="AI40" s="13">
        <v>0.35</v>
      </c>
      <c r="AJ40" s="13">
        <v>0.36750000000000005</v>
      </c>
      <c r="AK40" s="13">
        <v>0.315</v>
      </c>
      <c r="AL40" s="13">
        <v>0.315</v>
      </c>
      <c r="AM40" s="13">
        <v>0.315</v>
      </c>
      <c r="AN40" s="13">
        <v>0.33075000000000004</v>
      </c>
      <c r="AO40" s="13">
        <v>0.28350000000000003</v>
      </c>
      <c r="AP40" s="13">
        <v>0.23100000000000001</v>
      </c>
      <c r="AQ40" s="13">
        <v>0.23100000000000001</v>
      </c>
      <c r="AR40" s="13">
        <v>0.28505000000000003</v>
      </c>
      <c r="AS40" s="13">
        <v>0.25515000000000004</v>
      </c>
      <c r="AT40" s="13">
        <v>0.20790000000000003</v>
      </c>
      <c r="AU40" s="13">
        <v>0.20790000000000003</v>
      </c>
      <c r="AV40" s="13">
        <v>0.25654500000000002</v>
      </c>
      <c r="AW40" s="13">
        <v>0.24239250000000004</v>
      </c>
      <c r="AX40" s="13">
        <v>0.19750500000000001</v>
      </c>
      <c r="AY40" s="13">
        <v>0.19750500000000001</v>
      </c>
      <c r="AZ40" s="13">
        <v>0.24371775000000001</v>
      </c>
      <c r="BA40" s="13">
        <v>0.23027287500000004</v>
      </c>
      <c r="BB40" s="13">
        <v>0.4</v>
      </c>
      <c r="BC40" s="13">
        <v>0.4</v>
      </c>
      <c r="BD40" s="13">
        <v>0.4</v>
      </c>
      <c r="BE40" s="13">
        <v>0.4</v>
      </c>
      <c r="BF40" s="13">
        <v>0.4</v>
      </c>
      <c r="BG40" s="13">
        <v>0.42000000000000004</v>
      </c>
      <c r="BH40" s="13">
        <v>0.42000000000000004</v>
      </c>
      <c r="BI40" s="13">
        <v>0.42000000000000004</v>
      </c>
      <c r="BJ40" s="13">
        <v>0.39899999999999997</v>
      </c>
      <c r="BK40" s="13">
        <v>0.37905</v>
      </c>
      <c r="BL40" s="13">
        <v>0.38032312499999998</v>
      </c>
      <c r="BM40" s="13">
        <v>0.39933928124999996</v>
      </c>
      <c r="BN40" s="13">
        <v>0.41930624531249999</v>
      </c>
      <c r="BO40" s="13">
        <v>0.44027155757812497</v>
      </c>
      <c r="BP40" s="13">
        <v>0.46228513545703132</v>
      </c>
    </row>
    <row r="41" spans="2:68" ht="15" customHeight="1">
      <c r="B41" s="1" t="s">
        <v>141</v>
      </c>
      <c r="E41" s="10" t="s">
        <v>34</v>
      </c>
      <c r="G41" s="10" t="s">
        <v>34</v>
      </c>
      <c r="H41" s="12"/>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row>
    <row r="42" spans="2:68" ht="15" customHeight="1">
      <c r="B42" s="31">
        <v>0.49994287633794965</v>
      </c>
      <c r="D42" s="1">
        <v>9</v>
      </c>
      <c r="E42" s="1" t="s">
        <v>49</v>
      </c>
      <c r="F42" s="1" t="s">
        <v>93</v>
      </c>
      <c r="G42" s="11"/>
      <c r="H42" s="12">
        <v>1</v>
      </c>
      <c r="J42" s="1" t="s">
        <v>49</v>
      </c>
      <c r="K42" s="1" t="s">
        <v>49</v>
      </c>
      <c r="L42" s="13"/>
      <c r="M42" s="13">
        <v>190.86518726172773</v>
      </c>
      <c r="N42" s="13">
        <v>117.27024530928182</v>
      </c>
      <c r="O42" s="13">
        <v>166.61232100456573</v>
      </c>
      <c r="P42" s="13">
        <v>186.90895298625648</v>
      </c>
      <c r="Q42" s="13">
        <v>198.75967692652551</v>
      </c>
      <c r="R42" s="13">
        <v>179.78178544067305</v>
      </c>
      <c r="S42" s="13">
        <v>127.0322309722761</v>
      </c>
      <c r="T42" s="13">
        <v>113.73756841237801</v>
      </c>
      <c r="U42" s="13">
        <v>147.52604278294368</v>
      </c>
      <c r="V42" s="13">
        <v>133.8356787238273</v>
      </c>
      <c r="W42" s="13">
        <v>147.19689776680727</v>
      </c>
      <c r="X42" s="13">
        <v>166.60891343254167</v>
      </c>
      <c r="Y42" s="13">
        <v>144.65052104445505</v>
      </c>
      <c r="Z42" s="13">
        <v>188.53390171165518</v>
      </c>
      <c r="AA42" s="13">
        <v>146.16233246560444</v>
      </c>
      <c r="AB42" s="13">
        <v>138.08302599790261</v>
      </c>
      <c r="AC42" s="13">
        <v>123.68849937180565</v>
      </c>
      <c r="AD42" s="13">
        <v>151.56657694526021</v>
      </c>
      <c r="AE42" s="13">
        <v>183.08347948089079</v>
      </c>
      <c r="AF42" s="13">
        <v>169.15277480971457</v>
      </c>
      <c r="AG42" s="13">
        <v>150.70482133800485</v>
      </c>
      <c r="AH42" s="13">
        <v>121.47015904540478</v>
      </c>
      <c r="AI42" s="13">
        <v>214.13879867766045</v>
      </c>
      <c r="AJ42" s="13">
        <v>175.98326126082318</v>
      </c>
      <c r="AK42" s="13">
        <v>79.777117136462749</v>
      </c>
      <c r="AL42" s="13">
        <v>89.838518822237376</v>
      </c>
      <c r="AM42" s="13">
        <v>152.69484303324532</v>
      </c>
      <c r="AN42" s="13">
        <v>182.19829974779267</v>
      </c>
      <c r="AO42" s="13">
        <v>123.72511020516356</v>
      </c>
      <c r="AP42" s="13">
        <v>160.95005276780358</v>
      </c>
      <c r="AQ42" s="13">
        <v>134.79821424274854</v>
      </c>
      <c r="AR42" s="13">
        <v>182.42781676708637</v>
      </c>
      <c r="AS42" s="13">
        <v>119.20959310823409</v>
      </c>
      <c r="AT42" s="13">
        <v>149.94356069198909</v>
      </c>
      <c r="AU42" s="13">
        <v>148.78774380416081</v>
      </c>
      <c r="AV42" s="13">
        <v>180.0700076737572</v>
      </c>
      <c r="AW42" s="13">
        <v>125.42837833676344</v>
      </c>
      <c r="AX42" s="13">
        <v>168.64313127578745</v>
      </c>
      <c r="AY42" s="13">
        <v>101.56630420270452</v>
      </c>
      <c r="AZ42" s="13">
        <v>148.99838433648088</v>
      </c>
      <c r="BA42" s="13">
        <v>73.861008333646254</v>
      </c>
      <c r="BB42" s="13">
        <v>43.974826558568118</v>
      </c>
      <c r="BC42" s="13">
        <v>60.795732737081813</v>
      </c>
      <c r="BD42" s="13">
        <v>137.30112407542836</v>
      </c>
      <c r="BE42" s="13">
        <v>126.52267742523097</v>
      </c>
      <c r="BF42" s="13">
        <v>94.265206613627214</v>
      </c>
      <c r="BG42" s="13">
        <v>125.08749547978633</v>
      </c>
      <c r="BH42" s="13">
        <v>264.98816260626245</v>
      </c>
      <c r="BI42" s="13">
        <v>94.19622134219739</v>
      </c>
      <c r="BJ42" s="13">
        <v>140.28577901804081</v>
      </c>
      <c r="BK42" s="13">
        <v>146.22440274173931</v>
      </c>
      <c r="BL42" s="13">
        <v>219.85757444003349</v>
      </c>
      <c r="BM42" s="13">
        <v>78.422493046861035</v>
      </c>
      <c r="BN42" s="13">
        <v>128.60125752642793</v>
      </c>
      <c r="BO42" s="13">
        <v>155.73205818849584</v>
      </c>
      <c r="BP42" s="13">
        <v>199.56851850254847</v>
      </c>
    </row>
    <row r="43" spans="2:68" ht="15" customHeight="1">
      <c r="B43" s="31">
        <v>0.35055565577999515</v>
      </c>
      <c r="D43" s="1">
        <v>10</v>
      </c>
      <c r="E43" s="1" t="s">
        <v>50</v>
      </c>
      <c r="F43" s="1" t="s">
        <v>93</v>
      </c>
      <c r="G43" s="11"/>
      <c r="H43" s="12">
        <v>2</v>
      </c>
      <c r="J43" s="1" t="s">
        <v>50</v>
      </c>
      <c r="K43" s="1" t="s">
        <v>50</v>
      </c>
      <c r="L43" s="13"/>
      <c r="M43" s="13">
        <v>9.27108116764275</v>
      </c>
      <c r="N43" s="13">
        <v>6.0493882686676423</v>
      </c>
      <c r="O43" s="13">
        <v>6.6161042734260604</v>
      </c>
      <c r="P43" s="13">
        <v>4.5366764275256219</v>
      </c>
      <c r="Q43" s="13">
        <v>9.4862619531349957</v>
      </c>
      <c r="R43" s="13">
        <v>5.697762929267272</v>
      </c>
      <c r="S43" s="13">
        <v>5.2335985415660051</v>
      </c>
      <c r="T43" s="13">
        <v>3.7863947785893965</v>
      </c>
      <c r="U43" s="13">
        <v>8.8621702730506833</v>
      </c>
      <c r="V43" s="13">
        <v>5.7721318180027339</v>
      </c>
      <c r="W43" s="13">
        <v>5.9497164554967155</v>
      </c>
      <c r="X43" s="13">
        <v>5.5623294474410265</v>
      </c>
      <c r="Y43" s="13">
        <v>6.016551131770413</v>
      </c>
      <c r="Z43" s="13">
        <v>6.8076462206952302</v>
      </c>
      <c r="AA43" s="13">
        <v>5.1500911826748181</v>
      </c>
      <c r="AB43" s="13">
        <v>5.3576026677445432</v>
      </c>
      <c r="AC43" s="13">
        <v>4.17485173807599</v>
      </c>
      <c r="AD43" s="13">
        <v>6.0737194644300736</v>
      </c>
      <c r="AE43" s="13">
        <v>5.514184215844784</v>
      </c>
      <c r="AF43" s="13">
        <v>6.0865727768795459</v>
      </c>
      <c r="AG43" s="13">
        <v>5.3167399757477769</v>
      </c>
      <c r="AH43" s="13">
        <v>5.3626236029708974</v>
      </c>
      <c r="AI43" s="13">
        <v>5.9168985319320919</v>
      </c>
      <c r="AJ43" s="13">
        <v>6.5772514614389648</v>
      </c>
      <c r="AK43" s="13">
        <v>6.4334790182700088</v>
      </c>
      <c r="AL43" s="13">
        <v>6.1760728850343565</v>
      </c>
      <c r="AM43" s="13">
        <v>6.3669320566855294</v>
      </c>
      <c r="AN43" s="13">
        <v>7.2425216368116407</v>
      </c>
      <c r="AO43" s="13">
        <v>6.5891485986354077</v>
      </c>
      <c r="AP43" s="13">
        <v>6.8067350862065474</v>
      </c>
      <c r="AQ43" s="13">
        <v>6.441848244801939</v>
      </c>
      <c r="AR43" s="13">
        <v>8.228455685131447</v>
      </c>
      <c r="AS43" s="13">
        <v>6.906389000539888</v>
      </c>
      <c r="AT43" s="13">
        <v>6.0060615775858937</v>
      </c>
      <c r="AU43" s="13">
        <v>5.727663420321746</v>
      </c>
      <c r="AV43" s="13">
        <v>6.7494486423370903</v>
      </c>
      <c r="AW43" s="13">
        <v>7.8530279005938768</v>
      </c>
      <c r="AX43" s="13">
        <v>5.5324554198273033</v>
      </c>
      <c r="AY43" s="13">
        <v>4.5466307362573977</v>
      </c>
      <c r="AZ43" s="13">
        <v>5.8590858420648075</v>
      </c>
      <c r="BA43" s="13">
        <v>7.0662765055641827</v>
      </c>
      <c r="BB43" s="13">
        <v>1.265463854956826</v>
      </c>
      <c r="BC43" s="13">
        <v>3.579911125818787</v>
      </c>
      <c r="BD43" s="13">
        <v>4.9128892219248836</v>
      </c>
      <c r="BE43" s="13">
        <v>6.6335350522167191</v>
      </c>
      <c r="BF43" s="13">
        <v>5.3127520417733756</v>
      </c>
      <c r="BG43" s="13">
        <v>5.405647443862045</v>
      </c>
      <c r="BH43" s="13">
        <v>5.7809298160551474</v>
      </c>
      <c r="BI43" s="13">
        <v>5.3772513232523904</v>
      </c>
      <c r="BJ43" s="13">
        <v>6.2840216310528678</v>
      </c>
      <c r="BK43" s="13">
        <v>6.5227670758055112</v>
      </c>
      <c r="BL43" s="13">
        <v>5.2684664188220349</v>
      </c>
      <c r="BM43" s="13">
        <v>4.8291407602228471</v>
      </c>
      <c r="BN43" s="13">
        <v>5.4474927044013288</v>
      </c>
      <c r="BO43" s="13">
        <v>5.7025901415709601</v>
      </c>
      <c r="BP43" s="13">
        <v>5.132331127413865</v>
      </c>
    </row>
    <row r="44" spans="2:68" ht="15" customHeight="1">
      <c r="B44" s="31">
        <v>-0.25907346353949323</v>
      </c>
      <c r="D44" s="1">
        <v>11</v>
      </c>
      <c r="E44" s="1" t="s">
        <v>119</v>
      </c>
      <c r="F44" s="1" t="s">
        <v>93</v>
      </c>
      <c r="G44" s="11"/>
      <c r="H44" s="12">
        <v>3</v>
      </c>
      <c r="J44" s="1" t="s">
        <v>119</v>
      </c>
      <c r="K44" s="1" t="s">
        <v>119</v>
      </c>
      <c r="L44" s="13"/>
      <c r="M44" s="13">
        <v>0</v>
      </c>
      <c r="N44" s="13">
        <v>0</v>
      </c>
      <c r="O44" s="13">
        <v>0</v>
      </c>
      <c r="P44" s="13">
        <v>0</v>
      </c>
      <c r="Q44" s="13">
        <v>0</v>
      </c>
      <c r="R44" s="13">
        <v>0</v>
      </c>
      <c r="S44" s="13">
        <v>0</v>
      </c>
      <c r="T44" s="13">
        <v>0</v>
      </c>
      <c r="U44" s="13">
        <v>0</v>
      </c>
      <c r="V44" s="13">
        <v>0</v>
      </c>
      <c r="W44" s="13">
        <v>0</v>
      </c>
      <c r="X44" s="13">
        <v>0</v>
      </c>
      <c r="Y44" s="13">
        <v>0</v>
      </c>
      <c r="Z44" s="13">
        <v>0</v>
      </c>
      <c r="AA44" s="13">
        <v>0</v>
      </c>
      <c r="AB44" s="13">
        <v>0</v>
      </c>
      <c r="AC44" s="13">
        <v>2.6824999999999997</v>
      </c>
      <c r="AD44" s="13">
        <v>2.7679999999999998</v>
      </c>
      <c r="AE44" s="13">
        <v>1.911</v>
      </c>
      <c r="AF44" s="13">
        <v>1.7610000000000001</v>
      </c>
      <c r="AG44" s="13">
        <v>3.1257499999999996</v>
      </c>
      <c r="AH44" s="13">
        <v>3.0254400000000001</v>
      </c>
      <c r="AI44" s="13">
        <v>2.1539499999999996</v>
      </c>
      <c r="AJ44" s="13">
        <v>2.3557100000000002</v>
      </c>
      <c r="AK44" s="13">
        <v>2.5886599999999995</v>
      </c>
      <c r="AL44" s="13">
        <v>3.2657120000000002</v>
      </c>
      <c r="AM44" s="13">
        <v>2.2862354999999992</v>
      </c>
      <c r="AN44" s="13">
        <v>2.3304897999999996</v>
      </c>
      <c r="AO44" s="13">
        <v>2.700593</v>
      </c>
      <c r="AP44" s="13">
        <v>2.8108551999999998</v>
      </c>
      <c r="AQ44" s="13">
        <v>2.4388051999999996</v>
      </c>
      <c r="AR44" s="13">
        <v>3.2311612300000001</v>
      </c>
      <c r="AS44" s="13">
        <v>2.1435040499999998</v>
      </c>
      <c r="AT44" s="13">
        <v>2.2556414</v>
      </c>
      <c r="AU44" s="13">
        <v>2.5055813040000001</v>
      </c>
      <c r="AV44" s="13">
        <v>2.7000451070000007</v>
      </c>
      <c r="AW44" s="13">
        <v>2.0386587665000002</v>
      </c>
      <c r="AX44" s="13">
        <v>1.8310772600000003</v>
      </c>
      <c r="AY44" s="13">
        <v>2.0137743519199995</v>
      </c>
      <c r="AZ44" s="13">
        <v>2.0035383409500001</v>
      </c>
      <c r="BA44" s="13">
        <v>1.3493111365499999</v>
      </c>
      <c r="BB44" s="13">
        <v>0.52123175330000004</v>
      </c>
      <c r="BC44" s="13">
        <v>0.68413230557599991</v>
      </c>
      <c r="BD44" s="13">
        <v>1.7176537557125002</v>
      </c>
      <c r="BE44" s="13">
        <v>1.7691733638599998</v>
      </c>
      <c r="BF44" s="13">
        <v>0.98062801373699993</v>
      </c>
      <c r="BG44" s="13">
        <v>0.57890820892905004</v>
      </c>
      <c r="BH44" s="13">
        <v>0.76574444026840749</v>
      </c>
      <c r="BI44" s="13">
        <v>2.2343832375477994</v>
      </c>
      <c r="BJ44" s="13">
        <v>0.44531400686849998</v>
      </c>
      <c r="BK44" s="13">
        <v>0.30078260618164998</v>
      </c>
      <c r="BL44" s="13">
        <v>0.93204221637577045</v>
      </c>
      <c r="BM44" s="13">
        <v>2.6778215613025798</v>
      </c>
      <c r="BN44" s="13">
        <v>2.9456037174328378</v>
      </c>
      <c r="BO44" s="13">
        <v>2.2564829739462704</v>
      </c>
      <c r="BP44" s="13">
        <v>2.6099554200382107</v>
      </c>
    </row>
    <row r="45" spans="2:68" ht="15" customHeight="1">
      <c r="B45" s="31">
        <v>-9.6025073339077727E-3</v>
      </c>
      <c r="D45" s="1">
        <v>12</v>
      </c>
      <c r="E45" s="1" t="s">
        <v>51</v>
      </c>
      <c r="F45" s="1" t="s">
        <v>93</v>
      </c>
      <c r="G45" s="11"/>
      <c r="H45" s="12">
        <v>4</v>
      </c>
      <c r="J45" s="1" t="s">
        <v>51</v>
      </c>
      <c r="K45" s="1" t="s">
        <v>51</v>
      </c>
      <c r="L45" s="13"/>
      <c r="M45" s="13">
        <v>128.85658307352688</v>
      </c>
      <c r="N45" s="13">
        <v>98.503407746685426</v>
      </c>
      <c r="O45" s="13">
        <v>126.01006411135205</v>
      </c>
      <c r="P45" s="13">
        <v>139.31564436562522</v>
      </c>
      <c r="Q45" s="13">
        <v>166.8534323492261</v>
      </c>
      <c r="R45" s="13">
        <v>126.72661304229263</v>
      </c>
      <c r="S45" s="13">
        <v>151.6546622311989</v>
      </c>
      <c r="T45" s="13">
        <v>161.31675891253346</v>
      </c>
      <c r="U45" s="13">
        <v>181.86580150533024</v>
      </c>
      <c r="V45" s="13">
        <v>146.94805490030234</v>
      </c>
      <c r="W45" s="13">
        <v>155.45847045269315</v>
      </c>
      <c r="X45" s="13">
        <v>169.93516016689065</v>
      </c>
      <c r="Y45" s="13">
        <v>239.81896647356817</v>
      </c>
      <c r="Z45" s="13">
        <v>358.41596377677246</v>
      </c>
      <c r="AA45" s="13">
        <v>246.58138078618646</v>
      </c>
      <c r="AB45" s="13">
        <v>186.49156434765982</v>
      </c>
      <c r="AC45" s="13">
        <v>256.23568932871956</v>
      </c>
      <c r="AD45" s="13">
        <v>199.75472008319096</v>
      </c>
      <c r="AE45" s="13">
        <v>194.17208464079357</v>
      </c>
      <c r="AF45" s="13">
        <v>225.11311100400542</v>
      </c>
      <c r="AG45" s="13">
        <v>235.24707205991496</v>
      </c>
      <c r="AH45" s="13">
        <v>184.54297534165022</v>
      </c>
      <c r="AI45" s="13">
        <v>199.46498393562246</v>
      </c>
      <c r="AJ45" s="13">
        <v>206.59508751676105</v>
      </c>
      <c r="AK45" s="13">
        <v>195.26295177991116</v>
      </c>
      <c r="AL45" s="13">
        <v>159.77315022159476</v>
      </c>
      <c r="AM45" s="13">
        <v>153.65409602096648</v>
      </c>
      <c r="AN45" s="13">
        <v>184.17225884317952</v>
      </c>
      <c r="AO45" s="13">
        <v>192.06282061948062</v>
      </c>
      <c r="AP45" s="13">
        <v>152.0610339608555</v>
      </c>
      <c r="AQ45" s="13">
        <v>173.0655712684466</v>
      </c>
      <c r="AR45" s="13">
        <v>198.52808187470259</v>
      </c>
      <c r="AS45" s="13">
        <v>201.69544620659593</v>
      </c>
      <c r="AT45" s="13">
        <v>156.89170424290205</v>
      </c>
      <c r="AU45" s="13">
        <v>191.70033694337425</v>
      </c>
      <c r="AV45" s="13">
        <v>192.67585021483833</v>
      </c>
      <c r="AW45" s="13">
        <v>197.87485312991504</v>
      </c>
      <c r="AX45" s="13">
        <v>147.04389870447929</v>
      </c>
      <c r="AY45" s="13">
        <v>166.13215037469718</v>
      </c>
      <c r="AZ45" s="13">
        <v>170.73712461</v>
      </c>
      <c r="BA45" s="13">
        <v>67.129109224648772</v>
      </c>
      <c r="BB45" s="13">
        <v>94.278331392963608</v>
      </c>
      <c r="BC45" s="13">
        <v>122.82092212000002</v>
      </c>
      <c r="BD45" s="13">
        <v>149.05446561000002</v>
      </c>
      <c r="BE45" s="13">
        <v>200.25214517079741</v>
      </c>
      <c r="BF45" s="13">
        <v>151.80847360634999</v>
      </c>
      <c r="BG45" s="13">
        <v>162.23246141520005</v>
      </c>
      <c r="BH45" s="13">
        <v>185.02184951300001</v>
      </c>
      <c r="BI45" s="13">
        <v>183.0354182593708</v>
      </c>
      <c r="BJ45" s="13">
        <v>108.975998413122</v>
      </c>
      <c r="BK45" s="13">
        <v>170.843266825</v>
      </c>
      <c r="BL45" s="13">
        <v>135.29536988403999</v>
      </c>
      <c r="BM45" s="13">
        <v>205.90091784522758</v>
      </c>
      <c r="BN45" s="13">
        <v>140.79859112027572</v>
      </c>
      <c r="BO45" s="13">
        <v>164.2813884206123</v>
      </c>
      <c r="BP45" s="13">
        <v>161.00905349851109</v>
      </c>
    </row>
    <row r="46" spans="2:68" ht="15" customHeight="1">
      <c r="B46" s="31">
        <v>-3.1902367594058512E-2</v>
      </c>
      <c r="D46" s="1">
        <v>13</v>
      </c>
      <c r="E46" s="1" t="s">
        <v>52</v>
      </c>
      <c r="F46" s="1" t="s">
        <v>93</v>
      </c>
      <c r="G46" s="11"/>
      <c r="H46" s="12">
        <v>5</v>
      </c>
      <c r="J46" s="1" t="s">
        <v>52</v>
      </c>
      <c r="K46" s="1" t="s">
        <v>52</v>
      </c>
      <c r="L46" s="13"/>
      <c r="M46" s="13">
        <v>121.01434971672106</v>
      </c>
      <c r="N46" s="13">
        <v>91.090084713148556</v>
      </c>
      <c r="O46" s="13">
        <v>118.75178022784213</v>
      </c>
      <c r="P46" s="13">
        <v>131.09183919589137</v>
      </c>
      <c r="Q46" s="13">
        <v>154.34011068977372</v>
      </c>
      <c r="R46" s="13">
        <v>114.56032392038105</v>
      </c>
      <c r="S46" s="13">
        <v>140.36323631772828</v>
      </c>
      <c r="T46" s="13">
        <v>147.91586419667325</v>
      </c>
      <c r="U46" s="13">
        <v>168.55019214673428</v>
      </c>
      <c r="V46" s="13">
        <v>132.13723486262006</v>
      </c>
      <c r="W46" s="13">
        <v>143.33721018578797</v>
      </c>
      <c r="X46" s="13">
        <v>155.33337917504923</v>
      </c>
      <c r="Y46" s="13">
        <v>219.84547060050474</v>
      </c>
      <c r="Z46" s="13">
        <v>326.9375507124181</v>
      </c>
      <c r="AA46" s="13">
        <v>229.43655405348454</v>
      </c>
      <c r="AB46" s="13">
        <v>162.57592819573108</v>
      </c>
      <c r="AC46" s="13">
        <v>235.95629185094433</v>
      </c>
      <c r="AD46" s="13">
        <v>184.56520793657438</v>
      </c>
      <c r="AE46" s="13">
        <v>181.04223062275167</v>
      </c>
      <c r="AF46" s="13">
        <v>205.26983783961629</v>
      </c>
      <c r="AG46" s="13">
        <v>219.8150944560285</v>
      </c>
      <c r="AH46" s="13">
        <v>172.48779437834673</v>
      </c>
      <c r="AI46" s="13">
        <v>184.09122849525468</v>
      </c>
      <c r="AJ46" s="13">
        <v>191.05202487432891</v>
      </c>
      <c r="AK46" s="13">
        <v>183.12641039032769</v>
      </c>
      <c r="AL46" s="13">
        <v>149.12115022159475</v>
      </c>
      <c r="AM46" s="13">
        <v>144.10448172096648</v>
      </c>
      <c r="AN46" s="13">
        <v>168.46443364317952</v>
      </c>
      <c r="AO46" s="13">
        <v>179.09566761948059</v>
      </c>
      <c r="AP46" s="13">
        <v>141.0569391483555</v>
      </c>
      <c r="AQ46" s="13">
        <v>162.0405267228216</v>
      </c>
      <c r="AR46" s="13">
        <v>182.9738595967026</v>
      </c>
      <c r="AS46" s="13">
        <v>187.54983769159591</v>
      </c>
      <c r="AT46" s="13">
        <v>144.09102187790205</v>
      </c>
      <c r="AU46" s="13">
        <v>176.64559714107423</v>
      </c>
      <c r="AV46" s="13">
        <v>178.02585021483833</v>
      </c>
      <c r="AW46" s="13">
        <v>183.58687227647755</v>
      </c>
      <c r="AX46" s="13">
        <v>135.96389870447928</v>
      </c>
      <c r="AY46" s="13">
        <v>158.0591503746972</v>
      </c>
      <c r="AZ46" s="13">
        <v>160.39712460999999</v>
      </c>
      <c r="BA46" s="13">
        <v>61.295109224648769</v>
      </c>
      <c r="BB46" s="13">
        <v>90.664331392963604</v>
      </c>
      <c r="BC46" s="13">
        <v>118.53892212000001</v>
      </c>
      <c r="BD46" s="13">
        <v>143.28146561000003</v>
      </c>
      <c r="BE46" s="13">
        <v>193.76214517079742</v>
      </c>
      <c r="BF46" s="13">
        <v>146.66747360635</v>
      </c>
      <c r="BG46" s="13">
        <v>156.04646141520004</v>
      </c>
      <c r="BH46" s="13">
        <v>176.86984951300002</v>
      </c>
      <c r="BI46" s="13">
        <v>177.44141825937081</v>
      </c>
      <c r="BJ46" s="13">
        <v>103.17599841312199</v>
      </c>
      <c r="BK46" s="13">
        <v>163.15026682500002</v>
      </c>
      <c r="BL46" s="13">
        <v>127.01736988403999</v>
      </c>
      <c r="BM46" s="13">
        <v>195.59291784522759</v>
      </c>
      <c r="BN46" s="13">
        <v>132.0455911202757</v>
      </c>
      <c r="BO46" s="13">
        <v>154.07038842061229</v>
      </c>
      <c r="BP46" s="13">
        <v>148.49505349851111</v>
      </c>
    </row>
    <row r="47" spans="2:68" ht="15" customHeight="1">
      <c r="B47" s="31">
        <v>0.34921653648313988</v>
      </c>
      <c r="D47" s="1">
        <v>14</v>
      </c>
      <c r="E47" s="1" t="s">
        <v>53</v>
      </c>
      <c r="F47" s="1" t="s">
        <v>93</v>
      </c>
      <c r="G47" s="11"/>
      <c r="H47" s="12">
        <v>6</v>
      </c>
      <c r="J47" s="1" t="s">
        <v>53</v>
      </c>
      <c r="K47" s="1" t="s">
        <v>53</v>
      </c>
      <c r="L47" s="13"/>
      <c r="M47" s="13">
        <v>5.8111293522451462</v>
      </c>
      <c r="N47" s="13">
        <v>5.3610932706310663</v>
      </c>
      <c r="O47" s="13">
        <v>5.7057550060679612</v>
      </c>
      <c r="P47" s="13">
        <v>6.1192368750000004</v>
      </c>
      <c r="Q47" s="13">
        <v>10.60470382867133</v>
      </c>
      <c r="R47" s="13">
        <v>10.22305270979021</v>
      </c>
      <c r="S47" s="13">
        <v>10.049819034965036</v>
      </c>
      <c r="T47" s="13">
        <v>11.387526125874126</v>
      </c>
      <c r="U47" s="13">
        <v>11.216651824817522</v>
      </c>
      <c r="V47" s="13">
        <v>12.764928832116791</v>
      </c>
      <c r="W47" s="13">
        <v>11.067167791970803</v>
      </c>
      <c r="X47" s="13">
        <v>12.58966204379562</v>
      </c>
      <c r="Y47" s="13">
        <v>17.3895625</v>
      </c>
      <c r="Z47" s="13">
        <v>28.844625000000001</v>
      </c>
      <c r="AA47" s="13">
        <v>14.9828125</v>
      </c>
      <c r="AB47" s="13">
        <v>21.39</v>
      </c>
      <c r="AC47" s="13">
        <v>18.350999999999999</v>
      </c>
      <c r="AD47" s="13">
        <v>12.867000000000001</v>
      </c>
      <c r="AE47" s="13">
        <v>11.224</v>
      </c>
      <c r="AF47" s="13">
        <v>17.600000000000001</v>
      </c>
      <c r="AG47" s="13">
        <v>13.6</v>
      </c>
      <c r="AH47" s="13">
        <v>10.497999999999999</v>
      </c>
      <c r="AI47" s="13">
        <v>13.692</v>
      </c>
      <c r="AJ47" s="13">
        <v>13.567</v>
      </c>
      <c r="AK47" s="13">
        <v>10.199999999999999</v>
      </c>
      <c r="AL47" s="13">
        <v>8.7520000000000007</v>
      </c>
      <c r="AM47" s="13">
        <v>8.3146142999999988</v>
      </c>
      <c r="AN47" s="13">
        <v>14.164075200000001</v>
      </c>
      <c r="AO47" s="13">
        <v>11.1918405</v>
      </c>
      <c r="AP47" s="13">
        <v>9.5394620000000003</v>
      </c>
      <c r="AQ47" s="13">
        <v>9.6629360300000009</v>
      </c>
      <c r="AR47" s="13">
        <v>13.879222277999999</v>
      </c>
      <c r="AS47" s="13">
        <v>12.345608515</v>
      </c>
      <c r="AT47" s="13">
        <v>11.420682365000001</v>
      </c>
      <c r="AU47" s="13">
        <v>13.624739802300001</v>
      </c>
      <c r="AV47" s="13">
        <v>13.25</v>
      </c>
      <c r="AW47" s="13">
        <v>12.687980853437502</v>
      </c>
      <c r="AX47" s="13">
        <v>9.7799999999999994</v>
      </c>
      <c r="AY47" s="13">
        <v>6.8730000000000002</v>
      </c>
      <c r="AZ47" s="13">
        <v>9</v>
      </c>
      <c r="BA47" s="13">
        <v>4.6040000000000001</v>
      </c>
      <c r="BB47" s="13">
        <v>2.7839999999999998</v>
      </c>
      <c r="BC47" s="13">
        <v>3.302</v>
      </c>
      <c r="BD47" s="13">
        <v>4.673</v>
      </c>
      <c r="BE47" s="13">
        <v>5.04</v>
      </c>
      <c r="BF47" s="13">
        <v>4.351</v>
      </c>
      <c r="BG47" s="13">
        <v>5.4660000000000002</v>
      </c>
      <c r="BH47" s="13">
        <v>6.952</v>
      </c>
      <c r="BI47" s="13">
        <v>4.0940000000000003</v>
      </c>
      <c r="BJ47" s="13">
        <v>4.62</v>
      </c>
      <c r="BK47" s="13">
        <v>6.8029999999999999</v>
      </c>
      <c r="BL47" s="13">
        <v>6.8979999999999997</v>
      </c>
      <c r="BM47" s="13">
        <v>9.1280000000000001</v>
      </c>
      <c r="BN47" s="13">
        <v>7.6929999999999996</v>
      </c>
      <c r="BO47" s="13">
        <v>9.2509999999999994</v>
      </c>
      <c r="BP47" s="13">
        <v>11.314</v>
      </c>
    </row>
    <row r="48" spans="2:68" ht="15" customHeight="1">
      <c r="B48" s="31">
        <v>-8.625178203438888E-3</v>
      </c>
      <c r="D48" s="1">
        <v>15</v>
      </c>
      <c r="E48" s="1" t="s">
        <v>54</v>
      </c>
      <c r="F48" s="1" t="s">
        <v>93</v>
      </c>
      <c r="G48" s="11"/>
      <c r="H48" s="12">
        <v>7</v>
      </c>
      <c r="J48" s="1" t="s">
        <v>54</v>
      </c>
      <c r="K48" s="1" t="s">
        <v>54</v>
      </c>
      <c r="L48" s="13"/>
      <c r="M48" s="13">
        <v>2.0311040045606794</v>
      </c>
      <c r="N48" s="13">
        <v>2.0522297629058057</v>
      </c>
      <c r="O48" s="13">
        <v>1.5525288774419508</v>
      </c>
      <c r="P48" s="13">
        <v>2.1045682947338471</v>
      </c>
      <c r="Q48" s="13">
        <v>1.9086178307810502</v>
      </c>
      <c r="R48" s="13">
        <v>1.9432364121213606</v>
      </c>
      <c r="S48" s="13">
        <v>1.2416068785055949</v>
      </c>
      <c r="T48" s="13">
        <v>2.0133685899860829</v>
      </c>
      <c r="U48" s="13">
        <v>2.0989575337784454</v>
      </c>
      <c r="V48" s="13">
        <v>2.0458912055654879</v>
      </c>
      <c r="W48" s="13">
        <v>1.0540924749343779</v>
      </c>
      <c r="X48" s="13">
        <v>2.012118948045801</v>
      </c>
      <c r="Y48" s="13">
        <v>2.5839333730634091</v>
      </c>
      <c r="Z48" s="13">
        <v>2.6337880643543485</v>
      </c>
      <c r="AA48" s="13">
        <v>2.1620142327019338</v>
      </c>
      <c r="AB48" s="13">
        <v>2.525636151928754</v>
      </c>
      <c r="AC48" s="13">
        <v>1.9283974777752264</v>
      </c>
      <c r="AD48" s="13">
        <v>2.322512146616587</v>
      </c>
      <c r="AE48" s="13">
        <v>1.9058540180419155</v>
      </c>
      <c r="AF48" s="13">
        <v>2.2432731643891271</v>
      </c>
      <c r="AG48" s="13">
        <v>1.831977603886465</v>
      </c>
      <c r="AH48" s="13">
        <v>1.5571809633034952</v>
      </c>
      <c r="AI48" s="13">
        <v>1.681755440367775</v>
      </c>
      <c r="AJ48" s="13">
        <v>1.9760626424321359</v>
      </c>
      <c r="AK48" s="13">
        <v>1.9365413895834931</v>
      </c>
      <c r="AL48" s="13">
        <v>1.9</v>
      </c>
      <c r="AM48" s="13">
        <v>1.2350000000000001</v>
      </c>
      <c r="AN48" s="13">
        <v>1.54375</v>
      </c>
      <c r="AO48" s="13">
        <v>1.7753124999999998</v>
      </c>
      <c r="AP48" s="13">
        <v>1.4646328124999999</v>
      </c>
      <c r="AQ48" s="13">
        <v>1.3621085156249999</v>
      </c>
      <c r="AR48" s="13">
        <v>1.675</v>
      </c>
      <c r="AS48" s="13">
        <v>1.8</v>
      </c>
      <c r="AT48" s="13">
        <v>1.38</v>
      </c>
      <c r="AU48" s="13">
        <v>1.43</v>
      </c>
      <c r="AV48" s="13">
        <v>1.4</v>
      </c>
      <c r="AW48" s="13">
        <v>1.6</v>
      </c>
      <c r="AX48" s="13">
        <v>1.3</v>
      </c>
      <c r="AY48" s="13">
        <v>1.2</v>
      </c>
      <c r="AZ48" s="13">
        <v>1.34</v>
      </c>
      <c r="BA48" s="13">
        <v>1.23</v>
      </c>
      <c r="BB48" s="13">
        <v>0.83</v>
      </c>
      <c r="BC48" s="13">
        <v>0.98</v>
      </c>
      <c r="BD48" s="13">
        <v>1.1000000000000001</v>
      </c>
      <c r="BE48" s="13">
        <v>1.45</v>
      </c>
      <c r="BF48" s="13">
        <v>0.79</v>
      </c>
      <c r="BG48" s="13">
        <v>0.72</v>
      </c>
      <c r="BH48" s="13">
        <v>1.2</v>
      </c>
      <c r="BI48" s="13">
        <v>1.5</v>
      </c>
      <c r="BJ48" s="13">
        <v>1.18</v>
      </c>
      <c r="BK48" s="13">
        <v>0.89</v>
      </c>
      <c r="BL48" s="13">
        <v>1.38</v>
      </c>
      <c r="BM48" s="13">
        <v>1.18</v>
      </c>
      <c r="BN48" s="13">
        <v>1.06</v>
      </c>
      <c r="BO48" s="13">
        <v>0.96</v>
      </c>
      <c r="BP48" s="13">
        <v>1.2</v>
      </c>
    </row>
    <row r="49" spans="2:68" ht="15" customHeight="1">
      <c r="B49" s="31">
        <v>0.36822986182092055</v>
      </c>
      <c r="D49" s="1">
        <v>16</v>
      </c>
      <c r="E49" s="1" t="s">
        <v>55</v>
      </c>
      <c r="F49" s="1" t="s">
        <v>93</v>
      </c>
      <c r="G49" s="11"/>
      <c r="H49" s="12">
        <v>8</v>
      </c>
      <c r="J49" s="1" t="s">
        <v>55</v>
      </c>
      <c r="K49" s="1" t="s">
        <v>55</v>
      </c>
      <c r="L49" s="13"/>
      <c r="M49" s="13">
        <v>4.7536462727885134</v>
      </c>
      <c r="N49" s="13">
        <v>4.8053611402765473</v>
      </c>
      <c r="O49" s="13">
        <v>4.2239758041437678</v>
      </c>
      <c r="P49" s="13">
        <v>6.9699462314305958</v>
      </c>
      <c r="Q49" s="13">
        <v>3.9720346170427243</v>
      </c>
      <c r="R49" s="13">
        <v>3.9464415404512678</v>
      </c>
      <c r="S49" s="13">
        <v>4.1121093645359013</v>
      </c>
      <c r="T49" s="13">
        <v>3.8952553872683584</v>
      </c>
      <c r="U49" s="13">
        <v>3.9860438767953359</v>
      </c>
      <c r="V49" s="13">
        <v>4.3610291180430929</v>
      </c>
      <c r="W49" s="13">
        <v>4.105624694855881</v>
      </c>
      <c r="X49" s="13">
        <v>3.6591761729503345</v>
      </c>
      <c r="Y49" s="13">
        <v>3.3551638460111644</v>
      </c>
      <c r="Z49" s="13">
        <v>3.8832287703082056</v>
      </c>
      <c r="AA49" s="13">
        <v>4.6787613886995487</v>
      </c>
      <c r="AB49" s="13">
        <v>5.0350132316946024</v>
      </c>
      <c r="AC49" s="13">
        <v>3.7573499233309233</v>
      </c>
      <c r="AD49" s="13">
        <v>3.6950231132233449</v>
      </c>
      <c r="AE49" s="13">
        <v>4.151921951453466</v>
      </c>
      <c r="AF49" s="13">
        <v>4.8454303231444396</v>
      </c>
      <c r="AG49" s="13">
        <v>3.1957957065799971</v>
      </c>
      <c r="AH49" s="13">
        <v>3.8690209501456287</v>
      </c>
      <c r="AI49" s="13">
        <v>4.3753416659505504</v>
      </c>
      <c r="AJ49" s="13">
        <v>5.0667828010009428</v>
      </c>
      <c r="AK49" s="13">
        <v>3.5541967139835355</v>
      </c>
      <c r="AL49" s="13">
        <v>4.0394035758726679</v>
      </c>
      <c r="AM49" s="13">
        <v>4.1618557836903394</v>
      </c>
      <c r="AN49" s="13">
        <v>5.1706158355271459</v>
      </c>
      <c r="AO49" s="13">
        <v>3.2669631524209404</v>
      </c>
      <c r="AP49" s="13">
        <v>4.1091167287227313</v>
      </c>
      <c r="AQ49" s="13">
        <v>4.1202372258534359</v>
      </c>
      <c r="AR49" s="13">
        <v>5.1189096771718745</v>
      </c>
      <c r="AS49" s="13">
        <v>3.3323024154693592</v>
      </c>
      <c r="AT49" s="13">
        <v>4.1091167287227313</v>
      </c>
      <c r="AU49" s="13">
        <v>3.9966301090778327</v>
      </c>
      <c r="AV49" s="13">
        <v>5.0165314836284365</v>
      </c>
      <c r="AW49" s="13">
        <v>3.3989484637787464</v>
      </c>
      <c r="AX49" s="13">
        <v>4.191299063297186</v>
      </c>
      <c r="AY49" s="13">
        <v>4.1964616145317244</v>
      </c>
      <c r="AZ49" s="13">
        <v>5.217192742973574</v>
      </c>
      <c r="BA49" s="13">
        <v>3.0590536174008718</v>
      </c>
      <c r="BB49" s="13">
        <v>2.5147794379783117</v>
      </c>
      <c r="BC49" s="13">
        <v>3.5669923723519656</v>
      </c>
      <c r="BD49" s="13">
        <v>4.6954734686762167</v>
      </c>
      <c r="BE49" s="13">
        <v>2.7531482556607845</v>
      </c>
      <c r="BF49" s="13">
        <v>3.520691213169636</v>
      </c>
      <c r="BG49" s="13">
        <v>4.0999999999999996</v>
      </c>
      <c r="BH49" s="13">
        <v>5.0999999999999996</v>
      </c>
      <c r="BI49" s="13">
        <v>2.9</v>
      </c>
      <c r="BJ49" s="13">
        <v>3.6967257738281178</v>
      </c>
      <c r="BK49" s="13">
        <v>4.51</v>
      </c>
      <c r="BL49" s="13">
        <v>4.335</v>
      </c>
      <c r="BM49" s="13">
        <v>3</v>
      </c>
      <c r="BN49" s="13">
        <v>3.881562062519524</v>
      </c>
      <c r="BO49" s="13">
        <v>4.7355</v>
      </c>
      <c r="BP49" s="13">
        <v>4.6818</v>
      </c>
    </row>
    <row r="50" spans="2:68" ht="15" customHeight="1">
      <c r="B50" s="31">
        <v>0.11939354698290527</v>
      </c>
      <c r="D50" s="1">
        <v>17</v>
      </c>
      <c r="E50" s="1" t="s">
        <v>56</v>
      </c>
      <c r="F50" s="1" t="s">
        <v>93</v>
      </c>
      <c r="G50" s="11"/>
      <c r="H50" s="12">
        <v>9</v>
      </c>
      <c r="J50" s="1" t="s">
        <v>56</v>
      </c>
      <c r="K50" s="1" t="s">
        <v>56</v>
      </c>
      <c r="L50" s="13"/>
      <c r="M50" s="13">
        <v>9.6287269403003091</v>
      </c>
      <c r="N50" s="13">
        <v>6.3022213675103504</v>
      </c>
      <c r="O50" s="13">
        <v>11.015857992113618</v>
      </c>
      <c r="P50" s="13">
        <v>6.4560914667547422</v>
      </c>
      <c r="Q50" s="13">
        <v>10.800543051406184</v>
      </c>
      <c r="R50" s="13">
        <v>6.0650945729510912</v>
      </c>
      <c r="S50" s="13">
        <v>9.6194458076664233</v>
      </c>
      <c r="T50" s="13">
        <v>6.9037252502542499</v>
      </c>
      <c r="U50" s="13">
        <v>11.583383138084308</v>
      </c>
      <c r="V50" s="13">
        <v>7.0643256747384715</v>
      </c>
      <c r="W50" s="13">
        <v>8.9868221230485545</v>
      </c>
      <c r="X50" s="13">
        <v>7.5855827167954128</v>
      </c>
      <c r="Y50" s="13">
        <v>12.286987302291074</v>
      </c>
      <c r="Z50" s="13">
        <v>10.275912306955304</v>
      </c>
      <c r="AA50" s="13">
        <v>9.6303472444285951</v>
      </c>
      <c r="AB50" s="13">
        <v>8.9804351822052162</v>
      </c>
      <c r="AC50" s="13">
        <v>11.514394388149032</v>
      </c>
      <c r="AD50" s="13">
        <v>9.0505640333382651</v>
      </c>
      <c r="AE50" s="13">
        <v>8.208357510454583</v>
      </c>
      <c r="AF50" s="13">
        <v>7.7093889166011875</v>
      </c>
      <c r="AG50" s="13">
        <v>12.090114107556484</v>
      </c>
      <c r="AH50" s="13">
        <v>8.4630798752895391</v>
      </c>
      <c r="AI50" s="13">
        <v>9.3093878628184932</v>
      </c>
      <c r="AJ50" s="13">
        <v>9.0301062269339383</v>
      </c>
      <c r="AK50" s="13">
        <v>10.8</v>
      </c>
      <c r="AL50" s="13">
        <v>9.3960000000000008</v>
      </c>
      <c r="AM50" s="13">
        <v>8.6913000000000018</v>
      </c>
      <c r="AN50" s="13">
        <v>9.4735170000000011</v>
      </c>
      <c r="AO50" s="13">
        <v>9.2366790750000014</v>
      </c>
      <c r="AP50" s="13">
        <v>10.160346982500004</v>
      </c>
      <c r="AQ50" s="13">
        <v>9.2569999999999997</v>
      </c>
      <c r="AR50" s="13">
        <v>9.9049899999999997</v>
      </c>
      <c r="AS50" s="13">
        <v>9.4906877495625039</v>
      </c>
      <c r="AT50" s="13">
        <v>11.199011544483755</v>
      </c>
      <c r="AU50" s="13">
        <v>10.3</v>
      </c>
      <c r="AV50" s="13">
        <v>10.895489000000001</v>
      </c>
      <c r="AW50" s="13">
        <v>10.060129014536255</v>
      </c>
      <c r="AX50" s="13">
        <v>11.758962121707942</v>
      </c>
      <c r="AY50" s="13">
        <v>8.7550000000000008</v>
      </c>
      <c r="AZ50" s="13">
        <v>9.8059401000000008</v>
      </c>
      <c r="BA50" s="13">
        <v>4.527058056541315</v>
      </c>
      <c r="BB50" s="13">
        <v>4.11563674259778</v>
      </c>
      <c r="BC50" s="13">
        <v>4.3775000000000004</v>
      </c>
      <c r="BD50" s="13">
        <v>7.8447520800000019</v>
      </c>
      <c r="BE50" s="13">
        <v>5.9757166346345354</v>
      </c>
      <c r="BF50" s="13">
        <v>4.2956651420575911</v>
      </c>
      <c r="BG50" s="13">
        <v>6.8289000000000009</v>
      </c>
      <c r="BH50" s="13">
        <v>9.8843876208000019</v>
      </c>
      <c r="BI50" s="13">
        <v>5.5574164702101188</v>
      </c>
      <c r="BJ50" s="13">
        <v>5.2407114733102604</v>
      </c>
      <c r="BK50" s="13">
        <v>7.3752120000000012</v>
      </c>
      <c r="BL50" s="13">
        <v>10.082075373216004</v>
      </c>
      <c r="BM50" s="13">
        <v>6.2243064466353335</v>
      </c>
      <c r="BN50" s="13">
        <v>4.664233211246132</v>
      </c>
      <c r="BO50" s="13">
        <v>5.9001696000000008</v>
      </c>
      <c r="BP50" s="13">
        <v>8.0656602985728014</v>
      </c>
    </row>
    <row r="51" spans="2:68" ht="15" customHeight="1">
      <c r="B51" s="31">
        <v>0.12411049296874976</v>
      </c>
      <c r="D51" s="1">
        <v>18</v>
      </c>
      <c r="E51" s="1" t="s">
        <v>57</v>
      </c>
      <c r="F51" s="1" t="s">
        <v>93</v>
      </c>
      <c r="G51" s="11"/>
      <c r="H51" s="12">
        <v>10</v>
      </c>
      <c r="J51" s="1" t="s">
        <v>57</v>
      </c>
      <c r="K51" s="1" t="s">
        <v>57</v>
      </c>
      <c r="L51" s="13"/>
      <c r="M51" s="13">
        <v>2.6781271392144599</v>
      </c>
      <c r="N51" s="13">
        <v>3.0352083793050424</v>
      </c>
      <c r="O51" s="13">
        <v>3.9124736046070692</v>
      </c>
      <c r="P51" s="13">
        <v>1.6395410087612292</v>
      </c>
      <c r="Q51" s="13">
        <v>3.3543412124867231</v>
      </c>
      <c r="R51" s="13">
        <v>2.9104467370799751</v>
      </c>
      <c r="S51" s="13">
        <v>2.5111277784902732</v>
      </c>
      <c r="T51" s="13">
        <v>1.2570747197158325</v>
      </c>
      <c r="U51" s="13">
        <v>2.5355443745702839</v>
      </c>
      <c r="V51" s="13">
        <v>2.9167857633563337</v>
      </c>
      <c r="W51" s="13">
        <v>3.0794905549553171</v>
      </c>
      <c r="X51" s="13">
        <v>3.3532583326407508</v>
      </c>
      <c r="Y51" s="13">
        <v>2.9662430032261788</v>
      </c>
      <c r="Z51" s="13">
        <v>5.1111669284333638</v>
      </c>
      <c r="AA51" s="13">
        <v>4.6480268316393101</v>
      </c>
      <c r="AB51" s="13">
        <v>3.5778745446843461</v>
      </c>
      <c r="AC51" s="13">
        <v>4.3249736792098972</v>
      </c>
      <c r="AD51" s="13">
        <v>3.1557101597761945</v>
      </c>
      <c r="AE51" s="13">
        <v>4.5332184144549412</v>
      </c>
      <c r="AF51" s="13">
        <v>4.5117334657436059</v>
      </c>
      <c r="AG51" s="13">
        <v>4.5412223631703927</v>
      </c>
      <c r="AH51" s="13">
        <v>2.7247334179022356</v>
      </c>
      <c r="AI51" s="13">
        <v>3.2015617660351268</v>
      </c>
      <c r="AJ51" s="13">
        <v>3.1055149130540731</v>
      </c>
      <c r="AK51" s="13">
        <v>3.5092318517511023</v>
      </c>
      <c r="AL51" s="13">
        <v>3.0705778702822144</v>
      </c>
      <c r="AM51" s="13">
        <v>2.9170489767681036</v>
      </c>
      <c r="AN51" s="13">
        <v>3.0629014256065092</v>
      </c>
      <c r="AO51" s="13">
        <v>2.9097563543261837</v>
      </c>
      <c r="AP51" s="13">
        <v>3.2855183212019696</v>
      </c>
      <c r="AQ51" s="13">
        <v>2.6253440790912936</v>
      </c>
      <c r="AR51" s="13">
        <v>2.9710143828383138</v>
      </c>
      <c r="AS51" s="13">
        <v>3.15</v>
      </c>
      <c r="AT51" s="13">
        <v>3.04</v>
      </c>
      <c r="AU51" s="13">
        <v>3.28</v>
      </c>
      <c r="AV51" s="13">
        <v>3.45</v>
      </c>
      <c r="AW51" s="13">
        <v>3.16</v>
      </c>
      <c r="AX51" s="13">
        <v>3</v>
      </c>
      <c r="AY51" s="13">
        <v>2.9</v>
      </c>
      <c r="AZ51" s="13">
        <v>3.15</v>
      </c>
      <c r="BA51" s="13">
        <v>2.2364999999999999</v>
      </c>
      <c r="BB51" s="13">
        <v>1.78</v>
      </c>
      <c r="BC51" s="13">
        <v>2.4500000000000002</v>
      </c>
      <c r="BD51" s="13">
        <v>2.6949999999999998</v>
      </c>
      <c r="BE51" s="13">
        <v>2.9045999999999998</v>
      </c>
      <c r="BF51" s="13">
        <v>2.3174999999999999</v>
      </c>
      <c r="BG51" s="13">
        <v>1.5743999999999998</v>
      </c>
      <c r="BH51" s="13">
        <v>3.7120000000000002</v>
      </c>
      <c r="BI51" s="13">
        <v>3.5726580000000001</v>
      </c>
      <c r="BJ51" s="13">
        <v>3.13</v>
      </c>
      <c r="BK51" s="13">
        <v>2.5</v>
      </c>
      <c r="BL51" s="13">
        <v>3.8</v>
      </c>
      <c r="BM51" s="13">
        <v>3.0019999999999998</v>
      </c>
      <c r="BN51" s="13">
        <v>2.65</v>
      </c>
      <c r="BO51" s="13">
        <v>2.6</v>
      </c>
      <c r="BP51" s="13">
        <v>3.05</v>
      </c>
    </row>
    <row r="52" spans="2:68" ht="15" customHeight="1">
      <c r="B52" s="31">
        <v>0.17527667187499985</v>
      </c>
      <c r="D52" s="1">
        <v>19</v>
      </c>
      <c r="E52" s="1" t="s">
        <v>58</v>
      </c>
      <c r="F52" s="1" t="s">
        <v>93</v>
      </c>
      <c r="G52" s="11"/>
      <c r="H52" s="12">
        <v>11</v>
      </c>
      <c r="J52" s="1" t="s">
        <v>58</v>
      </c>
      <c r="K52" s="1" t="s">
        <v>58</v>
      </c>
      <c r="L52" s="13"/>
      <c r="M52" s="13">
        <v>1.9306783074883305</v>
      </c>
      <c r="N52" s="13">
        <v>2.2015464004915311</v>
      </c>
      <c r="O52" s="13">
        <v>2.3024250371344461</v>
      </c>
      <c r="P52" s="13">
        <v>2.102952219120195</v>
      </c>
      <c r="Q52" s="13">
        <v>1.9296324075134237</v>
      </c>
      <c r="R52" s="13">
        <v>2.4994286127151657</v>
      </c>
      <c r="S52" s="13">
        <v>1.869501369362768</v>
      </c>
      <c r="T52" s="13">
        <v>2.5692168184949207</v>
      </c>
      <c r="U52" s="13">
        <v>1.9699194577833561</v>
      </c>
      <c r="V52" s="13">
        <v>2.1858660007865778</v>
      </c>
      <c r="W52" s="13">
        <v>2.1108544065465598</v>
      </c>
      <c r="X52" s="13">
        <v>3.4094654300322165</v>
      </c>
      <c r="Y52" s="13">
        <v>2.7897249727520914</v>
      </c>
      <c r="Z52" s="13">
        <v>4.5504145931503492</v>
      </c>
      <c r="AA52" s="13">
        <v>3.7821277479213329</v>
      </c>
      <c r="AB52" s="13">
        <v>3.2276736114943447</v>
      </c>
      <c r="AC52" s="13">
        <v>3.6103550928307704</v>
      </c>
      <c r="AD52" s="13">
        <v>3.8195947304828906</v>
      </c>
      <c r="AE52" s="13">
        <v>3.4570237375698043</v>
      </c>
      <c r="AF52" s="13">
        <v>3.1209904049282913</v>
      </c>
      <c r="AG52" s="13">
        <v>3.4298373381892318</v>
      </c>
      <c r="AH52" s="13">
        <v>2.6581239370966547</v>
      </c>
      <c r="AI52" s="13">
        <v>2.9903894292337365</v>
      </c>
      <c r="AJ52" s="13">
        <v>3.0801011121107487</v>
      </c>
      <c r="AK52" s="13">
        <v>3.3111086955190543</v>
      </c>
      <c r="AL52" s="13">
        <v>3.0627755433551256</v>
      </c>
      <c r="AM52" s="13">
        <v>2.6033592118518567</v>
      </c>
      <c r="AN52" s="13">
        <v>3.124031054222228</v>
      </c>
      <c r="AO52" s="13">
        <v>3.1865116753066727</v>
      </c>
      <c r="AP52" s="13">
        <v>2.9953209747882719</v>
      </c>
      <c r="AQ52" s="13">
        <v>2.620905852939738</v>
      </c>
      <c r="AR52" s="13">
        <v>3.01468996732445</v>
      </c>
      <c r="AS52" s="13">
        <v>3.125</v>
      </c>
      <c r="AT52" s="13">
        <v>2.734375</v>
      </c>
      <c r="AU52" s="13">
        <v>2.78</v>
      </c>
      <c r="AV52" s="13">
        <v>2.88</v>
      </c>
      <c r="AW52" s="13">
        <v>2.85</v>
      </c>
      <c r="AX52" s="13">
        <v>2.5499999999999998</v>
      </c>
      <c r="AY52" s="13">
        <v>2.4500000000000002</v>
      </c>
      <c r="AZ52" s="13">
        <v>2.69</v>
      </c>
      <c r="BA52" s="13">
        <v>1.89</v>
      </c>
      <c r="BB52" s="13">
        <v>0.76</v>
      </c>
      <c r="BC52" s="13">
        <v>1.3680000000000001</v>
      </c>
      <c r="BD52" s="13">
        <v>1.68</v>
      </c>
      <c r="BE52" s="13">
        <v>2.19</v>
      </c>
      <c r="BF52" s="13">
        <v>1.66</v>
      </c>
      <c r="BG52" s="13">
        <v>1.18</v>
      </c>
      <c r="BH52" s="13">
        <v>1.95</v>
      </c>
      <c r="BI52" s="13">
        <v>2.5841999999999996</v>
      </c>
      <c r="BJ52" s="13">
        <v>2.38</v>
      </c>
      <c r="BK52" s="13">
        <v>1.9</v>
      </c>
      <c r="BL52" s="13">
        <v>2.2000000000000002</v>
      </c>
      <c r="BM52" s="13">
        <v>1.8919999999999999</v>
      </c>
      <c r="BN52" s="13">
        <v>1.7</v>
      </c>
      <c r="BO52" s="13">
        <v>1.6</v>
      </c>
      <c r="BP52" s="13">
        <v>1.98</v>
      </c>
    </row>
    <row r="53" spans="2:68" ht="15" customHeight="1">
      <c r="B53" s="31">
        <v>0.28534475912140933</v>
      </c>
      <c r="D53" s="1">
        <v>20</v>
      </c>
      <c r="E53" s="1" t="s">
        <v>59</v>
      </c>
      <c r="F53" s="1" t="s">
        <v>93</v>
      </c>
      <c r="G53" s="11"/>
      <c r="H53" s="12">
        <v>12</v>
      </c>
      <c r="J53" s="1" t="s">
        <v>59</v>
      </c>
      <c r="K53" s="1" t="s">
        <v>59</v>
      </c>
      <c r="L53" s="13"/>
      <c r="M53" s="13">
        <v>5.4353259392722117</v>
      </c>
      <c r="N53" s="13">
        <v>3.3630538161625707</v>
      </c>
      <c r="O53" s="13">
        <v>3.9234670368620037</v>
      </c>
      <c r="P53" s="13">
        <v>5.1224450614366734</v>
      </c>
      <c r="Q53" s="13">
        <v>6.9482100403708138</v>
      </c>
      <c r="R53" s="13">
        <v>3.0749080442583736</v>
      </c>
      <c r="S53" s="13">
        <v>3.6536289249401914</v>
      </c>
      <c r="T53" s="13">
        <v>4.9541070574162678</v>
      </c>
      <c r="U53" s="13">
        <v>5.897233558768658</v>
      </c>
      <c r="V53" s="13">
        <v>3.2069860074626861</v>
      </c>
      <c r="W53" s="13">
        <v>3.8076395522388049</v>
      </c>
      <c r="X53" s="13">
        <v>3.7032677238805958</v>
      </c>
      <c r="Y53" s="13">
        <v>6.2539687500000003</v>
      </c>
      <c r="Z53" s="13">
        <v>5.4665937500000004</v>
      </c>
      <c r="AA53" s="13">
        <v>5.5852734374999997</v>
      </c>
      <c r="AB53" s="13">
        <v>5.5979999999999999</v>
      </c>
      <c r="AC53" s="13">
        <v>6.39</v>
      </c>
      <c r="AD53" s="13">
        <v>5.5136250000000002</v>
      </c>
      <c r="AE53" s="13">
        <v>5.5507499999999999</v>
      </c>
      <c r="AF53" s="13">
        <v>5.4787499999999998</v>
      </c>
      <c r="AG53" s="13">
        <v>6.6026249999999997</v>
      </c>
      <c r="AH53" s="13">
        <v>5.5293749999999999</v>
      </c>
      <c r="AI53" s="13">
        <v>6.6026249999999997</v>
      </c>
      <c r="AJ53" s="13">
        <v>6.8703750000000001</v>
      </c>
      <c r="AK53" s="13">
        <v>7.0053749999999999</v>
      </c>
      <c r="AL53" s="13">
        <v>4.9871249999999998</v>
      </c>
      <c r="AM53" s="13">
        <v>5.3235000000000001</v>
      </c>
      <c r="AN53" s="13">
        <v>6.7545000000000002</v>
      </c>
      <c r="AO53" s="13">
        <v>6.5339999999999998</v>
      </c>
      <c r="AP53" s="13">
        <v>5.2627499999999996</v>
      </c>
      <c r="AQ53" s="13">
        <v>5.1423750000000004</v>
      </c>
      <c r="AR53" s="13">
        <v>5.7285000000000004</v>
      </c>
      <c r="AS53" s="13">
        <v>6.1746300000000005</v>
      </c>
      <c r="AT53" s="13">
        <v>4.9397040000000008</v>
      </c>
      <c r="AU53" s="13">
        <v>5.39</v>
      </c>
      <c r="AV53" s="13">
        <v>5.2</v>
      </c>
      <c r="AW53" s="13">
        <v>4.9800000000000004</v>
      </c>
      <c r="AX53" s="13">
        <v>4.75</v>
      </c>
      <c r="AY53" s="13">
        <v>4.91</v>
      </c>
      <c r="AZ53" s="13">
        <v>4.82</v>
      </c>
      <c r="BA53" s="13">
        <v>3.98</v>
      </c>
      <c r="BB53" s="13">
        <v>3.65</v>
      </c>
      <c r="BC53" s="13">
        <v>4.2149999999999999</v>
      </c>
      <c r="BD53" s="13">
        <v>4.53</v>
      </c>
      <c r="BE53" s="13">
        <v>5.0962500000000004</v>
      </c>
      <c r="BF53" s="13">
        <v>4.38</v>
      </c>
      <c r="BG53" s="13">
        <v>4.47</v>
      </c>
      <c r="BH53" s="13">
        <v>4.75</v>
      </c>
      <c r="BI53" s="13">
        <v>4.4175000000000004</v>
      </c>
      <c r="BJ53" s="13">
        <v>4.05</v>
      </c>
      <c r="BK53" s="13">
        <v>3.32</v>
      </c>
      <c r="BL53" s="13">
        <v>3.6349999999999998</v>
      </c>
      <c r="BM53" s="13">
        <v>3.3805500000000004</v>
      </c>
      <c r="BN53" s="13">
        <v>3.02</v>
      </c>
      <c r="BO53" s="13">
        <v>2.75</v>
      </c>
      <c r="BP53" s="13">
        <v>3.08</v>
      </c>
    </row>
    <row r="54" spans="2:68" ht="15" customHeight="1">
      <c r="B54" s="31">
        <v>0.11020868000000039</v>
      </c>
      <c r="D54" s="1">
        <v>21</v>
      </c>
      <c r="E54" s="1" t="s">
        <v>60</v>
      </c>
      <c r="F54" s="1" t="s">
        <v>93</v>
      </c>
      <c r="G54" s="11"/>
      <c r="H54" s="12">
        <v>13</v>
      </c>
      <c r="J54" s="1" t="s">
        <v>60</v>
      </c>
      <c r="K54" s="1" t="s">
        <v>60</v>
      </c>
      <c r="L54" s="13"/>
      <c r="M54" s="13">
        <v>2.6656122611464972</v>
      </c>
      <c r="N54" s="13">
        <v>1.4502348726114651</v>
      </c>
      <c r="O54" s="13">
        <v>1.7130879777070063</v>
      </c>
      <c r="P54" s="13">
        <v>1.2311305732484081</v>
      </c>
      <c r="Q54" s="13">
        <v>3.1975000000000007</v>
      </c>
      <c r="R54" s="13">
        <v>1.3930164835164833</v>
      </c>
      <c r="S54" s="13">
        <v>1.0298076923076922</v>
      </c>
      <c r="T54" s="13">
        <v>1.304483516483516</v>
      </c>
      <c r="U54" s="13">
        <v>4.8083239202657815</v>
      </c>
      <c r="V54" s="13">
        <v>2.0689867109634541</v>
      </c>
      <c r="W54" s="13">
        <v>1.2198322259136218</v>
      </c>
      <c r="X54" s="13">
        <v>1.0516943521594682</v>
      </c>
      <c r="Y54" s="13">
        <v>4.2553749999999999</v>
      </c>
      <c r="Z54" s="13">
        <v>4.7311249999999996</v>
      </c>
      <c r="AA54" s="13">
        <v>2.1281249999999998</v>
      </c>
      <c r="AB54" s="13">
        <v>3.76</v>
      </c>
      <c r="AC54" s="13">
        <v>3.22</v>
      </c>
      <c r="AD54" s="13">
        <v>3.0720000000000001</v>
      </c>
      <c r="AE54" s="13">
        <v>2.88</v>
      </c>
      <c r="AF54" s="13">
        <v>3.1970000000000001</v>
      </c>
      <c r="AG54" s="13">
        <v>3.3809999999999998</v>
      </c>
      <c r="AH54" s="13">
        <v>2.8062300000000002</v>
      </c>
      <c r="AI54" s="13">
        <v>2.9465415000000004</v>
      </c>
      <c r="AJ54" s="13">
        <v>3.0938685750000006</v>
      </c>
      <c r="AK54" s="13">
        <v>3.2485620037500009</v>
      </c>
      <c r="AL54" s="13">
        <v>2.5988496030000006</v>
      </c>
      <c r="AM54" s="13">
        <v>2.8847230593300011</v>
      </c>
      <c r="AN54" s="13">
        <v>3.1155009040764012</v>
      </c>
      <c r="AO54" s="13">
        <v>3.0843458950356371</v>
      </c>
      <c r="AP54" s="13">
        <v>2.5445853634044004</v>
      </c>
      <c r="AQ54" s="13">
        <v>2.7481521924767529</v>
      </c>
      <c r="AR54" s="13">
        <v>3.0641896946115792</v>
      </c>
      <c r="AS54" s="13">
        <v>3.2231414603122408</v>
      </c>
      <c r="AT54" s="13">
        <v>2.514050339043548</v>
      </c>
      <c r="AU54" s="13">
        <v>3.0779304555739637</v>
      </c>
      <c r="AV54" s="13">
        <v>3.2786829732343898</v>
      </c>
      <c r="AW54" s="13">
        <v>3.2876042895184856</v>
      </c>
      <c r="AX54" s="13">
        <v>2.212364298358322</v>
      </c>
      <c r="AY54" s="13">
        <v>2.7085788009050882</v>
      </c>
      <c r="AZ54" s="13">
        <v>2.8852410164462632</v>
      </c>
      <c r="BA54" s="13">
        <v>1.8081823592351673</v>
      </c>
      <c r="BB54" s="13">
        <v>0.66370928950749675</v>
      </c>
      <c r="BC54" s="13">
        <v>1.3542894004525441</v>
      </c>
      <c r="BD54" s="13">
        <v>2.0196687115123839</v>
      </c>
      <c r="BE54" s="13">
        <v>2.0251642423433873</v>
      </c>
      <c r="BF54" s="13">
        <v>1.7213896059918794</v>
      </c>
      <c r="BG54" s="13">
        <v>1.880509653604574</v>
      </c>
      <c r="BH54" s="13">
        <v>2.4236024538148611</v>
      </c>
      <c r="BI54" s="13">
        <v>2.1871773817308586</v>
      </c>
      <c r="BJ54" s="13">
        <v>1.8935285665910673</v>
      </c>
      <c r="BK54" s="13">
        <v>2.5386880323661747</v>
      </c>
      <c r="BL54" s="13">
        <v>2.7871428218870897</v>
      </c>
      <c r="BM54" s="13">
        <v>2.0559467388270067</v>
      </c>
      <c r="BN54" s="13">
        <v>1.7041757099319608</v>
      </c>
      <c r="BO54" s="13">
        <v>2.4879142717188514</v>
      </c>
      <c r="BP54" s="13">
        <v>2.9543713912003149</v>
      </c>
    </row>
    <row r="55" spans="2:68" ht="15" customHeight="1">
      <c r="B55" s="31">
        <v>4.4548429502554665E-2</v>
      </c>
      <c r="D55" s="1">
        <v>22</v>
      </c>
      <c r="E55" s="1" t="s">
        <v>61</v>
      </c>
      <c r="F55" s="1" t="s">
        <v>93</v>
      </c>
      <c r="G55" s="11"/>
      <c r="H55" s="12">
        <v>14</v>
      </c>
      <c r="J55" s="1" t="s">
        <v>61</v>
      </c>
      <c r="K55" s="1" t="s">
        <v>61</v>
      </c>
      <c r="L55" s="13"/>
      <c r="M55" s="13">
        <v>5.0897848045674134</v>
      </c>
      <c r="N55" s="13">
        <v>3.1128211462450595</v>
      </c>
      <c r="O55" s="13">
        <v>2.8879496047430826</v>
      </c>
      <c r="P55" s="13">
        <v>3.0756422924901186</v>
      </c>
      <c r="Q55" s="13">
        <v>5.4471342577343487</v>
      </c>
      <c r="R55" s="13">
        <v>2.9124534902161714</v>
      </c>
      <c r="S55" s="13">
        <v>2.0473725098204265</v>
      </c>
      <c r="T55" s="13">
        <v>2.4292678394248446</v>
      </c>
      <c r="U55" s="13">
        <v>4.6079566893315462</v>
      </c>
      <c r="V55" s="13">
        <v>2.391146537680966</v>
      </c>
      <c r="W55" s="13">
        <v>1.6479807508140203</v>
      </c>
      <c r="X55" s="13">
        <v>1.8248129146279883</v>
      </c>
      <c r="Y55" s="13">
        <v>3.370625</v>
      </c>
      <c r="Z55" s="13">
        <v>3.1</v>
      </c>
      <c r="AA55" s="13">
        <v>2.6687500000000002</v>
      </c>
      <c r="AB55" s="13">
        <v>2.6347826086956525</v>
      </c>
      <c r="AC55" s="13">
        <v>3.74</v>
      </c>
      <c r="AD55" s="13">
        <v>3.06</v>
      </c>
      <c r="AE55" s="13">
        <v>2.7</v>
      </c>
      <c r="AF55" s="13">
        <v>3</v>
      </c>
      <c r="AG55" s="13">
        <v>4.4400000000000004</v>
      </c>
      <c r="AH55" s="13">
        <v>3.7189999999999999</v>
      </c>
      <c r="AI55" s="13">
        <v>3.5430499999999996</v>
      </c>
      <c r="AJ55" s="13">
        <v>3.9280837499999999</v>
      </c>
      <c r="AK55" s="13">
        <v>4.7137004999999998</v>
      </c>
      <c r="AL55" s="13">
        <v>3.5209603999999999</v>
      </c>
      <c r="AM55" s="13">
        <v>3.2920979740000003</v>
      </c>
      <c r="AN55" s="13">
        <v>3.8846756093200003</v>
      </c>
      <c r="AO55" s="13">
        <v>4.5644938409510001</v>
      </c>
      <c r="AP55" s="13">
        <v>3.8798197648083499</v>
      </c>
      <c r="AQ55" s="13">
        <v>3.7440260730400579</v>
      </c>
      <c r="AR55" s="13">
        <v>4.3056299839960657</v>
      </c>
      <c r="AS55" s="13">
        <v>5.0939751265013173</v>
      </c>
      <c r="AT55" s="13">
        <v>4.431758360056147</v>
      </c>
      <c r="AU55" s="13">
        <v>4.1215352748522163</v>
      </c>
      <c r="AV55" s="13">
        <v>4.5639677830358298</v>
      </c>
      <c r="AW55" s="13">
        <v>5.3996136340913967</v>
      </c>
      <c r="AX55" s="13">
        <v>4.5203935272572702</v>
      </c>
      <c r="AY55" s="13">
        <v>3.6269510418699507</v>
      </c>
      <c r="AZ55" s="13">
        <v>3.7424535820893801</v>
      </c>
      <c r="BA55" s="13">
        <v>4.5356754526367729</v>
      </c>
      <c r="BB55" s="13">
        <v>1.5821377345400445</v>
      </c>
      <c r="BC55" s="13">
        <v>1.8134755209349753</v>
      </c>
      <c r="BD55" s="13">
        <v>2.8068401865670354</v>
      </c>
      <c r="BE55" s="13">
        <v>5.0799565069531862</v>
      </c>
      <c r="BF55" s="13">
        <v>3.4807030159880985</v>
      </c>
      <c r="BG55" s="13">
        <v>0.90673776046748766</v>
      </c>
      <c r="BH55" s="13">
        <v>2.4700193641789912</v>
      </c>
      <c r="BI55" s="13">
        <v>5.5879521576485054</v>
      </c>
      <c r="BJ55" s="13">
        <v>4.4552998604647653</v>
      </c>
      <c r="BK55" s="13">
        <v>3.5362772658232013</v>
      </c>
      <c r="BL55" s="13">
        <v>4.4954352428057636</v>
      </c>
      <c r="BM55" s="13">
        <v>4.582120769271774</v>
      </c>
      <c r="BN55" s="13">
        <v>3.6533458855811078</v>
      </c>
      <c r="BO55" s="13">
        <v>3.0411984486079531</v>
      </c>
      <c r="BP55" s="13">
        <v>3.8211199563848992</v>
      </c>
    </row>
    <row r="56" spans="2:68" ht="15" customHeight="1">
      <c r="B56" s="31"/>
      <c r="D56" s="1">
        <v>23</v>
      </c>
      <c r="E56" s="1" t="s">
        <v>158</v>
      </c>
      <c r="F56" s="1" t="s">
        <v>93</v>
      </c>
      <c r="G56" s="11"/>
      <c r="H56" s="12">
        <v>15</v>
      </c>
      <c r="J56" s="1" t="s">
        <v>158</v>
      </c>
      <c r="K56" s="1" t="s">
        <v>158</v>
      </c>
      <c r="L56" s="13"/>
      <c r="M56" s="13">
        <v>0</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1.9648577245250631</v>
      </c>
      <c r="BF56" s="13">
        <v>2.3596222412048875</v>
      </c>
      <c r="BG56" s="13">
        <v>1.3737090749520704</v>
      </c>
      <c r="BH56" s="13">
        <v>2.7236288410868372</v>
      </c>
      <c r="BI56" s="13">
        <v>2.357471417087238</v>
      </c>
      <c r="BJ56" s="13">
        <v>2.5555223275754271</v>
      </c>
      <c r="BK56" s="13">
        <v>2.7255252555169025</v>
      </c>
      <c r="BL56" s="13">
        <v>3.3333377788412224</v>
      </c>
      <c r="BM56" s="13">
        <v>2.3702105274711807</v>
      </c>
      <c r="BN56" s="13">
        <v>2.3263192935360659</v>
      </c>
      <c r="BO56" s="13">
        <v>2.3984622248548741</v>
      </c>
      <c r="BP56" s="13">
        <v>3.2666710232643981</v>
      </c>
    </row>
    <row r="57" spans="2:68" ht="15" customHeight="1">
      <c r="B57" s="31">
        <v>-0.2292743358816357</v>
      </c>
      <c r="D57" s="1">
        <v>24</v>
      </c>
      <c r="E57" s="1" t="s">
        <v>62</v>
      </c>
      <c r="F57" s="1" t="s">
        <v>93</v>
      </c>
      <c r="G57" s="11"/>
      <c r="H57" s="12">
        <v>16</v>
      </c>
      <c r="J57" s="1" t="s">
        <v>62</v>
      </c>
      <c r="K57" s="1" t="s">
        <v>62</v>
      </c>
      <c r="L57" s="13"/>
      <c r="M57" s="13">
        <v>71.454161972525682</v>
      </c>
      <c r="N57" s="13">
        <v>65.782352635164045</v>
      </c>
      <c r="O57" s="13">
        <v>69.184626003910068</v>
      </c>
      <c r="P57" s="13">
        <v>47.840401702852027</v>
      </c>
      <c r="Q57" s="13">
        <v>60.65118968577805</v>
      </c>
      <c r="R57" s="13">
        <v>59.991582423550085</v>
      </c>
      <c r="S57" s="13">
        <v>51.375495885550833</v>
      </c>
      <c r="T57" s="13">
        <v>40.980552907235598</v>
      </c>
      <c r="U57" s="13">
        <v>55.265026097259536</v>
      </c>
      <c r="V57" s="13">
        <v>55.882040321040456</v>
      </c>
      <c r="W57" s="13">
        <v>51.016025528645024</v>
      </c>
      <c r="X57" s="13">
        <v>47.488836631876573</v>
      </c>
      <c r="Y57" s="13">
        <v>63.470872437871819</v>
      </c>
      <c r="Z57" s="13">
        <v>91.237145633050005</v>
      </c>
      <c r="AA57" s="13">
        <v>65.556900493778855</v>
      </c>
      <c r="AB57" s="13">
        <v>57.387041425013742</v>
      </c>
      <c r="AC57" s="13">
        <v>71.436451414493263</v>
      </c>
      <c r="AD57" s="13">
        <v>69.898194965302892</v>
      </c>
      <c r="AE57" s="13">
        <v>54.87091877640681</v>
      </c>
      <c r="AF57" s="13">
        <v>57.778776746245995</v>
      </c>
      <c r="AG57" s="13">
        <v>63.817512693852322</v>
      </c>
      <c r="AH57" s="13">
        <v>62.074709892788739</v>
      </c>
      <c r="AI57" s="13">
        <v>56.648665534537059</v>
      </c>
      <c r="AJ57" s="13">
        <v>55.417537890275419</v>
      </c>
      <c r="AK57" s="13">
        <v>57.161381406129003</v>
      </c>
      <c r="AL57" s="13">
        <v>49.854382103022218</v>
      </c>
      <c r="AM57" s="13">
        <v>43.480257000074062</v>
      </c>
      <c r="AN57" s="13">
        <v>48.363919119574803</v>
      </c>
      <c r="AO57" s="13">
        <v>55.106874270662388</v>
      </c>
      <c r="AP57" s="13">
        <v>50.455660893659967</v>
      </c>
      <c r="AQ57" s="13">
        <v>42.311950967904593</v>
      </c>
      <c r="AR57" s="13">
        <v>50.912770751025363</v>
      </c>
      <c r="AS57" s="13">
        <v>44.569323556576762</v>
      </c>
      <c r="AT57" s="13">
        <v>44.74830907101996</v>
      </c>
      <c r="AU57" s="13">
        <v>40.12327314286064</v>
      </c>
      <c r="AV57" s="13">
        <v>43.176858443310728</v>
      </c>
      <c r="AW57" s="13">
        <v>47.542794790733652</v>
      </c>
      <c r="AX57" s="13">
        <v>44.199228521108175</v>
      </c>
      <c r="AY57" s="13">
        <v>37.413485960763417</v>
      </c>
      <c r="AZ57" s="13">
        <v>41.234252308247157</v>
      </c>
      <c r="BA57" s="13">
        <v>41.127606343553452</v>
      </c>
      <c r="BB57" s="13">
        <v>12.65225819064468</v>
      </c>
      <c r="BC57" s="13">
        <v>27.565374121261378</v>
      </c>
      <c r="BD57" s="13">
        <v>33.601612894470421</v>
      </c>
      <c r="BE57" s="13">
        <v>40.443639364353167</v>
      </c>
      <c r="BF57" s="13">
        <v>37.997277341049589</v>
      </c>
      <c r="BG57" s="13">
        <v>41.008282286623668</v>
      </c>
      <c r="BH57" s="13">
        <v>45.698253867946434</v>
      </c>
      <c r="BI57" s="13">
        <v>47.513110770811288</v>
      </c>
      <c r="BJ57" s="13">
        <v>47.388532888184486</v>
      </c>
      <c r="BK57" s="13">
        <v>47.952835170291337</v>
      </c>
      <c r="BL57" s="13">
        <v>45.633636517881314</v>
      </c>
      <c r="BM57" s="13">
        <v>43.703940606328651</v>
      </c>
      <c r="BN57" s="13">
        <v>44.498965543108056</v>
      </c>
      <c r="BO57" s="13">
        <v>42.320401369900956</v>
      </c>
      <c r="BP57" s="13">
        <v>40.976403456225071</v>
      </c>
    </row>
    <row r="58" spans="2:68" ht="15" customHeight="1">
      <c r="B58" s="31">
        <v>-0.32889134627660865</v>
      </c>
      <c r="D58" s="1">
        <v>25</v>
      </c>
      <c r="E58" s="1" t="s">
        <v>63</v>
      </c>
      <c r="F58" s="1" t="s">
        <v>93</v>
      </c>
      <c r="G58" s="11"/>
      <c r="H58" s="12">
        <v>17</v>
      </c>
      <c r="J58" s="1" t="s">
        <v>63</v>
      </c>
      <c r="K58" s="1" t="s">
        <v>63</v>
      </c>
      <c r="L58" s="13"/>
      <c r="M58" s="13">
        <v>16.979713486605768</v>
      </c>
      <c r="N58" s="13">
        <v>25.385665224850065</v>
      </c>
      <c r="O58" s="13">
        <v>17.657863345112229</v>
      </c>
      <c r="P58" s="13">
        <v>9.8909151981432935</v>
      </c>
      <c r="Q58" s="13">
        <v>13.513378791768645</v>
      </c>
      <c r="R58" s="13">
        <v>19.574706974265343</v>
      </c>
      <c r="S58" s="13">
        <v>12.948265698677702</v>
      </c>
      <c r="T58" s="13">
        <v>8.7060229193274061</v>
      </c>
      <c r="U58" s="13">
        <v>11.831962449578342</v>
      </c>
      <c r="V58" s="13">
        <v>15.882461682065719</v>
      </c>
      <c r="W58" s="13">
        <v>11.512733447418876</v>
      </c>
      <c r="X58" s="13">
        <v>9.7771385668481923</v>
      </c>
      <c r="Y58" s="13">
        <v>12.287156206207555</v>
      </c>
      <c r="Z58" s="13">
        <v>24.104141343506246</v>
      </c>
      <c r="AA58" s="13">
        <v>16.721237751387644</v>
      </c>
      <c r="AB58" s="13">
        <v>13.308491689050905</v>
      </c>
      <c r="AC58" s="13">
        <v>16.461324842798224</v>
      </c>
      <c r="AD58" s="13">
        <v>18.92730884090534</v>
      </c>
      <c r="AE58" s="13">
        <v>14.984961229946643</v>
      </c>
      <c r="AF58" s="13">
        <v>18.002353551940999</v>
      </c>
      <c r="AG58" s="13">
        <v>17.37839033152656</v>
      </c>
      <c r="AH58" s="13">
        <v>18.774768753895859</v>
      </c>
      <c r="AI58" s="13">
        <v>15.955732537688995</v>
      </c>
      <c r="AJ58" s="13">
        <v>17.40064025781275</v>
      </c>
      <c r="AK58" s="13">
        <v>12.929010238860595</v>
      </c>
      <c r="AL58" s="13">
        <v>13.09015129067647</v>
      </c>
      <c r="AM58" s="13">
        <v>10.785625337684825</v>
      </c>
      <c r="AN58" s="13">
        <v>12.599909782395045</v>
      </c>
      <c r="AO58" s="13">
        <v>10.41750636226077</v>
      </c>
      <c r="AP58" s="13">
        <v>11.986419076784363</v>
      </c>
      <c r="AQ58" s="13">
        <v>9.48292330454629</v>
      </c>
      <c r="AR58" s="13">
        <v>12.560407092256032</v>
      </c>
      <c r="AS58" s="13">
        <v>7.4861314425207528</v>
      </c>
      <c r="AT58" s="13">
        <v>10.52307698501151</v>
      </c>
      <c r="AU58" s="13">
        <v>11.874580181190961</v>
      </c>
      <c r="AV58" s="13">
        <v>9.4949880148499126</v>
      </c>
      <c r="AW58" s="13">
        <v>9.4307590676675197</v>
      </c>
      <c r="AX58" s="13">
        <v>9.4767646551225191</v>
      </c>
      <c r="AY58" s="13">
        <v>9.4855771223808727</v>
      </c>
      <c r="AZ58" s="13">
        <v>8.7668825652103131</v>
      </c>
      <c r="BA58" s="13">
        <v>6.9478952498056508</v>
      </c>
      <c r="BB58" s="13">
        <v>1.8693029648172421</v>
      </c>
      <c r="BC58" s="13">
        <v>7.2189715809890398</v>
      </c>
      <c r="BD58" s="13">
        <v>6.6624686711183481</v>
      </c>
      <c r="BE58" s="13">
        <v>7.8354286957170167</v>
      </c>
      <c r="BF58" s="13">
        <v>7.6666775879588833</v>
      </c>
      <c r="BG58" s="13">
        <v>8.4697375654607097</v>
      </c>
      <c r="BH58" s="13">
        <v>9.3678607364738209</v>
      </c>
      <c r="BI58" s="13">
        <v>9.0595096199014584</v>
      </c>
      <c r="BJ58" s="13">
        <v>9.3913364234249475</v>
      </c>
      <c r="BK58" s="13">
        <v>10.170662257120545</v>
      </c>
      <c r="BL58" s="13">
        <v>9.2727643307471119</v>
      </c>
      <c r="BM58" s="13">
        <v>9.7602261107067516</v>
      </c>
      <c r="BN58" s="13">
        <v>9.4972227525068345</v>
      </c>
      <c r="BO58" s="13">
        <v>10.157546762060651</v>
      </c>
      <c r="BP58" s="13">
        <v>8.7315326563377589</v>
      </c>
    </row>
    <row r="59" spans="2:68" ht="15" customHeight="1">
      <c r="B59" s="31">
        <v>-0.41291013389292885</v>
      </c>
      <c r="D59" s="1">
        <v>26</v>
      </c>
      <c r="E59" s="1" t="s">
        <v>64</v>
      </c>
      <c r="F59" s="1" t="s">
        <v>93</v>
      </c>
      <c r="G59" s="11"/>
      <c r="H59" s="12">
        <v>18</v>
      </c>
      <c r="J59" s="1" t="s">
        <v>64</v>
      </c>
      <c r="K59" s="1" t="s">
        <v>64</v>
      </c>
      <c r="L59" s="13"/>
      <c r="M59" s="13">
        <v>20.559086559612751</v>
      </c>
      <c r="N59" s="13">
        <v>17.606256017698762</v>
      </c>
      <c r="O59" s="13">
        <v>15.597466925021408</v>
      </c>
      <c r="P59" s="13">
        <v>13.180023060390397</v>
      </c>
      <c r="Q59" s="13">
        <v>21.26134289452207</v>
      </c>
      <c r="R59" s="13">
        <v>16.495935552672027</v>
      </c>
      <c r="S59" s="13">
        <v>9.8471548868704186</v>
      </c>
      <c r="T59" s="13">
        <v>8.7402363552404285</v>
      </c>
      <c r="U59" s="13">
        <v>16.663994522762291</v>
      </c>
      <c r="V59" s="13">
        <v>14.072269988308502</v>
      </c>
      <c r="W59" s="13">
        <v>9.3564962343990761</v>
      </c>
      <c r="X59" s="13">
        <v>9.2688594189113207</v>
      </c>
      <c r="Y59" s="13">
        <v>16.740400156049354</v>
      </c>
      <c r="Z59" s="13">
        <v>22.723529010891934</v>
      </c>
      <c r="AA59" s="13">
        <v>12.721855097110042</v>
      </c>
      <c r="AB59" s="13">
        <v>12.175428014259037</v>
      </c>
      <c r="AC59" s="13">
        <v>17.971801685482408</v>
      </c>
      <c r="AD59" s="13">
        <v>17.029177837411954</v>
      </c>
      <c r="AE59" s="13">
        <v>10.375829312093433</v>
      </c>
      <c r="AF59" s="13">
        <v>10.635458674353359</v>
      </c>
      <c r="AG59" s="13">
        <v>16.289404150141497</v>
      </c>
      <c r="AH59" s="13">
        <v>14.877277877697136</v>
      </c>
      <c r="AI59" s="13">
        <v>10.006260905194043</v>
      </c>
      <c r="AJ59" s="13">
        <v>10.236726794754514</v>
      </c>
      <c r="AK59" s="13">
        <v>16.728281115858259</v>
      </c>
      <c r="AL59" s="13">
        <v>11.717344356409505</v>
      </c>
      <c r="AM59" s="13">
        <v>7.7876877205707302</v>
      </c>
      <c r="AN59" s="13">
        <v>8.9504710703646104</v>
      </c>
      <c r="AO59" s="13">
        <v>15.532209461374089</v>
      </c>
      <c r="AP59" s="13">
        <v>12.623216967001952</v>
      </c>
      <c r="AQ59" s="13">
        <v>7.4003195701908684</v>
      </c>
      <c r="AR59" s="13">
        <v>11.135069472681261</v>
      </c>
      <c r="AS59" s="13">
        <v>10.052428962039913</v>
      </c>
      <c r="AT59" s="13">
        <v>9.785574649148554</v>
      </c>
      <c r="AU59" s="13">
        <v>6.8672111980676513</v>
      </c>
      <c r="AV59" s="13">
        <v>9.4701605838464129</v>
      </c>
      <c r="AW59" s="13">
        <v>10.679352567785104</v>
      </c>
      <c r="AX59" s="13">
        <v>9.2637811039410014</v>
      </c>
      <c r="AY59" s="13">
        <v>5.4498247780888605</v>
      </c>
      <c r="AZ59" s="13">
        <v>8.6203701008236191</v>
      </c>
      <c r="BA59" s="13">
        <v>9.5149006328254053</v>
      </c>
      <c r="BB59" s="13">
        <v>1.2835113034143162</v>
      </c>
      <c r="BC59" s="13">
        <v>3.803409015193234</v>
      </c>
      <c r="BD59" s="13">
        <v>6.8948578808810845</v>
      </c>
      <c r="BE59" s="13">
        <v>8.3308959003408738</v>
      </c>
      <c r="BF59" s="13">
        <v>7.3262638939837519</v>
      </c>
      <c r="BG59" s="13">
        <v>8.2370521500930387</v>
      </c>
      <c r="BH59" s="13">
        <v>9.9549041062232764</v>
      </c>
      <c r="BI59" s="13">
        <v>12.491775698486325</v>
      </c>
      <c r="BJ59" s="13">
        <v>13.181305481230201</v>
      </c>
      <c r="BK59" s="13">
        <v>10.738060003966027</v>
      </c>
      <c r="BL59" s="13">
        <v>10.457315667674335</v>
      </c>
      <c r="BM59" s="13">
        <v>9.7421157908920772</v>
      </c>
      <c r="BN59" s="13">
        <v>10.593557827522947</v>
      </c>
      <c r="BO59" s="13">
        <v>9.1557251617288511</v>
      </c>
      <c r="BP59" s="13">
        <v>10.255000500167785</v>
      </c>
    </row>
    <row r="60" spans="2:68" ht="15" customHeight="1">
      <c r="B60" s="31">
        <v>5.3871356157262351E-3</v>
      </c>
      <c r="D60" s="1">
        <v>27</v>
      </c>
      <c r="E60" s="1" t="s">
        <v>65</v>
      </c>
      <c r="F60" s="1" t="s">
        <v>93</v>
      </c>
      <c r="G60" s="11"/>
      <c r="H60" s="12">
        <v>19</v>
      </c>
      <c r="J60" s="1" t="s">
        <v>65</v>
      </c>
      <c r="K60" s="1" t="s">
        <v>65</v>
      </c>
      <c r="L60" s="13"/>
      <c r="M60" s="13">
        <v>2.6809957577797863</v>
      </c>
      <c r="N60" s="13">
        <v>1.8521394383058787</v>
      </c>
      <c r="O60" s="13">
        <v>2.7279318023094934</v>
      </c>
      <c r="P60" s="13">
        <v>1.7092973669550449</v>
      </c>
      <c r="Q60" s="13">
        <v>2.5400164534685028</v>
      </c>
      <c r="R60" s="13">
        <v>1.8190139854482272</v>
      </c>
      <c r="S60" s="13">
        <v>2.3256039687250798</v>
      </c>
      <c r="T60" s="13">
        <v>1.683750225560996</v>
      </c>
      <c r="U60" s="13">
        <v>2.1811180896643108</v>
      </c>
      <c r="V60" s="13">
        <v>1.8042509497985488</v>
      </c>
      <c r="W60" s="13">
        <v>2.0944231731542242</v>
      </c>
      <c r="X60" s="13">
        <v>1.5982853944696842</v>
      </c>
      <c r="Y60" s="13">
        <v>4.1273389549999999</v>
      </c>
      <c r="Z60" s="13">
        <v>3.4570193854037492</v>
      </c>
      <c r="AA60" s="13">
        <v>1.8872656023794563</v>
      </c>
      <c r="AB60" s="13">
        <v>2.203289027087747</v>
      </c>
      <c r="AC60" s="13">
        <v>4.0420088220000014</v>
      </c>
      <c r="AD60" s="13">
        <v>3.6512660233185699</v>
      </c>
      <c r="AE60" s="13">
        <v>2.6175634792047533</v>
      </c>
      <c r="AF60" s="13">
        <v>3.8769672270877469</v>
      </c>
      <c r="AG60" s="13">
        <v>3.7707070059000003</v>
      </c>
      <c r="AH60" s="13">
        <v>3.4160980320000007</v>
      </c>
      <c r="AI60" s="13">
        <v>2.3182698770000001</v>
      </c>
      <c r="AJ60" s="13">
        <v>3.6658941724999998</v>
      </c>
      <c r="AK60" s="13">
        <v>3.4322510053099999</v>
      </c>
      <c r="AL60" s="13">
        <v>3.3436096768000008</v>
      </c>
      <c r="AM60" s="13">
        <v>2.3492849479500002</v>
      </c>
      <c r="AN60" s="13">
        <v>3.434501015375</v>
      </c>
      <c r="AO60" s="13">
        <v>3.9320804855450002</v>
      </c>
      <c r="AP60" s="13">
        <v>3.7244476897600003</v>
      </c>
      <c r="AQ60" s="13">
        <v>2.4444258050575001</v>
      </c>
      <c r="AR60" s="13">
        <v>3.7834846802312496</v>
      </c>
      <c r="AS60" s="13">
        <v>3.6007793769904999</v>
      </c>
      <c r="AT60" s="13">
        <v>4.127944066136001</v>
      </c>
      <c r="AU60" s="13">
        <v>2.6473562698601247</v>
      </c>
      <c r="AV60" s="13">
        <v>3.6701073495128123</v>
      </c>
      <c r="AW60" s="13">
        <v>3.7913584541820753</v>
      </c>
      <c r="AX60" s="13">
        <v>3.8051496595224004</v>
      </c>
      <c r="AY60" s="13">
        <v>2.2717318597263056</v>
      </c>
      <c r="AZ60" s="13">
        <v>3.4251602628798912</v>
      </c>
      <c r="BA60" s="13">
        <v>3.3330696583065231</v>
      </c>
      <c r="BB60" s="13">
        <v>2.456752731946481</v>
      </c>
      <c r="BC60" s="13">
        <v>1.8128023180974098</v>
      </c>
      <c r="BD60" s="13">
        <v>2.7077790147502001</v>
      </c>
      <c r="BE60" s="13">
        <v>3.4472231412218508</v>
      </c>
      <c r="BF60" s="13">
        <v>3.6748153780170703</v>
      </c>
      <c r="BG60" s="13">
        <v>2.8969480061238055</v>
      </c>
      <c r="BH60" s="13">
        <v>2.9618383823096024</v>
      </c>
      <c r="BI60" s="13">
        <v>3.1099303014250825</v>
      </c>
      <c r="BJ60" s="13">
        <v>3.7674273353516248</v>
      </c>
      <c r="BK60" s="13">
        <v>3.959290698887028</v>
      </c>
      <c r="BL60" s="13">
        <v>3.8459673970994821</v>
      </c>
      <c r="BM60" s="13">
        <v>3.0067949087572585</v>
      </c>
      <c r="BN60" s="13">
        <v>4.1855620511330747</v>
      </c>
      <c r="BO60" s="13">
        <v>3.3597816980938378</v>
      </c>
      <c r="BP60" s="13">
        <v>3.7556186377434546</v>
      </c>
    </row>
    <row r="61" spans="2:68" ht="15" customHeight="1">
      <c r="B61" s="31">
        <v>-0.32863024385465067</v>
      </c>
      <c r="D61" s="1">
        <v>28</v>
      </c>
      <c r="E61" s="1" t="s">
        <v>66</v>
      </c>
      <c r="F61" s="1" t="s">
        <v>93</v>
      </c>
      <c r="G61" s="11"/>
      <c r="H61" s="12">
        <v>20</v>
      </c>
      <c r="J61" s="1" t="s">
        <v>66</v>
      </c>
      <c r="K61" s="1" t="s">
        <v>66</v>
      </c>
      <c r="L61" s="13"/>
      <c r="M61" s="13">
        <v>17.738572192101202</v>
      </c>
      <c r="N61" s="13">
        <v>8.9378819920124517</v>
      </c>
      <c r="O61" s="13">
        <v>15.369217889325563</v>
      </c>
      <c r="P61" s="13">
        <v>10.946775580297381</v>
      </c>
      <c r="Q61" s="13">
        <v>8.5669233523121786</v>
      </c>
      <c r="R61" s="13">
        <v>7.8515495983147865</v>
      </c>
      <c r="S61" s="13">
        <v>8.8678516080382668</v>
      </c>
      <c r="T61" s="13">
        <v>8.7766635051860931</v>
      </c>
      <c r="U61" s="13">
        <v>9.8371499488958758</v>
      </c>
      <c r="V61" s="13">
        <v>8.8333870556483127</v>
      </c>
      <c r="W61" s="13">
        <v>11.115453198164953</v>
      </c>
      <c r="X61" s="13">
        <v>12.298891181790026</v>
      </c>
      <c r="Y61" s="13">
        <v>11.882170415371338</v>
      </c>
      <c r="Z61" s="13">
        <v>13.299539969759508</v>
      </c>
      <c r="AA61" s="13">
        <v>10.584662643281794</v>
      </c>
      <c r="AB61" s="13">
        <v>9.8805148776822485</v>
      </c>
      <c r="AC61" s="13">
        <v>13.03921258344929</v>
      </c>
      <c r="AD61" s="13">
        <v>11.423647975965732</v>
      </c>
      <c r="AE61" s="13">
        <v>11.108254250032495</v>
      </c>
      <c r="AF61" s="13">
        <v>9.5425756599459177</v>
      </c>
      <c r="AG61" s="13">
        <v>9.3157033727890504</v>
      </c>
      <c r="AH61" s="13">
        <v>8.9095580659307014</v>
      </c>
      <c r="AI61" s="13">
        <v>11.842216125976535</v>
      </c>
      <c r="AJ61" s="13">
        <v>8.1635762099674221</v>
      </c>
      <c r="AK61" s="13">
        <v>6.5570972361534263</v>
      </c>
      <c r="AL61" s="13">
        <v>5.7714264415679866</v>
      </c>
      <c r="AM61" s="13">
        <v>7.0600880902143253</v>
      </c>
      <c r="AN61" s="13">
        <v>6.0043935218608828</v>
      </c>
      <c r="AO61" s="13">
        <v>5.6846909180253871</v>
      </c>
      <c r="AP61" s="13">
        <v>4.6751846841477906</v>
      </c>
      <c r="AQ61" s="13">
        <v>6.3476178597432034</v>
      </c>
      <c r="AR61" s="13">
        <v>5.3054620791195184</v>
      </c>
      <c r="AS61" s="13">
        <v>6.0456837511527572</v>
      </c>
      <c r="AT61" s="13">
        <v>5.1806566733557151</v>
      </c>
      <c r="AU61" s="13">
        <v>7.4338347022274123</v>
      </c>
      <c r="AV61" s="13">
        <v>6.0778653268785261</v>
      </c>
      <c r="AW61" s="13">
        <v>6.9492182642097813</v>
      </c>
      <c r="AX61" s="13">
        <v>5.5626883239153972</v>
      </c>
      <c r="AY61" s="13">
        <v>7.0583924440154693</v>
      </c>
      <c r="AZ61" s="13">
        <v>7.1141182264377587</v>
      </c>
      <c r="BA61" s="13">
        <v>7.1969453462668165</v>
      </c>
      <c r="BB61" s="13">
        <v>1.7040983235510712</v>
      </c>
      <c r="BC61" s="13">
        <v>5.7908673158851842</v>
      </c>
      <c r="BD61" s="13">
        <v>6.6461995410518</v>
      </c>
      <c r="BE61" s="13">
        <v>8.1466515129410357</v>
      </c>
      <c r="BF61" s="13">
        <v>7.2725775503271564</v>
      </c>
      <c r="BG61" s="13">
        <v>8.3623248157670673</v>
      </c>
      <c r="BH61" s="13">
        <v>7.942601759008669</v>
      </c>
      <c r="BI61" s="13">
        <v>8.6838893741784791</v>
      </c>
      <c r="BJ61" s="13">
        <v>7.0208040356984061</v>
      </c>
      <c r="BK61" s="13">
        <v>8.4657614635538483</v>
      </c>
      <c r="BL61" s="13">
        <v>8.1560591010390429</v>
      </c>
      <c r="BM61" s="13">
        <v>7.7037362752856104</v>
      </c>
      <c r="BN61" s="13">
        <v>6.6839189963935386</v>
      </c>
      <c r="BO61" s="13">
        <v>6.3243673036555341</v>
      </c>
      <c r="BP61" s="13">
        <v>5.9862735847267441</v>
      </c>
    </row>
    <row r="62" spans="2:68" ht="15" customHeight="1">
      <c r="B62" s="31">
        <v>0.37840033566932796</v>
      </c>
      <c r="D62" s="1">
        <v>29</v>
      </c>
      <c r="E62" s="1" t="s">
        <v>67</v>
      </c>
      <c r="F62" s="1" t="s">
        <v>93</v>
      </c>
      <c r="G62" s="11"/>
      <c r="H62" s="12">
        <v>21</v>
      </c>
      <c r="J62" s="1" t="s">
        <v>67</v>
      </c>
      <c r="K62" s="1" t="s">
        <v>67</v>
      </c>
      <c r="L62" s="13"/>
      <c r="M62" s="13">
        <v>10.022340994120791</v>
      </c>
      <c r="N62" s="13">
        <v>8.3231059593800119</v>
      </c>
      <c r="O62" s="13">
        <v>13.810175040085515</v>
      </c>
      <c r="P62" s="13">
        <v>9.3725240513094619</v>
      </c>
      <c r="Q62" s="13">
        <v>11.083161466492871</v>
      </c>
      <c r="R62" s="13">
        <v>10.256123435945547</v>
      </c>
      <c r="S62" s="13">
        <v>13.442548169981013</v>
      </c>
      <c r="T62" s="13">
        <v>10.182592364311418</v>
      </c>
      <c r="U62" s="13">
        <v>10.882436060159277</v>
      </c>
      <c r="V62" s="13">
        <v>10.987524460023447</v>
      </c>
      <c r="W62" s="13">
        <v>12.634426859661239</v>
      </c>
      <c r="X62" s="13">
        <v>10.655716982922749</v>
      </c>
      <c r="Y62" s="13">
        <v>12.705014587490414</v>
      </c>
      <c r="Z62" s="13">
        <v>20.650001784929444</v>
      </c>
      <c r="AA62" s="13">
        <v>16.876935840707965</v>
      </c>
      <c r="AB62" s="13">
        <v>13.42778761061947</v>
      </c>
      <c r="AC62" s="13">
        <v>11.285926233392738</v>
      </c>
      <c r="AD62" s="13">
        <v>10.36440563886762</v>
      </c>
      <c r="AE62" s="13">
        <v>9.1134219003234094</v>
      </c>
      <c r="AF62" s="13">
        <v>8.5344435315679696</v>
      </c>
      <c r="AG62" s="13">
        <v>9.3158429712022599</v>
      </c>
      <c r="AH62" s="13">
        <v>7.9394540384250769</v>
      </c>
      <c r="AI62" s="13">
        <v>10.446131949272157</v>
      </c>
      <c r="AJ62" s="13">
        <v>9.5158441825191176</v>
      </c>
      <c r="AK62" s="13">
        <v>10.198449309239818</v>
      </c>
      <c r="AL62" s="13">
        <v>8.8431078595473647</v>
      </c>
      <c r="AM62" s="13">
        <v>10.526449714390317</v>
      </c>
      <c r="AN62" s="13">
        <v>10.943746111596328</v>
      </c>
      <c r="AO62" s="13">
        <v>12.701621113299463</v>
      </c>
      <c r="AP62" s="13">
        <v>10.160770927306816</v>
      </c>
      <c r="AQ62" s="13">
        <v>11.370880734073038</v>
      </c>
      <c r="AR62" s="13">
        <v>11.142020063830444</v>
      </c>
      <c r="AS62" s="13">
        <v>10.664939215141207</v>
      </c>
      <c r="AT62" s="13">
        <v>6.5579097559670023</v>
      </c>
      <c r="AU62" s="13">
        <v>4.6133086336779074</v>
      </c>
      <c r="AV62" s="13">
        <v>7.5370976177574009</v>
      </c>
      <c r="AW62" s="13">
        <v>9.6782793285783288</v>
      </c>
      <c r="AX62" s="13">
        <v>7.3833371248323383</v>
      </c>
      <c r="AY62" s="13">
        <v>6.6623694044275679</v>
      </c>
      <c r="AZ62" s="13">
        <v>6.8179055535653008</v>
      </c>
      <c r="BA62" s="13">
        <v>7.7136649635704941</v>
      </c>
      <c r="BB62" s="13">
        <v>2.4775953759732707</v>
      </c>
      <c r="BC62" s="13">
        <v>4.4053708165272694</v>
      </c>
      <c r="BD62" s="13">
        <v>5.4131002954581042</v>
      </c>
      <c r="BE62" s="13">
        <v>5.9437422932930666</v>
      </c>
      <c r="BF62" s="13">
        <v>6.2596214743063401</v>
      </c>
      <c r="BG62" s="13">
        <v>7.0655188999216181</v>
      </c>
      <c r="BH62" s="13">
        <v>7.0665744425760968</v>
      </c>
      <c r="BI62" s="13">
        <v>8.3797416450831808</v>
      </c>
      <c r="BJ62" s="13">
        <v>7.1330608032268659</v>
      </c>
      <c r="BK62" s="13">
        <v>7.8519121768848565</v>
      </c>
      <c r="BL62" s="13">
        <v>6.5251221753781383</v>
      </c>
      <c r="BM62" s="13">
        <v>7.1296577626303232</v>
      </c>
      <c r="BN62" s="13">
        <v>6.6337799643254867</v>
      </c>
      <c r="BO62" s="13">
        <v>7.4203097055700429</v>
      </c>
      <c r="BP62" s="13">
        <v>6.1448935036980989</v>
      </c>
    </row>
    <row r="63" spans="2:68" ht="15" customHeight="1">
      <c r="B63" s="31">
        <v>-0.25787417680121594</v>
      </c>
      <c r="D63" s="1">
        <v>30</v>
      </c>
      <c r="E63" s="1" t="s">
        <v>68</v>
      </c>
      <c r="F63" s="1" t="s">
        <v>93</v>
      </c>
      <c r="G63" s="11"/>
      <c r="H63" s="12">
        <v>22</v>
      </c>
      <c r="J63" s="1" t="s">
        <v>68</v>
      </c>
      <c r="K63" s="1" t="s">
        <v>68</v>
      </c>
      <c r="L63" s="13"/>
      <c r="M63" s="13">
        <v>3.473452982305393</v>
      </c>
      <c r="N63" s="13">
        <v>3.6773040029168822</v>
      </c>
      <c r="O63" s="13">
        <v>4.0219710020558708</v>
      </c>
      <c r="P63" s="13">
        <v>2.7408664457564513</v>
      </c>
      <c r="Q63" s="13">
        <v>3.6863667272137794</v>
      </c>
      <c r="R63" s="13">
        <v>3.9942528769041479</v>
      </c>
      <c r="S63" s="13">
        <v>3.9440715532583539</v>
      </c>
      <c r="T63" s="13">
        <v>2.8912875376092542</v>
      </c>
      <c r="U63" s="13">
        <v>3.868365026199442</v>
      </c>
      <c r="V63" s="13">
        <v>4.3021461851959133</v>
      </c>
      <c r="W63" s="13">
        <v>4.3024926158466625</v>
      </c>
      <c r="X63" s="13">
        <v>3.8899450869346053</v>
      </c>
      <c r="Y63" s="13">
        <v>5.7287921177531578</v>
      </c>
      <c r="Z63" s="13">
        <v>7.0029141385591345</v>
      </c>
      <c r="AA63" s="13">
        <v>6.7649435589119475</v>
      </c>
      <c r="AB63" s="13">
        <v>6.3915302063143278</v>
      </c>
      <c r="AC63" s="13">
        <v>8.6361772473705987</v>
      </c>
      <c r="AD63" s="13">
        <v>8.5023886488336693</v>
      </c>
      <c r="AE63" s="13">
        <v>6.6708886048060752</v>
      </c>
      <c r="AF63" s="13">
        <v>7.1869781013500065</v>
      </c>
      <c r="AG63" s="13">
        <v>7.7474648622929543</v>
      </c>
      <c r="AH63" s="13">
        <v>8.157553124839966</v>
      </c>
      <c r="AI63" s="13">
        <v>6.0800541394053358</v>
      </c>
      <c r="AJ63" s="13">
        <v>6.4348562727216203</v>
      </c>
      <c r="AK63" s="13">
        <v>7.3162925007069095</v>
      </c>
      <c r="AL63" s="13">
        <v>7.0887424780208868</v>
      </c>
      <c r="AM63" s="13">
        <v>4.9711211892638598</v>
      </c>
      <c r="AN63" s="13">
        <v>6.4308976179829358</v>
      </c>
      <c r="AO63" s="13">
        <v>6.8387659301576758</v>
      </c>
      <c r="AP63" s="13">
        <v>7.2856215486590408</v>
      </c>
      <c r="AQ63" s="13">
        <v>5.2657836942936971</v>
      </c>
      <c r="AR63" s="13">
        <v>6.9863273629068541</v>
      </c>
      <c r="AS63" s="13">
        <v>6.7193608087316328</v>
      </c>
      <c r="AT63" s="13">
        <v>8.5731469414011752</v>
      </c>
      <c r="AU63" s="13">
        <v>6.6869821578365789</v>
      </c>
      <c r="AV63" s="13">
        <v>6.9266395504656675</v>
      </c>
      <c r="AW63" s="13">
        <v>7.0138271083108386</v>
      </c>
      <c r="AX63" s="13">
        <v>8.7075076537745222</v>
      </c>
      <c r="AY63" s="13">
        <v>6.485590352124337</v>
      </c>
      <c r="AZ63" s="13">
        <v>6.4898155993302691</v>
      </c>
      <c r="BA63" s="13">
        <v>6.4211304927785626</v>
      </c>
      <c r="BB63" s="13">
        <v>2.8609974909422995</v>
      </c>
      <c r="BC63" s="13">
        <v>4.5339530745692409</v>
      </c>
      <c r="BD63" s="13">
        <v>5.2772074912108868</v>
      </c>
      <c r="BE63" s="13">
        <v>6.739697820839317</v>
      </c>
      <c r="BF63" s="13">
        <v>5.7973214564563857</v>
      </c>
      <c r="BG63" s="13">
        <v>5.9767008492574227</v>
      </c>
      <c r="BH63" s="13">
        <v>8.4044744413549743</v>
      </c>
      <c r="BI63" s="13">
        <v>5.788264131736768</v>
      </c>
      <c r="BJ63" s="13">
        <v>6.8945988092524324</v>
      </c>
      <c r="BK63" s="13">
        <v>6.7671485698790228</v>
      </c>
      <c r="BL63" s="13">
        <v>7.3764078459432056</v>
      </c>
      <c r="BM63" s="13">
        <v>6.3614097580566318</v>
      </c>
      <c r="BN63" s="13">
        <v>6.9049239512261824</v>
      </c>
      <c r="BO63" s="13">
        <v>5.9026707387920387</v>
      </c>
      <c r="BP63" s="13">
        <v>6.1030845735512287</v>
      </c>
    </row>
    <row r="64" spans="2:68" ht="15" customHeight="1">
      <c r="B64" s="31">
        <v>0.1732346063225676</v>
      </c>
      <c r="D64" s="1">
        <v>31</v>
      </c>
      <c r="E64" s="1" t="s">
        <v>69</v>
      </c>
      <c r="F64" s="1" t="s">
        <v>93</v>
      </c>
      <c r="G64" s="11"/>
      <c r="H64" s="12">
        <v>23</v>
      </c>
      <c r="J64" s="1" t="s">
        <v>69</v>
      </c>
      <c r="K64" s="1" t="s">
        <v>69</v>
      </c>
      <c r="L64" s="13"/>
      <c r="M64" s="13">
        <v>17.484449023629541</v>
      </c>
      <c r="N64" s="13">
        <v>16.304943101078564</v>
      </c>
      <c r="O64" s="13">
        <v>27.489544067302216</v>
      </c>
      <c r="P64" s="13">
        <v>6.6044727183990419</v>
      </c>
      <c r="Q64" s="13">
        <v>19.749758837258668</v>
      </c>
      <c r="R64" s="13">
        <v>23.249492001798359</v>
      </c>
      <c r="S64" s="13">
        <v>23.670416370127633</v>
      </c>
      <c r="T64" s="13">
        <v>6.9097115922936547</v>
      </c>
      <c r="U64" s="13">
        <v>16.349852361834362</v>
      </c>
      <c r="V64" s="13">
        <v>20.404898870973817</v>
      </c>
      <c r="W64" s="13">
        <v>22.07624176323506</v>
      </c>
      <c r="X64" s="13">
        <v>7.032890638408154</v>
      </c>
      <c r="Y64" s="13">
        <v>16.705793294869217</v>
      </c>
      <c r="Z64" s="13">
        <v>27.162420559335306</v>
      </c>
      <c r="AA64" s="13">
        <v>23.401398000657423</v>
      </c>
      <c r="AB64" s="13">
        <v>12.594108070502747</v>
      </c>
      <c r="AC64" s="13">
        <v>14.436452880224452</v>
      </c>
      <c r="AD64" s="13">
        <v>16.559469558766477</v>
      </c>
      <c r="AE64" s="13">
        <v>16.885700595992589</v>
      </c>
      <c r="AF64" s="13">
        <v>20.198085523145135</v>
      </c>
      <c r="AG64" s="13">
        <v>10.412969130397563</v>
      </c>
      <c r="AH64" s="13">
        <v>11.55152863681243</v>
      </c>
      <c r="AI64" s="13">
        <v>12.05544307085918</v>
      </c>
      <c r="AJ64" s="13">
        <v>14.989705306457806</v>
      </c>
      <c r="AK64" s="13">
        <v>8.6550515439477582</v>
      </c>
      <c r="AL64" s="13">
        <v>9.2435039707309947</v>
      </c>
      <c r="AM64" s="13">
        <v>9.3199247799951941</v>
      </c>
      <c r="AN64" s="13">
        <v>13.552653152634496</v>
      </c>
      <c r="AO64" s="13">
        <v>8.2962005984354441</v>
      </c>
      <c r="AP64" s="13">
        <v>11.100644334361384</v>
      </c>
      <c r="AQ64" s="13">
        <v>10.313856683705513</v>
      </c>
      <c r="AR64" s="13">
        <v>11.490420526641024</v>
      </c>
      <c r="AS64" s="13">
        <v>10.057969184197479</v>
      </c>
      <c r="AT64" s="13">
        <v>9.9169225057427219</v>
      </c>
      <c r="AU64" s="13">
        <v>7.2039269579980925</v>
      </c>
      <c r="AV64" s="13">
        <v>9.1935278656351755</v>
      </c>
      <c r="AW64" s="13">
        <v>9.5695225055202577</v>
      </c>
      <c r="AX64" s="13">
        <v>9.5270663092827235</v>
      </c>
      <c r="AY64" s="13">
        <v>8.2654057486824861</v>
      </c>
      <c r="AZ64" s="13">
        <v>9.0962514870303846</v>
      </c>
      <c r="BA64" s="13">
        <v>8.6097678536657583</v>
      </c>
      <c r="BB64" s="13">
        <v>3.9569713464478431</v>
      </c>
      <c r="BC64" s="13">
        <v>6.5247139673600252</v>
      </c>
      <c r="BD64" s="13">
        <v>6.8062808645833357</v>
      </c>
      <c r="BE64" s="13">
        <v>8.9810078614726567</v>
      </c>
      <c r="BF64" s="13">
        <v>8.09214904476584</v>
      </c>
      <c r="BG64" s="13">
        <v>9.2899512422486072</v>
      </c>
      <c r="BH64" s="13">
        <v>7.5046983967845193</v>
      </c>
      <c r="BI64" s="13">
        <v>7.5007717481196776</v>
      </c>
      <c r="BJ64" s="13">
        <v>8.2667098340574867</v>
      </c>
      <c r="BK64" s="13">
        <v>11.017830660445599</v>
      </c>
      <c r="BL64" s="13">
        <v>10.069942099220112</v>
      </c>
      <c r="BM64" s="13">
        <v>9.5530721316137637</v>
      </c>
      <c r="BN64" s="13">
        <v>10.243983182565794</v>
      </c>
      <c r="BO64" s="13">
        <v>11.41752285075207</v>
      </c>
      <c r="BP64" s="13">
        <v>10.732079997859582</v>
      </c>
    </row>
    <row r="65" spans="2:68" ht="15" customHeight="1">
      <c r="B65" s="31">
        <v>3.0453038674032928E-2</v>
      </c>
      <c r="D65" s="1">
        <v>32</v>
      </c>
      <c r="E65" s="1" t="s">
        <v>71</v>
      </c>
      <c r="F65" s="1" t="s">
        <v>93</v>
      </c>
      <c r="G65" s="11"/>
      <c r="H65" s="12">
        <v>24</v>
      </c>
      <c r="J65" s="1" t="s">
        <v>71</v>
      </c>
      <c r="K65" s="1" t="s">
        <v>71</v>
      </c>
      <c r="L65" s="13"/>
      <c r="M65" s="13">
        <v>14.218584660319307</v>
      </c>
      <c r="N65" s="13">
        <v>15.340048634209213</v>
      </c>
      <c r="O65" s="13">
        <v>13.683515969046233</v>
      </c>
      <c r="P65" s="13">
        <v>17.088996964909363</v>
      </c>
      <c r="Q65" s="13">
        <v>14.938562596599692</v>
      </c>
      <c r="R65" s="13">
        <v>15.324309119010818</v>
      </c>
      <c r="S65" s="13">
        <v>15.70940030911901</v>
      </c>
      <c r="T65" s="13">
        <v>18.378763523956721</v>
      </c>
      <c r="U65" s="13">
        <v>16.303195043103447</v>
      </c>
      <c r="V65" s="13">
        <v>15.38286637931034</v>
      </c>
      <c r="W65" s="13">
        <v>16.70049568965517</v>
      </c>
      <c r="X65" s="13">
        <v>19.269547413793099</v>
      </c>
      <c r="Y65" s="13">
        <v>17.841102812499997</v>
      </c>
      <c r="Z65" s="13">
        <v>18.236422499999996</v>
      </c>
      <c r="AA65" s="13">
        <v>21.349296874999997</v>
      </c>
      <c r="AB65" s="13">
        <v>22.277399999999997</v>
      </c>
      <c r="AC65" s="13">
        <v>19.555531233522224</v>
      </c>
      <c r="AD65" s="13">
        <v>16.993050041101519</v>
      </c>
      <c r="AE65" s="13">
        <v>16.820729842931936</v>
      </c>
      <c r="AF65" s="13">
        <v>14.220309999999998</v>
      </c>
      <c r="AG65" s="13">
        <v>11.932608251807739</v>
      </c>
      <c r="AH65" s="13">
        <v>8.9049784217016033</v>
      </c>
      <c r="AI65" s="13">
        <v>13.382515183246072</v>
      </c>
      <c r="AJ65" s="13">
        <v>8.9279402942117017</v>
      </c>
      <c r="AK65" s="13">
        <v>9.7801463207145876</v>
      </c>
      <c r="AL65" s="13">
        <v>8.6934140156185791</v>
      </c>
      <c r="AM65" s="13">
        <v>9.6532502617801033</v>
      </c>
      <c r="AN65" s="13">
        <v>10.186645922609529</v>
      </c>
      <c r="AO65" s="13">
        <v>9.4215226286686509</v>
      </c>
      <c r="AP65" s="13">
        <v>8.1359131113851202</v>
      </c>
      <c r="AQ65" s="13">
        <v>10.607068062827222</v>
      </c>
      <c r="AR65" s="13">
        <v>11.643975107131434</v>
      </c>
      <c r="AS65" s="13">
        <v>10.072598760102085</v>
      </c>
      <c r="AT65" s="13">
        <v>8.8795044225236328</v>
      </c>
      <c r="AU65" s="13">
        <v>11.477774869109945</v>
      </c>
      <c r="AV65" s="13">
        <v>12.53949311570195</v>
      </c>
      <c r="AW65" s="13">
        <v>10.506502710506167</v>
      </c>
      <c r="AX65" s="13">
        <v>9.1816845994245782</v>
      </c>
      <c r="AY65" s="13">
        <v>11.799886125654448</v>
      </c>
      <c r="AZ65" s="13">
        <v>12.96267790917301</v>
      </c>
      <c r="BA65" s="13">
        <v>9.5728024394555522</v>
      </c>
      <c r="BB65" s="13">
        <v>3.638923839769832</v>
      </c>
      <c r="BC65" s="13">
        <v>7.7506976795396634</v>
      </c>
      <c r="BD65" s="13">
        <v>8.861208769154949</v>
      </c>
      <c r="BE65" s="13">
        <v>9.0301112504419425</v>
      </c>
      <c r="BF65" s="13">
        <v>9.3940442004596179</v>
      </c>
      <c r="BG65" s="13">
        <v>11.436569870505581</v>
      </c>
      <c r="BH65" s="13">
        <v>11.681108357556139</v>
      </c>
      <c r="BI65" s="13">
        <v>8.4355121860449103</v>
      </c>
      <c r="BJ65" s="13">
        <v>7.5324816103676948</v>
      </c>
      <c r="BK65" s="13">
        <v>9.5934129324412325</v>
      </c>
      <c r="BL65" s="13">
        <v>10.122377499999999</v>
      </c>
      <c r="BM65" s="13">
        <v>8.0137365767426658</v>
      </c>
      <c r="BN65" s="13">
        <v>8.4363794036118183</v>
      </c>
      <c r="BO65" s="13">
        <v>11.12835900163183</v>
      </c>
      <c r="BP65" s="13">
        <v>12.146852999999998</v>
      </c>
    </row>
    <row r="66" spans="2:68" ht="15" customHeight="1">
      <c r="B66" s="31">
        <v>0.51908580818522254</v>
      </c>
      <c r="D66" s="1">
        <v>33</v>
      </c>
      <c r="E66" s="1" t="s">
        <v>72</v>
      </c>
      <c r="F66" s="1" t="s">
        <v>93</v>
      </c>
      <c r="G66" s="11"/>
      <c r="H66" s="12">
        <v>25</v>
      </c>
      <c r="J66" s="1" t="s">
        <v>72</v>
      </c>
      <c r="K66" s="1" t="s">
        <v>72</v>
      </c>
      <c r="L66" s="13"/>
      <c r="M66" s="13">
        <v>34.700858197985198</v>
      </c>
      <c r="N66" s="13">
        <v>42.034664368595386</v>
      </c>
      <c r="O66" s="13">
        <v>44.985466926840495</v>
      </c>
      <c r="P66" s="13">
        <v>68.867614101778571</v>
      </c>
      <c r="Q66" s="13">
        <v>31.152547680883774</v>
      </c>
      <c r="R66" s="13">
        <v>38.983193645512245</v>
      </c>
      <c r="S66" s="13">
        <v>42.200945373420751</v>
      </c>
      <c r="T66" s="13">
        <v>62.091837445877829</v>
      </c>
      <c r="U66" s="13">
        <v>28.274691771067754</v>
      </c>
      <c r="V66" s="13">
        <v>35.940265735093249</v>
      </c>
      <c r="W66" s="13">
        <v>40.865445745588303</v>
      </c>
      <c r="X66" s="13">
        <v>57.488792631986577</v>
      </c>
      <c r="Y66" s="13">
        <v>31.365997981864865</v>
      </c>
      <c r="Z66" s="13">
        <v>36.638810002765425</v>
      </c>
      <c r="AA66" s="13">
        <v>37.888416598875139</v>
      </c>
      <c r="AB66" s="13">
        <v>59.91800661725609</v>
      </c>
      <c r="AC66" s="13">
        <v>32.160869465722094</v>
      </c>
      <c r="AD66" s="13">
        <v>38.603734554232389</v>
      </c>
      <c r="AE66" s="13">
        <v>38.239795975991868</v>
      </c>
      <c r="AF66" s="13">
        <v>59.513710694563301</v>
      </c>
      <c r="AG66" s="13">
        <v>32.729201815646569</v>
      </c>
      <c r="AH66" s="13">
        <v>39.048085439643394</v>
      </c>
      <c r="AI66" s="13">
        <v>38.157801717973676</v>
      </c>
      <c r="AJ66" s="13">
        <v>60.336068373223071</v>
      </c>
      <c r="AK66" s="13">
        <v>32.421730458500988</v>
      </c>
      <c r="AL66" s="13">
        <v>38.514147964747117</v>
      </c>
      <c r="AM66" s="13">
        <v>37.315125024716131</v>
      </c>
      <c r="AN66" s="13">
        <v>59.19961548297394</v>
      </c>
      <c r="AO66" s="13">
        <v>32.999519363161902</v>
      </c>
      <c r="AP66" s="13">
        <v>39.845462040868398</v>
      </c>
      <c r="AQ66" s="13">
        <v>38.821640565192581</v>
      </c>
      <c r="AR66" s="13">
        <v>61.873354201939989</v>
      </c>
      <c r="AS66" s="13">
        <v>34.117941307522635</v>
      </c>
      <c r="AT66" s="13">
        <v>41.280559756838485</v>
      </c>
      <c r="AU66" s="13">
        <v>40.106053417100505</v>
      </c>
      <c r="AV66" s="13">
        <v>63.171558175206769</v>
      </c>
      <c r="AW66" s="13">
        <v>34.38699498490125</v>
      </c>
      <c r="AX66" s="13">
        <v>41.472521198618772</v>
      </c>
      <c r="AY66" s="13">
        <v>40.733097694187414</v>
      </c>
      <c r="AZ66" s="13">
        <v>64.340929861647979</v>
      </c>
      <c r="BA66" s="13">
        <v>32.232625687166063</v>
      </c>
      <c r="BB66" s="13">
        <v>27.157885727080711</v>
      </c>
      <c r="BC66" s="13">
        <v>36.862838337545284</v>
      </c>
      <c r="BD66" s="13">
        <v>61.954276871235983</v>
      </c>
      <c r="BE66" s="13">
        <v>34.80487574285786</v>
      </c>
      <c r="BF66" s="13">
        <v>48.023202903552253</v>
      </c>
      <c r="BG66" s="13">
        <v>40.826189191713794</v>
      </c>
      <c r="BH66" s="13">
        <v>67.941800957883174</v>
      </c>
      <c r="BI66" s="13">
        <v>35.535249432207905</v>
      </c>
      <c r="BJ66" s="13">
        <v>47.587218921590889</v>
      </c>
      <c r="BK66" s="13">
        <v>39.370151775671438</v>
      </c>
      <c r="BL66" s="13">
        <v>65.376931177314503</v>
      </c>
      <c r="BM66" s="13">
        <v>33.793429223730783</v>
      </c>
      <c r="BN66" s="13">
        <v>44.899257075859531</v>
      </c>
      <c r="BO66" s="13">
        <v>37.512328216951204</v>
      </c>
      <c r="BP66" s="13">
        <v>62.93341513326282</v>
      </c>
    </row>
    <row r="67" spans="2:68" ht="15" customHeight="1">
      <c r="B67" s="31">
        <v>0.74244474316601017</v>
      </c>
      <c r="D67" s="1">
        <v>34</v>
      </c>
      <c r="E67" s="1" t="s">
        <v>73</v>
      </c>
      <c r="F67" s="1" t="s">
        <v>93</v>
      </c>
      <c r="G67" s="11"/>
      <c r="H67" s="12">
        <v>26</v>
      </c>
      <c r="J67" s="1" t="s">
        <v>73</v>
      </c>
      <c r="K67" s="1" t="s">
        <v>73</v>
      </c>
      <c r="L67" s="13"/>
      <c r="M67" s="13">
        <v>22.952142579583995</v>
      </c>
      <c r="N67" s="13">
        <v>23.883684919066102</v>
      </c>
      <c r="O67" s="13">
        <v>31.0699805039472</v>
      </c>
      <c r="P67" s="13">
        <v>44.427004110488411</v>
      </c>
      <c r="Q67" s="13">
        <v>21.073225243510961</v>
      </c>
      <c r="R67" s="13">
        <v>22.623572599017741</v>
      </c>
      <c r="S67" s="13">
        <v>30.248503001876735</v>
      </c>
      <c r="T67" s="13">
        <v>41.93630665465782</v>
      </c>
      <c r="U67" s="13">
        <v>19.349981448600332</v>
      </c>
      <c r="V67" s="13">
        <v>20.080228485150357</v>
      </c>
      <c r="W67" s="13">
        <v>27.699744114312601</v>
      </c>
      <c r="X67" s="13">
        <v>39.923915242504457</v>
      </c>
      <c r="Y67" s="13">
        <v>20.650412482246804</v>
      </c>
      <c r="Z67" s="13">
        <v>24.02891216612392</v>
      </c>
      <c r="AA67" s="13">
        <v>25.306112486098371</v>
      </c>
      <c r="AB67" s="13">
        <v>42.517090684675672</v>
      </c>
      <c r="AC67" s="13">
        <v>21.519548340618961</v>
      </c>
      <c r="AD67" s="13">
        <v>25.020066300968114</v>
      </c>
      <c r="AE67" s="13">
        <v>26.214198059353905</v>
      </c>
      <c r="AF67" s="13">
        <v>43.803704747627471</v>
      </c>
      <c r="AG67" s="13">
        <v>22.18532252786261</v>
      </c>
      <c r="AH67" s="13">
        <v>25.640942375103112</v>
      </c>
      <c r="AI67" s="13">
        <v>26.487241528878965</v>
      </c>
      <c r="AJ67" s="13">
        <v>45.183068737191086</v>
      </c>
      <c r="AK67" s="13">
        <v>22.300505544934758</v>
      </c>
      <c r="AL67" s="13">
        <v>25.809369928834787</v>
      </c>
      <c r="AM67" s="13">
        <v>25.982192270429838</v>
      </c>
      <c r="AN67" s="13">
        <v>44.684175591334103</v>
      </c>
      <c r="AO67" s="13">
        <v>22.69649540872787</v>
      </c>
      <c r="AP67" s="13">
        <v>26.824140999667058</v>
      </c>
      <c r="AQ67" s="13">
        <v>27.196352073191967</v>
      </c>
      <c r="AR67" s="13">
        <v>46.940585715718157</v>
      </c>
      <c r="AS67" s="13">
        <v>23.675623507239361</v>
      </c>
      <c r="AT67" s="13">
        <v>28.267218832858678</v>
      </c>
      <c r="AU67" s="13">
        <v>28.287922101001438</v>
      </c>
      <c r="AV67" s="13">
        <v>48.145747873525579</v>
      </c>
      <c r="AW67" s="13">
        <v>23.979999999999993</v>
      </c>
      <c r="AX67" s="13">
        <v>28.669999999999998</v>
      </c>
      <c r="AY67" s="13">
        <v>29.25</v>
      </c>
      <c r="AZ67" s="13">
        <v>49.2</v>
      </c>
      <c r="BA67" s="13">
        <v>22.799999999999997</v>
      </c>
      <c r="BB67" s="13">
        <v>18.55</v>
      </c>
      <c r="BC67" s="13">
        <v>28.169999999999998</v>
      </c>
      <c r="BD67" s="13">
        <v>48.680000000000014</v>
      </c>
      <c r="BE67" s="13">
        <v>26.522000000000002</v>
      </c>
      <c r="BF67" s="13">
        <v>37.672600000000003</v>
      </c>
      <c r="BG67" s="13">
        <v>31.679999999999989</v>
      </c>
      <c r="BH67" s="13">
        <v>53.222999999999999</v>
      </c>
      <c r="BI67" s="13">
        <v>26.650000000000006</v>
      </c>
      <c r="BJ67" s="13">
        <v>36.699999999999996</v>
      </c>
      <c r="BK67" s="13">
        <v>29.894999999999996</v>
      </c>
      <c r="BL67" s="13">
        <v>50.55</v>
      </c>
      <c r="BM67" s="13">
        <v>25.05</v>
      </c>
      <c r="BN67" s="13">
        <v>34.299999999999997</v>
      </c>
      <c r="BO67" s="13">
        <v>28.249999999999996</v>
      </c>
      <c r="BP67" s="13">
        <v>48.400000000000006</v>
      </c>
    </row>
    <row r="68" spans="2:68" ht="15" customHeight="1">
      <c r="B68" s="31">
        <v>0.47618703893516612</v>
      </c>
      <c r="D68" s="1">
        <v>35</v>
      </c>
      <c r="E68" s="1" t="s">
        <v>74</v>
      </c>
      <c r="F68" s="1" t="s">
        <v>93</v>
      </c>
      <c r="G68" s="11"/>
      <c r="H68" s="12">
        <v>27</v>
      </c>
      <c r="J68" s="1" t="s">
        <v>74</v>
      </c>
      <c r="K68" s="1" t="s">
        <v>74</v>
      </c>
      <c r="L68" s="13"/>
      <c r="M68" s="13">
        <v>2.8614456072876675</v>
      </c>
      <c r="N68" s="13">
        <v>4.477047203650959</v>
      </c>
      <c r="O68" s="13">
        <v>3.7435230306801563</v>
      </c>
      <c r="P68" s="13">
        <v>5.6584237802831217</v>
      </c>
      <c r="Q68" s="13">
        <v>2.5484860043987108</v>
      </c>
      <c r="R68" s="13">
        <v>3.8591231400386854</v>
      </c>
      <c r="S68" s="13">
        <v>3.2816339836480024</v>
      </c>
      <c r="T68" s="13">
        <v>4.9227404619474706</v>
      </c>
      <c r="U68" s="13">
        <v>2.2768841856854132</v>
      </c>
      <c r="V68" s="13">
        <v>3.5339930607460053</v>
      </c>
      <c r="W68" s="13">
        <v>2.975288047166404</v>
      </c>
      <c r="X68" s="13">
        <v>4.4051470583375956</v>
      </c>
      <c r="Y68" s="13">
        <v>2.5583815693037097</v>
      </c>
      <c r="Z68" s="13">
        <v>3.1284910080087984</v>
      </c>
      <c r="AA68" s="13">
        <v>2.491524050451642</v>
      </c>
      <c r="AB68" s="13">
        <v>5.0198173369838059</v>
      </c>
      <c r="AC68" s="13">
        <v>2.6029999999999998</v>
      </c>
      <c r="AD68" s="13">
        <v>3.2834000000000003</v>
      </c>
      <c r="AE68" s="13">
        <v>2.6339999999999995</v>
      </c>
      <c r="AF68" s="13">
        <v>5.4360000000000008</v>
      </c>
      <c r="AG68" s="13">
        <v>2.7021999999999995</v>
      </c>
      <c r="AH68" s="13">
        <v>3.4634499999999995</v>
      </c>
      <c r="AI68" s="13">
        <v>2.6568999999999998</v>
      </c>
      <c r="AJ68" s="13">
        <v>5.3442999999999996</v>
      </c>
      <c r="AK68" s="13">
        <v>2.6572</v>
      </c>
      <c r="AL68" s="13">
        <v>3.4215999999999993</v>
      </c>
      <c r="AM68" s="13">
        <v>2.5979299999999999</v>
      </c>
      <c r="AN68" s="13">
        <v>5.1127000000000002</v>
      </c>
      <c r="AO68" s="13">
        <v>2.7170000000000005</v>
      </c>
      <c r="AP68" s="13">
        <v>3.5236999999999994</v>
      </c>
      <c r="AQ68" s="13">
        <v>2.6180500000000002</v>
      </c>
      <c r="AR68" s="13">
        <v>5.25786</v>
      </c>
      <c r="AS68" s="13">
        <v>2.7255000000000007</v>
      </c>
      <c r="AT68" s="13">
        <v>3.5554999999999999</v>
      </c>
      <c r="AU68" s="13">
        <v>2.6375000000000006</v>
      </c>
      <c r="AV68" s="13">
        <v>5.3554999999999993</v>
      </c>
      <c r="AW68" s="13">
        <v>2.7610000000000001</v>
      </c>
      <c r="AX68" s="13">
        <v>3.5979999999999999</v>
      </c>
      <c r="AY68" s="13">
        <v>2.6150000000000002</v>
      </c>
      <c r="AZ68" s="13">
        <v>5.47</v>
      </c>
      <c r="BA68" s="13">
        <v>2.5829999999999993</v>
      </c>
      <c r="BB68" s="13">
        <v>2.016</v>
      </c>
      <c r="BC68" s="13">
        <v>2.629</v>
      </c>
      <c r="BD68" s="13">
        <v>5.8279999999999994</v>
      </c>
      <c r="BE68" s="13">
        <v>2.617</v>
      </c>
      <c r="BF68" s="13">
        <v>3.4102999999999999</v>
      </c>
      <c r="BG68" s="13">
        <v>2.6819999999999999</v>
      </c>
      <c r="BH68" s="13">
        <v>6.4610000000000003</v>
      </c>
      <c r="BI68" s="13">
        <v>2.851</v>
      </c>
      <c r="BJ68" s="13">
        <v>3.6279999999999997</v>
      </c>
      <c r="BK68" s="13">
        <v>2.7529999999999997</v>
      </c>
      <c r="BL68" s="13">
        <v>6.1920000000000002</v>
      </c>
      <c r="BM68" s="13">
        <v>2.7399999999999998</v>
      </c>
      <c r="BN68" s="13">
        <v>3.3919999999999995</v>
      </c>
      <c r="BO68" s="13">
        <v>2.4839999999999995</v>
      </c>
      <c r="BP68" s="13">
        <v>5.67</v>
      </c>
    </row>
    <row r="69" spans="2:68" ht="15" customHeight="1">
      <c r="B69" s="31">
        <v>-2.5712526364842003E-2</v>
      </c>
      <c r="D69" s="1">
        <v>36</v>
      </c>
      <c r="E69" s="1" t="s">
        <v>75</v>
      </c>
      <c r="F69" s="1" t="s">
        <v>93</v>
      </c>
      <c r="G69" s="11"/>
      <c r="H69" s="12">
        <v>28</v>
      </c>
      <c r="J69" s="1" t="s">
        <v>75</v>
      </c>
      <c r="K69" s="1" t="s">
        <v>75</v>
      </c>
      <c r="L69" s="13"/>
      <c r="M69" s="13">
        <v>4.8192820636649643</v>
      </c>
      <c r="N69" s="13">
        <v>5.9957342019276663</v>
      </c>
      <c r="O69" s="13">
        <v>4.0195311466575347</v>
      </c>
      <c r="P69" s="13">
        <v>7.9319764437641247</v>
      </c>
      <c r="Q69" s="13">
        <v>3.5639453523936515</v>
      </c>
      <c r="R69" s="13">
        <v>5.0661330922226</v>
      </c>
      <c r="S69" s="13">
        <v>3.6043754796578975</v>
      </c>
      <c r="T69" s="13">
        <v>6.6822754603221277</v>
      </c>
      <c r="U69" s="13">
        <v>2.8492618325620223</v>
      </c>
      <c r="V69" s="13">
        <v>4.3123677437634296</v>
      </c>
      <c r="W69" s="13">
        <v>4.1970262257721931</v>
      </c>
      <c r="X69" s="13">
        <v>3.9025978268238495</v>
      </c>
      <c r="Y69" s="13">
        <v>3.5003853895264601</v>
      </c>
      <c r="Z69" s="13">
        <v>3.9025887648849573</v>
      </c>
      <c r="AA69" s="13">
        <v>4.2460684772489881</v>
      </c>
      <c r="AB69" s="13">
        <v>4.2230665362225457</v>
      </c>
      <c r="AC69" s="13">
        <v>3.7847148703583233</v>
      </c>
      <c r="AD69" s="13">
        <v>3.8940083868172204</v>
      </c>
      <c r="AE69" s="13">
        <v>4.1696674100235533</v>
      </c>
      <c r="AF69" s="13">
        <v>3.9294316217286576</v>
      </c>
      <c r="AG69" s="13">
        <v>3.9788834841796779</v>
      </c>
      <c r="AH69" s="13">
        <v>4.168459189174273</v>
      </c>
      <c r="AI69" s="13">
        <v>4.3575944781960967</v>
      </c>
      <c r="AJ69" s="13">
        <v>4.1330230438314048</v>
      </c>
      <c r="AK69" s="13">
        <v>3.865477580896441</v>
      </c>
      <c r="AL69" s="13">
        <v>4.0150362297155597</v>
      </c>
      <c r="AM69" s="13">
        <v>4.1347147542862928</v>
      </c>
      <c r="AN69" s="13">
        <v>3.9363718916398351</v>
      </c>
      <c r="AO69" s="13">
        <v>3.9750239544340311</v>
      </c>
      <c r="AP69" s="13">
        <v>4.1916880412013366</v>
      </c>
      <c r="AQ69" s="13">
        <v>4.3464504920006073</v>
      </c>
      <c r="AR69" s="13">
        <v>4.0880404862218258</v>
      </c>
      <c r="AS69" s="13">
        <v>4.1086078002832744</v>
      </c>
      <c r="AT69" s="13">
        <v>4.2120163339798147</v>
      </c>
      <c r="AU69" s="13">
        <v>4.4414875560990712</v>
      </c>
      <c r="AV69" s="13">
        <v>4.0731107016811903</v>
      </c>
      <c r="AW69" s="13">
        <v>4.1406954849012569</v>
      </c>
      <c r="AX69" s="13">
        <v>4.1909878381187688</v>
      </c>
      <c r="AY69" s="13">
        <v>4.3381661845874113</v>
      </c>
      <c r="AZ69" s="13">
        <v>3.9733142736479703</v>
      </c>
      <c r="BA69" s="13">
        <v>3.5195911621660674</v>
      </c>
      <c r="BB69" s="13">
        <v>2.9454972872307095</v>
      </c>
      <c r="BC69" s="13">
        <v>2.9588178308252804</v>
      </c>
      <c r="BD69" s="13">
        <v>2.9799857052359782</v>
      </c>
      <c r="BE69" s="13">
        <v>2.8156729297328544</v>
      </c>
      <c r="BF69" s="13">
        <v>3.174755391592246</v>
      </c>
      <c r="BG69" s="13">
        <v>3.158689624657808</v>
      </c>
      <c r="BH69" s="13">
        <v>3.5759828462831726</v>
      </c>
      <c r="BI69" s="13">
        <v>3.0099140348141544</v>
      </c>
      <c r="BJ69" s="13">
        <v>3.2382504994240913</v>
      </c>
      <c r="BK69" s="13">
        <v>3.2218634171509657</v>
      </c>
      <c r="BL69" s="13">
        <v>3.7190221601345002</v>
      </c>
      <c r="BM69" s="13">
        <v>3.1303105962067197</v>
      </c>
      <c r="BN69" s="13">
        <v>3.3270225484685736</v>
      </c>
      <c r="BO69" s="13">
        <v>3.3130427420159334</v>
      </c>
      <c r="BP69" s="13">
        <v>3.8491879357392076</v>
      </c>
    </row>
    <row r="70" spans="2:68" ht="15" customHeight="1">
      <c r="B70" s="31">
        <v>-5.3481102589363116E-2</v>
      </c>
      <c r="D70" s="1">
        <v>37</v>
      </c>
      <c r="E70" s="1" t="s">
        <v>76</v>
      </c>
      <c r="F70" s="1" t="s">
        <v>93</v>
      </c>
      <c r="G70" s="11"/>
      <c r="H70" s="12">
        <v>29</v>
      </c>
      <c r="J70" s="1" t="s">
        <v>76</v>
      </c>
      <c r="K70" s="1" t="s">
        <v>76</v>
      </c>
      <c r="L70" s="13"/>
      <c r="M70" s="13">
        <v>4.0679879474485698</v>
      </c>
      <c r="N70" s="13">
        <v>7.6781980439506583</v>
      </c>
      <c r="O70" s="13">
        <v>6.1524322455556035</v>
      </c>
      <c r="P70" s="13">
        <v>10.850209767242914</v>
      </c>
      <c r="Q70" s="13">
        <v>3.9668910805804503</v>
      </c>
      <c r="R70" s="13">
        <v>7.4343648142332146</v>
      </c>
      <c r="S70" s="13">
        <v>5.0664329082381201</v>
      </c>
      <c r="T70" s="13">
        <v>8.5505148689504136</v>
      </c>
      <c r="U70" s="13">
        <v>3.7985643042199873</v>
      </c>
      <c r="V70" s="13">
        <v>8.0136764454334504</v>
      </c>
      <c r="W70" s="13">
        <v>5.9933873583371016</v>
      </c>
      <c r="X70" s="13">
        <v>9.2571325043206709</v>
      </c>
      <c r="Y70" s="13">
        <v>4.6568185407878913</v>
      </c>
      <c r="Z70" s="13">
        <v>5.5788180637477529</v>
      </c>
      <c r="AA70" s="13">
        <v>5.8447115850761442</v>
      </c>
      <c r="AB70" s="13">
        <v>8.1580320593740652</v>
      </c>
      <c r="AC70" s="13">
        <v>4.2536062547448088</v>
      </c>
      <c r="AD70" s="13">
        <v>6.4062598664470496</v>
      </c>
      <c r="AE70" s="13">
        <v>5.2219305066144113</v>
      </c>
      <c r="AF70" s="13">
        <v>6.3445743252071694</v>
      </c>
      <c r="AG70" s="13">
        <v>3.8627958036042815</v>
      </c>
      <c r="AH70" s="13">
        <v>5.7752338753660144</v>
      </c>
      <c r="AI70" s="13">
        <v>4.6560657108986154</v>
      </c>
      <c r="AJ70" s="13">
        <v>5.6756765922005776</v>
      </c>
      <c r="AK70" s="13">
        <v>3.5985473326697877</v>
      </c>
      <c r="AL70" s="13">
        <v>5.2681418061967724</v>
      </c>
      <c r="AM70" s="13">
        <v>4.6002879999999999</v>
      </c>
      <c r="AN70" s="13">
        <v>5.4663679999999992</v>
      </c>
      <c r="AO70" s="13">
        <v>3.6109999999999998</v>
      </c>
      <c r="AP70" s="13">
        <v>5.3059329999999996</v>
      </c>
      <c r="AQ70" s="13">
        <v>4.6607880000000002</v>
      </c>
      <c r="AR70" s="13">
        <v>5.5868679999999991</v>
      </c>
      <c r="AS70" s="13">
        <v>3.6082099999999993</v>
      </c>
      <c r="AT70" s="13">
        <v>5.2458245899999998</v>
      </c>
      <c r="AU70" s="13">
        <v>4.7391437600000001</v>
      </c>
      <c r="AV70" s="13">
        <v>5.5971995999999997</v>
      </c>
      <c r="AW70" s="13">
        <v>3.5052994999999996</v>
      </c>
      <c r="AX70" s="13">
        <v>5.0135333604999994</v>
      </c>
      <c r="AY70" s="13">
        <v>4.529931509599999</v>
      </c>
      <c r="AZ70" s="13">
        <v>5.6976155879999997</v>
      </c>
      <c r="BA70" s="13">
        <v>3.3300345249999994</v>
      </c>
      <c r="BB70" s="13">
        <v>3.6463884398499995</v>
      </c>
      <c r="BC70" s="13">
        <v>3.1050205067199999</v>
      </c>
      <c r="BD70" s="13">
        <v>4.4662911659999995</v>
      </c>
      <c r="BE70" s="13">
        <v>2.8502028131249992</v>
      </c>
      <c r="BF70" s="13">
        <v>3.7655475119600004</v>
      </c>
      <c r="BG70" s="13">
        <v>3.3054995670559997</v>
      </c>
      <c r="BH70" s="13">
        <v>4.6818181116000002</v>
      </c>
      <c r="BI70" s="13">
        <v>3.0243353973937497</v>
      </c>
      <c r="BJ70" s="13">
        <v>4.0209684221668001</v>
      </c>
      <c r="BK70" s="13">
        <v>3.5002883585204798</v>
      </c>
      <c r="BL70" s="13">
        <v>4.9159090171800006</v>
      </c>
      <c r="BM70" s="13">
        <v>2.8731186275240619</v>
      </c>
      <c r="BN70" s="13">
        <v>3.8802345273909622</v>
      </c>
      <c r="BO70" s="13">
        <v>3.4652854749352753</v>
      </c>
      <c r="BP70" s="13">
        <v>5.014227197523601</v>
      </c>
    </row>
    <row r="71" spans="2:68" ht="15" customHeight="1">
      <c r="B71" s="31">
        <v>1.3693787837154527</v>
      </c>
      <c r="D71" s="1">
        <v>38</v>
      </c>
      <c r="E71" s="1" t="s">
        <v>77</v>
      </c>
      <c r="F71" s="1" t="s">
        <v>93</v>
      </c>
      <c r="G71" s="11"/>
      <c r="H71" s="12">
        <v>30</v>
      </c>
      <c r="J71" s="1" t="s">
        <v>77</v>
      </c>
      <c r="K71" s="1" t="s">
        <v>77</v>
      </c>
      <c r="L71" s="13"/>
      <c r="M71" s="13">
        <v>17.973179829421198</v>
      </c>
      <c r="N71" s="13">
        <v>21.085756554206831</v>
      </c>
      <c r="O71" s="13">
        <v>16.035556421357484</v>
      </c>
      <c r="P71" s="13">
        <v>51.122887017437186</v>
      </c>
      <c r="Q71" s="13">
        <v>14.576800528756038</v>
      </c>
      <c r="R71" s="13">
        <v>17.999482694138351</v>
      </c>
      <c r="S71" s="13">
        <v>13.008477846917152</v>
      </c>
      <c r="T71" s="13">
        <v>42.182261084378354</v>
      </c>
      <c r="U71" s="13">
        <v>12.694180558019234</v>
      </c>
      <c r="V71" s="13">
        <v>15.563041456268792</v>
      </c>
      <c r="W71" s="13">
        <v>11.617890379303271</v>
      </c>
      <c r="X71" s="13">
        <v>37.546387912495426</v>
      </c>
      <c r="Y71" s="13">
        <v>12.269818803316491</v>
      </c>
      <c r="Z71" s="13">
        <v>14.197083125610426</v>
      </c>
      <c r="AA71" s="13">
        <v>12.532967433813043</v>
      </c>
      <c r="AB71" s="13">
        <v>36.05572589407474</v>
      </c>
      <c r="AC71" s="13">
        <v>13.191429651969786</v>
      </c>
      <c r="AD71" s="13">
        <v>15.057227426705523</v>
      </c>
      <c r="AE71" s="13">
        <v>13.040955010336287</v>
      </c>
      <c r="AF71" s="13">
        <v>36.746036607010765</v>
      </c>
      <c r="AG71" s="13">
        <v>13.080630732499682</v>
      </c>
      <c r="AH71" s="13">
        <v>14.844117508245859</v>
      </c>
      <c r="AI71" s="13">
        <v>13.057107237256517</v>
      </c>
      <c r="AJ71" s="13">
        <v>36.392308397511208</v>
      </c>
      <c r="AK71" s="13">
        <v>13.08369473278335</v>
      </c>
      <c r="AL71" s="13">
        <v>14.845206744304573</v>
      </c>
      <c r="AM71" s="13">
        <v>12.804146073967328</v>
      </c>
      <c r="AN71" s="13">
        <v>35.392076445327035</v>
      </c>
      <c r="AO71" s="13">
        <v>12.725734816531686</v>
      </c>
      <c r="AP71" s="13">
        <v>14.39927279491752</v>
      </c>
      <c r="AQ71" s="13">
        <v>12.559133438851832</v>
      </c>
      <c r="AR71" s="13">
        <v>34.333499427136218</v>
      </c>
      <c r="AS71" s="13">
        <v>12.841819764426099</v>
      </c>
      <c r="AT71" s="13">
        <v>14.431118318208636</v>
      </c>
      <c r="AU71" s="13">
        <v>12.587690486465812</v>
      </c>
      <c r="AV71" s="13">
        <v>33.531381513806181</v>
      </c>
      <c r="AW71" s="13">
        <v>12.658911988582314</v>
      </c>
      <c r="AX71" s="13">
        <v>14.203611558435883</v>
      </c>
      <c r="AY71" s="13">
        <v>12.376081494508062</v>
      </c>
      <c r="AZ71" s="13">
        <v>32.826579626531739</v>
      </c>
      <c r="BA71" s="13">
        <v>10.607379188578202</v>
      </c>
      <c r="BB71" s="13">
        <v>7.6451259726065661</v>
      </c>
      <c r="BC71" s="13">
        <v>10.29447538673595</v>
      </c>
      <c r="BD71" s="13">
        <v>27.394629070582543</v>
      </c>
      <c r="BE71" s="13">
        <v>9.7749515466103638</v>
      </c>
      <c r="BF71" s="13">
        <v>13.070022698745522</v>
      </c>
      <c r="BG71" s="13">
        <v>12.762882833997054</v>
      </c>
      <c r="BH71" s="13">
        <v>32.199712329600835</v>
      </c>
      <c r="BI71" s="13">
        <v>11.054491419304947</v>
      </c>
      <c r="BJ71" s="13">
        <v>15.640729092108918</v>
      </c>
      <c r="BK71" s="13">
        <v>13.559517316524252</v>
      </c>
      <c r="BL71" s="13">
        <v>31.82610300961176</v>
      </c>
      <c r="BM71" s="13">
        <v>11.22873655928295</v>
      </c>
      <c r="BN71" s="13">
        <v>15.476947604784204</v>
      </c>
      <c r="BO71" s="13">
        <v>13.045609538643316</v>
      </c>
      <c r="BP71" s="13">
        <v>30.168013994855738</v>
      </c>
    </row>
    <row r="72" spans="2:68" ht="15" customHeight="1">
      <c r="B72" s="31">
        <v>1.320674696365304</v>
      </c>
      <c r="D72" s="1">
        <v>39</v>
      </c>
      <c r="E72" s="1" t="s">
        <v>78</v>
      </c>
      <c r="F72" s="1" t="s">
        <v>93</v>
      </c>
      <c r="G72" s="11"/>
      <c r="H72" s="12">
        <v>31</v>
      </c>
      <c r="J72" s="1" t="s">
        <v>78</v>
      </c>
      <c r="K72" s="1" t="s">
        <v>78</v>
      </c>
      <c r="L72" s="13"/>
      <c r="M72" s="13">
        <v>4.087235590621904</v>
      </c>
      <c r="N72" s="13">
        <v>3.7985870385282454</v>
      </c>
      <c r="O72" s="13">
        <v>2.5689547974479678</v>
      </c>
      <c r="P72" s="13">
        <v>10.264081330525272</v>
      </c>
      <c r="Q72" s="13">
        <v>3.7017948949724522</v>
      </c>
      <c r="R72" s="13">
        <v>4.1001127066115703</v>
      </c>
      <c r="S72" s="13">
        <v>2.4376843836088158</v>
      </c>
      <c r="T72" s="13">
        <v>8.9746826446280998</v>
      </c>
      <c r="U72" s="13">
        <v>3.0568122814240333</v>
      </c>
      <c r="V72" s="13">
        <v>3.3057289064571815</v>
      </c>
      <c r="W72" s="13">
        <v>2.0017810782617405</v>
      </c>
      <c r="X72" s="13">
        <v>7.3510097349178176</v>
      </c>
      <c r="Y72" s="13">
        <v>2.7828940387985996</v>
      </c>
      <c r="Z72" s="13">
        <v>2.9202543982122586</v>
      </c>
      <c r="AA72" s="13">
        <v>2.139514159560854</v>
      </c>
      <c r="AB72" s="13">
        <v>7.0383312235147981</v>
      </c>
      <c r="AC72" s="13">
        <v>2.8549999999999995</v>
      </c>
      <c r="AD72" s="13">
        <v>2.6967999999999996</v>
      </c>
      <c r="AE72" s="13">
        <v>2.0549999999999997</v>
      </c>
      <c r="AF72" s="13">
        <v>6.5525000000000002</v>
      </c>
      <c r="AG72" s="13">
        <v>2.76</v>
      </c>
      <c r="AH72" s="13">
        <v>2.5783449999999997</v>
      </c>
      <c r="AI72" s="13">
        <v>1.9720000000000004</v>
      </c>
      <c r="AJ72" s="13">
        <v>6.2629999999999999</v>
      </c>
      <c r="AK72" s="13">
        <v>2.8070000000000004</v>
      </c>
      <c r="AL72" s="13">
        <v>2.5251950000000001</v>
      </c>
      <c r="AM72" s="13">
        <v>1.9399999999999995</v>
      </c>
      <c r="AN72" s="13">
        <v>6.1035000000000004</v>
      </c>
      <c r="AO72" s="13">
        <v>2.7489999999999997</v>
      </c>
      <c r="AP72" s="13">
        <v>2.5035000000000003</v>
      </c>
      <c r="AQ72" s="13">
        <v>1.9310000000000005</v>
      </c>
      <c r="AR72" s="13">
        <v>6.1280000000000001</v>
      </c>
      <c r="AS72" s="13">
        <v>2.7819999999999996</v>
      </c>
      <c r="AT72" s="13">
        <v>2.4135</v>
      </c>
      <c r="AU72" s="13">
        <v>1.8679999999999999</v>
      </c>
      <c r="AV72" s="13">
        <v>5.9338499999999996</v>
      </c>
      <c r="AW72" s="13">
        <v>2.6890000000000001</v>
      </c>
      <c r="AX72" s="13">
        <v>2.3289999999999997</v>
      </c>
      <c r="AY72" s="13">
        <v>1.891</v>
      </c>
      <c r="AZ72" s="13">
        <v>5.74085</v>
      </c>
      <c r="BA72" s="13">
        <v>2.2969999999999997</v>
      </c>
      <c r="BB72" s="13">
        <v>1.244</v>
      </c>
      <c r="BC72" s="13">
        <v>1.915</v>
      </c>
      <c r="BD72" s="13">
        <v>5.0440000000000005</v>
      </c>
      <c r="BE72" s="13">
        <v>2.3379999999999996</v>
      </c>
      <c r="BF72" s="13">
        <v>2.1715</v>
      </c>
      <c r="BG72" s="13">
        <v>1.8869999999999996</v>
      </c>
      <c r="BH72" s="13">
        <v>6.0027499999999998</v>
      </c>
      <c r="BI72" s="13">
        <v>3.01</v>
      </c>
      <c r="BJ72" s="13">
        <v>2.9480000000000004</v>
      </c>
      <c r="BK72" s="13">
        <v>2.0899999999999994</v>
      </c>
      <c r="BL72" s="13">
        <v>6.113249999999999</v>
      </c>
      <c r="BM72" s="13">
        <v>3.2350000000000003</v>
      </c>
      <c r="BN72" s="13">
        <v>2.9130000000000003</v>
      </c>
      <c r="BO72" s="13">
        <v>2.0124999999999993</v>
      </c>
      <c r="BP72" s="13">
        <v>5.9909999999999997</v>
      </c>
    </row>
    <row r="73" spans="2:68" ht="15" customHeight="1">
      <c r="B73" s="31">
        <v>1.5650401073776248</v>
      </c>
      <c r="D73" s="1">
        <v>40</v>
      </c>
      <c r="E73" s="1" t="s">
        <v>79</v>
      </c>
      <c r="F73" s="1" t="s">
        <v>93</v>
      </c>
      <c r="G73" s="11"/>
      <c r="H73" s="12">
        <v>32</v>
      </c>
      <c r="J73" s="1" t="s">
        <v>79</v>
      </c>
      <c r="K73" s="1" t="s">
        <v>79</v>
      </c>
      <c r="L73" s="13"/>
      <c r="M73" s="13">
        <v>2.4811652995720399</v>
      </c>
      <c r="N73" s="13">
        <v>2.5608238231098426</v>
      </c>
      <c r="O73" s="13">
        <v>1.4660975392296711</v>
      </c>
      <c r="P73" s="13">
        <v>7.1963944365192578</v>
      </c>
      <c r="Q73" s="13">
        <v>2.0497665662650602</v>
      </c>
      <c r="R73" s="13">
        <v>1.9911551204819271</v>
      </c>
      <c r="S73" s="13">
        <v>1.4497665662650605</v>
      </c>
      <c r="T73" s="13">
        <v>6.5397429718875504</v>
      </c>
      <c r="U73" s="13">
        <v>1.6975435802690897</v>
      </c>
      <c r="V73" s="13">
        <v>1.7883845228557573</v>
      </c>
      <c r="W73" s="13">
        <v>1.3487092784853325</v>
      </c>
      <c r="X73" s="13">
        <v>5.9042042046894494</v>
      </c>
      <c r="Y73" s="13">
        <v>1.7688341883289833</v>
      </c>
      <c r="Z73" s="13">
        <v>1.9846890632805858</v>
      </c>
      <c r="AA73" s="13">
        <v>1.2671665235767737</v>
      </c>
      <c r="AB73" s="13">
        <v>5.074556827351353</v>
      </c>
      <c r="AC73" s="13">
        <v>1.7166804115646932</v>
      </c>
      <c r="AD73" s="13">
        <v>2.0121951492010757</v>
      </c>
      <c r="AE73" s="13">
        <v>1.1674411671675329</v>
      </c>
      <c r="AF73" s="13">
        <v>5.1037809350055641</v>
      </c>
      <c r="AG73" s="13">
        <v>1.7331125160906864</v>
      </c>
      <c r="AH73" s="13">
        <v>2.0656597083064465</v>
      </c>
      <c r="AI73" s="13">
        <v>1.1950655000655572</v>
      </c>
      <c r="AJ73" s="13">
        <v>5.1914999999999996</v>
      </c>
      <c r="AK73" s="13">
        <v>1.7395</v>
      </c>
      <c r="AL73" s="13">
        <v>2.1037500000000002</v>
      </c>
      <c r="AM73" s="13">
        <v>1.1837499999999999</v>
      </c>
      <c r="AN73" s="13">
        <v>5.2985000000000007</v>
      </c>
      <c r="AO73" s="13">
        <v>1.7384999999999995</v>
      </c>
      <c r="AP73" s="13">
        <v>2.1149999999999989</v>
      </c>
      <c r="AQ73" s="13">
        <v>1.2119999999999993</v>
      </c>
      <c r="AR73" s="13">
        <v>5.3599999999999994</v>
      </c>
      <c r="AS73" s="13">
        <v>1.7800000000000002</v>
      </c>
      <c r="AT73" s="13">
        <v>2.1499999999999995</v>
      </c>
      <c r="AU73" s="13">
        <v>1.2499999999999991</v>
      </c>
      <c r="AV73" s="13">
        <v>5.4500000000000011</v>
      </c>
      <c r="AW73" s="13">
        <v>1.7999999999999998</v>
      </c>
      <c r="AX73" s="13">
        <v>2.169</v>
      </c>
      <c r="AY73" s="13">
        <v>1.2299999999999995</v>
      </c>
      <c r="AZ73" s="13">
        <v>5.419999999999999</v>
      </c>
      <c r="BA73" s="13">
        <v>1.6570000000000005</v>
      </c>
      <c r="BB73" s="13">
        <v>1.0599999999999998</v>
      </c>
      <c r="BC73" s="13">
        <v>1.2075000000000002</v>
      </c>
      <c r="BD73" s="13">
        <v>5.12</v>
      </c>
      <c r="BE73" s="13">
        <v>1.5581500000000004</v>
      </c>
      <c r="BF73" s="13">
        <v>2.1299999999999994</v>
      </c>
      <c r="BG73" s="13">
        <v>2.1099999999999994</v>
      </c>
      <c r="BH73" s="13">
        <v>5.3099999999999987</v>
      </c>
      <c r="BI73" s="13">
        <v>1.1400000000000006</v>
      </c>
      <c r="BJ73" s="13">
        <v>2.6199999999999997</v>
      </c>
      <c r="BK73" s="13">
        <v>2.1560000000000006</v>
      </c>
      <c r="BL73" s="13">
        <v>5.1760000000000002</v>
      </c>
      <c r="BM73" s="13">
        <v>1.0830000000000006</v>
      </c>
      <c r="BN73" s="13">
        <v>2.692499999999999</v>
      </c>
      <c r="BO73" s="13">
        <v>2.1237800000000004</v>
      </c>
      <c r="BP73" s="13">
        <v>4.7812599999999996</v>
      </c>
    </row>
    <row r="74" spans="2:68" ht="15" customHeight="1">
      <c r="B74" s="31">
        <v>1.3082706766917291</v>
      </c>
      <c r="D74" s="1">
        <v>41</v>
      </c>
      <c r="E74" s="1" t="s">
        <v>80</v>
      </c>
      <c r="F74" s="1" t="s">
        <v>93</v>
      </c>
      <c r="G74" s="11"/>
      <c r="H74" s="12">
        <v>33</v>
      </c>
      <c r="J74" s="1" t="s">
        <v>80</v>
      </c>
      <c r="K74" s="1" t="s">
        <v>80</v>
      </c>
      <c r="L74" s="13"/>
      <c r="M74" s="13">
        <v>5.1661590257879615</v>
      </c>
      <c r="N74" s="13">
        <v>6.514095988538684</v>
      </c>
      <c r="O74" s="13">
        <v>5.1965247134670483</v>
      </c>
      <c r="P74" s="13">
        <v>17.336638968481381</v>
      </c>
      <c r="Q74" s="13">
        <v>3.929800724637678</v>
      </c>
      <c r="R74" s="13">
        <v>5.4820652173913054</v>
      </c>
      <c r="S74" s="13">
        <v>3.7554064764492754</v>
      </c>
      <c r="T74" s="13">
        <v>13.752672101449278</v>
      </c>
      <c r="U74" s="13">
        <v>3.3881109550561765</v>
      </c>
      <c r="V74" s="13">
        <v>4.6075140449438203</v>
      </c>
      <c r="W74" s="13">
        <v>3.0924087078651668</v>
      </c>
      <c r="X74" s="13">
        <v>11.471404494382014</v>
      </c>
      <c r="Y74" s="13">
        <v>3.2323437500000014</v>
      </c>
      <c r="Z74" s="13">
        <v>4.3290625</v>
      </c>
      <c r="AA74" s="13">
        <v>3.1851562500000004</v>
      </c>
      <c r="AB74" s="13">
        <v>10.3675</v>
      </c>
      <c r="AC74" s="13">
        <v>3.0450000000000039</v>
      </c>
      <c r="AD74" s="13">
        <v>4.1449999999999996</v>
      </c>
      <c r="AE74" s="13">
        <v>3.0250000000000004</v>
      </c>
      <c r="AF74" s="13">
        <v>9.6750000000000007</v>
      </c>
      <c r="AG74" s="13">
        <v>2.8700000000000014</v>
      </c>
      <c r="AH74" s="13">
        <v>3.9899999999999993</v>
      </c>
      <c r="AI74" s="13">
        <v>2.9700000000000029</v>
      </c>
      <c r="AJ74" s="13">
        <v>9.399999999999995</v>
      </c>
      <c r="AK74" s="13">
        <v>2.8099999999999965</v>
      </c>
      <c r="AL74" s="13">
        <v>3.9899999999999993</v>
      </c>
      <c r="AM74" s="13">
        <v>2.9500000000000037</v>
      </c>
      <c r="AN74" s="13">
        <v>9.2070000000000007</v>
      </c>
      <c r="AO74" s="13">
        <v>2.7549999999999994</v>
      </c>
      <c r="AP74" s="13">
        <v>3.9350000000000023</v>
      </c>
      <c r="AQ74" s="13">
        <v>2.9300000000000037</v>
      </c>
      <c r="AR74" s="13">
        <v>9.2050000000000018</v>
      </c>
      <c r="AS74" s="13">
        <v>2.6917500000000012</v>
      </c>
      <c r="AT74" s="13">
        <v>3.9117499999999987</v>
      </c>
      <c r="AU74" s="13">
        <v>2.8617500000000025</v>
      </c>
      <c r="AV74" s="13">
        <v>9.0767499999999988</v>
      </c>
      <c r="AW74" s="13">
        <v>2.6573374999999988</v>
      </c>
      <c r="AX74" s="13">
        <v>3.8173375000000025</v>
      </c>
      <c r="AY74" s="13">
        <v>2.8073374999999956</v>
      </c>
      <c r="AZ74" s="13">
        <v>8.8873375000000046</v>
      </c>
      <c r="BA74" s="13">
        <v>2.0000000000000009</v>
      </c>
      <c r="BB74" s="13">
        <v>1.7560000000000016</v>
      </c>
      <c r="BC74" s="13">
        <v>2.4300000000000015</v>
      </c>
      <c r="BD74" s="13">
        <v>7.6093499999999956</v>
      </c>
      <c r="BE74" s="13">
        <v>2.2300000000000022</v>
      </c>
      <c r="BF74" s="13">
        <v>3.4439999999999973</v>
      </c>
      <c r="BG74" s="13">
        <v>2.7099999999999991</v>
      </c>
      <c r="BH74" s="13">
        <v>8.9000000000000057</v>
      </c>
      <c r="BI74" s="13">
        <v>2.468</v>
      </c>
      <c r="BJ74" s="13">
        <v>3.7739999999999965</v>
      </c>
      <c r="BK74" s="13">
        <v>3.0949999999999958</v>
      </c>
      <c r="BL74" s="13">
        <v>10.095999999999997</v>
      </c>
      <c r="BM74" s="13">
        <v>2.5649999999999964</v>
      </c>
      <c r="BN74" s="13">
        <v>3.8120000000000056</v>
      </c>
      <c r="BO74" s="13">
        <v>2.9650000000000047</v>
      </c>
      <c r="BP74" s="13">
        <v>9.4000000000000057</v>
      </c>
    </row>
    <row r="75" spans="2:68" ht="15" customHeight="1">
      <c r="B75" s="31">
        <v>0.20718131184411215</v>
      </c>
      <c r="D75" s="1">
        <v>42</v>
      </c>
      <c r="E75" s="1" t="s">
        <v>81</v>
      </c>
      <c r="F75" s="1" t="s">
        <v>93</v>
      </c>
      <c r="G75" s="11"/>
      <c r="H75" s="12">
        <v>34</v>
      </c>
      <c r="J75" s="1" t="s">
        <v>81</v>
      </c>
      <c r="K75" s="1" t="s">
        <v>81</v>
      </c>
      <c r="L75" s="13"/>
      <c r="M75" s="13">
        <v>2.5197539974238747</v>
      </c>
      <c r="N75" s="13">
        <v>3.1901258394162899</v>
      </c>
      <c r="O75" s="13">
        <v>2.4500028381282268</v>
      </c>
      <c r="P75" s="13">
        <v>3.4185239845432518</v>
      </c>
      <c r="Q75" s="13">
        <v>1.8657364239373999</v>
      </c>
      <c r="R75" s="13">
        <v>2.2659193643848479</v>
      </c>
      <c r="S75" s="13">
        <v>1.6739858603231963</v>
      </c>
      <c r="T75" s="13">
        <v>2.3619241797664356</v>
      </c>
      <c r="U75" s="13">
        <v>1.8105107474736559</v>
      </c>
      <c r="V75" s="13">
        <v>2.3012973610735834</v>
      </c>
      <c r="W75" s="13">
        <v>1.7338845938575167</v>
      </c>
      <c r="X75" s="13">
        <v>2.5329436532828971</v>
      </c>
      <c r="Y75" s="13">
        <v>1.5520026779597229</v>
      </c>
      <c r="Z75" s="13">
        <v>1.8751986063796322</v>
      </c>
      <c r="AA75" s="13">
        <v>2.0114049664369196</v>
      </c>
      <c r="AB75" s="13">
        <v>2.3334706119734894</v>
      </c>
      <c r="AC75" s="13">
        <v>1.7555847500504751</v>
      </c>
      <c r="AD75" s="13">
        <v>2.175067750143945</v>
      </c>
      <c r="AE75" s="13">
        <v>1.8541870827348239</v>
      </c>
      <c r="AF75" s="13">
        <v>2.5224196474099707</v>
      </c>
      <c r="AG75" s="13">
        <v>1.7447138123488874</v>
      </c>
      <c r="AH75" s="13">
        <v>2.0690891085570624</v>
      </c>
      <c r="AI75" s="13">
        <v>2.0321162443184386</v>
      </c>
      <c r="AJ75" s="13">
        <v>2.6456920362180978</v>
      </c>
      <c r="AK75" s="13">
        <v>1.7265888805341267</v>
      </c>
      <c r="AL75" s="13">
        <v>2.0599714368889823</v>
      </c>
      <c r="AM75" s="13">
        <v>1.8884212705207328</v>
      </c>
      <c r="AN75" s="13">
        <v>2.586316374172807</v>
      </c>
      <c r="AO75" s="13">
        <v>1.7476713739399079</v>
      </c>
      <c r="AP75" s="13">
        <v>2.088426033614267</v>
      </c>
      <c r="AQ75" s="13">
        <v>1.9068417884619502</v>
      </c>
      <c r="AR75" s="13">
        <v>2.6434414799418926</v>
      </c>
      <c r="AS75" s="13">
        <v>1.807060819437585</v>
      </c>
      <c r="AT75" s="13">
        <v>2.1823724999040639</v>
      </c>
      <c r="AU75" s="13">
        <v>1.9831650958800837</v>
      </c>
      <c r="AV75" s="13">
        <v>2.7156340479950472</v>
      </c>
      <c r="AW75" s="13">
        <v>1.8449958119434569</v>
      </c>
      <c r="AX75" s="13">
        <v>2.2279831146804452</v>
      </c>
      <c r="AY75" s="13">
        <v>2.0205453617331877</v>
      </c>
      <c r="AZ75" s="13">
        <v>2.755468558714973</v>
      </c>
      <c r="BA75" s="13">
        <v>1.7193162472671137</v>
      </c>
      <c r="BB75" s="13">
        <v>1.5719659535410746</v>
      </c>
      <c r="BC75" s="13">
        <v>1.5010821958154554</v>
      </c>
      <c r="BD75" s="13">
        <v>2.1040863947199782</v>
      </c>
      <c r="BE75" s="13">
        <v>1.5949574876926018</v>
      </c>
      <c r="BF75" s="13">
        <v>1.9021506663341916</v>
      </c>
      <c r="BG75" s="13">
        <v>1.7928671177909401</v>
      </c>
      <c r="BH75" s="13">
        <v>2.4648718509794909</v>
      </c>
      <c r="BI75" s="13">
        <v>1.7038853309283053</v>
      </c>
      <c r="BJ75" s="13">
        <v>1.987076551594757</v>
      </c>
      <c r="BK75" s="13">
        <v>1.8500092487428466</v>
      </c>
      <c r="BL75" s="13">
        <v>2.5359921506457614</v>
      </c>
      <c r="BM75" s="13">
        <v>1.7462819930004734</v>
      </c>
      <c r="BN75" s="13">
        <v>2.0389603183214509</v>
      </c>
      <c r="BO75" s="13">
        <v>1.8954722776400399</v>
      </c>
      <c r="BP75" s="13">
        <v>2.4735795699148486</v>
      </c>
    </row>
    <row r="76" spans="2:68" ht="15" customHeight="1">
      <c r="B76" s="31">
        <v>1.9453490199865833</v>
      </c>
      <c r="D76" s="1">
        <v>43</v>
      </c>
      <c r="E76" s="1" t="s">
        <v>82</v>
      </c>
      <c r="F76" s="1" t="s">
        <v>93</v>
      </c>
      <c r="G76" s="11"/>
      <c r="H76" s="12">
        <v>35</v>
      </c>
      <c r="J76" s="1" t="s">
        <v>82</v>
      </c>
      <c r="K76" s="1" t="s">
        <v>82</v>
      </c>
      <c r="L76" s="13"/>
      <c r="M76" s="13">
        <v>3.7188659160154192</v>
      </c>
      <c r="N76" s="13">
        <v>5.0221238646137714</v>
      </c>
      <c r="O76" s="13">
        <v>4.3539765330845714</v>
      </c>
      <c r="P76" s="13">
        <v>12.90724829736803</v>
      </c>
      <c r="Q76" s="13">
        <v>3.0297019189434478</v>
      </c>
      <c r="R76" s="13">
        <v>4.1602302852687014</v>
      </c>
      <c r="S76" s="13">
        <v>3.6916345602708045</v>
      </c>
      <c r="T76" s="13">
        <v>10.553239186646989</v>
      </c>
      <c r="U76" s="13">
        <v>2.7412029937962799</v>
      </c>
      <c r="V76" s="13">
        <v>3.5601166209384481</v>
      </c>
      <c r="W76" s="13">
        <v>3.4411067208335151</v>
      </c>
      <c r="X76" s="13">
        <v>10.28682582522325</v>
      </c>
      <c r="Y76" s="13">
        <v>2.9337441482291822</v>
      </c>
      <c r="Z76" s="13">
        <v>3.0878785577379491</v>
      </c>
      <c r="AA76" s="13">
        <v>3.9297255342384947</v>
      </c>
      <c r="AB76" s="13">
        <v>11.241867231235105</v>
      </c>
      <c r="AC76" s="13">
        <v>3.8191644903546149</v>
      </c>
      <c r="AD76" s="13">
        <v>4.0281645273605031</v>
      </c>
      <c r="AE76" s="13">
        <v>4.9393267604339286</v>
      </c>
      <c r="AF76" s="13">
        <v>12.892336024595224</v>
      </c>
      <c r="AG76" s="13">
        <v>3.9728044040601058</v>
      </c>
      <c r="AH76" s="13">
        <v>4.1410236913823502</v>
      </c>
      <c r="AI76" s="13">
        <v>4.8879254928725189</v>
      </c>
      <c r="AJ76" s="13">
        <v>12.892116361293116</v>
      </c>
      <c r="AK76" s="13">
        <v>4.0006058522492269</v>
      </c>
      <c r="AL76" s="13">
        <v>4.1662903074155899</v>
      </c>
      <c r="AM76" s="13">
        <v>4.8419748034465915</v>
      </c>
      <c r="AN76" s="13">
        <v>12.196760071154229</v>
      </c>
      <c r="AO76" s="13">
        <v>3.735563442591781</v>
      </c>
      <c r="AP76" s="13">
        <v>3.7573467613032512</v>
      </c>
      <c r="AQ76" s="13">
        <v>4.5792916503898784</v>
      </c>
      <c r="AR76" s="13">
        <v>10.997057947194328</v>
      </c>
      <c r="AS76" s="13">
        <v>3.781008944988514</v>
      </c>
      <c r="AT76" s="13">
        <v>3.773495818304573</v>
      </c>
      <c r="AU76" s="13">
        <v>4.624775390585727</v>
      </c>
      <c r="AV76" s="13">
        <v>10.355147465811132</v>
      </c>
      <c r="AW76" s="13">
        <v>3.6675786766388585</v>
      </c>
      <c r="AX76" s="13">
        <v>3.6602909437554363</v>
      </c>
      <c r="AY76" s="13">
        <v>4.4271986327748793</v>
      </c>
      <c r="AZ76" s="13">
        <v>10.022923567816758</v>
      </c>
      <c r="BA76" s="13">
        <v>2.9340629413110872</v>
      </c>
      <c r="BB76" s="13">
        <v>2.0131600190654897</v>
      </c>
      <c r="BC76" s="13">
        <v>3.2408931909204917</v>
      </c>
      <c r="BD76" s="13">
        <v>7.5171926758625673</v>
      </c>
      <c r="BE76" s="13">
        <v>2.0538440589177602</v>
      </c>
      <c r="BF76" s="13">
        <v>3.4223720324113325</v>
      </c>
      <c r="BG76" s="13">
        <v>4.263015716206116</v>
      </c>
      <c r="BH76" s="13">
        <v>9.5220904786213385</v>
      </c>
      <c r="BI76" s="13">
        <v>2.7326060883766412</v>
      </c>
      <c r="BJ76" s="13">
        <v>4.3116525405141655</v>
      </c>
      <c r="BK76" s="13">
        <v>4.3685080677814092</v>
      </c>
      <c r="BL76" s="13">
        <v>7.9048608589660034</v>
      </c>
      <c r="BM76" s="13">
        <v>2.5994545662824806</v>
      </c>
      <c r="BN76" s="13">
        <v>4.0204872864627497</v>
      </c>
      <c r="BO76" s="13">
        <v>4.0488572610032696</v>
      </c>
      <c r="BP76" s="13">
        <v>7.5221744249408831</v>
      </c>
    </row>
    <row r="77" spans="2:68" ht="15" customHeight="1">
      <c r="B77" s="31" t="e">
        <v>#N/A</v>
      </c>
      <c r="D77" s="1">
        <v>44</v>
      </c>
      <c r="E77" s="1" t="s">
        <v>83</v>
      </c>
      <c r="F77" s="1" t="s">
        <v>93</v>
      </c>
      <c r="G77" s="11"/>
      <c r="H77" s="12">
        <v>36</v>
      </c>
      <c r="J77" s="1" t="s">
        <v>83</v>
      </c>
      <c r="K77" s="1" t="s">
        <v>83</v>
      </c>
      <c r="L77" s="13"/>
      <c r="M77" s="13">
        <v>0</v>
      </c>
      <c r="N77" s="13">
        <v>0</v>
      </c>
      <c r="O77" s="13">
        <v>0</v>
      </c>
      <c r="P77" s="13">
        <v>0</v>
      </c>
      <c r="Q77" s="13">
        <v>0</v>
      </c>
      <c r="R77" s="13">
        <v>0</v>
      </c>
      <c r="S77" s="13">
        <v>0</v>
      </c>
      <c r="T77" s="13">
        <v>0</v>
      </c>
      <c r="U77" s="13">
        <v>0</v>
      </c>
      <c r="V77" s="13">
        <v>0</v>
      </c>
      <c r="W77" s="13">
        <v>0</v>
      </c>
      <c r="X77" s="13">
        <v>0</v>
      </c>
      <c r="Y77" s="13">
        <v>0</v>
      </c>
      <c r="Z77" s="13">
        <v>0</v>
      </c>
      <c r="AA77" s="13">
        <v>0</v>
      </c>
      <c r="AB77" s="13">
        <v>0</v>
      </c>
      <c r="AC77" s="13">
        <v>0</v>
      </c>
      <c r="AD77" s="13">
        <v>0</v>
      </c>
      <c r="AE77" s="13">
        <v>0</v>
      </c>
      <c r="AF77" s="13">
        <v>0</v>
      </c>
      <c r="AG77" s="13">
        <v>0</v>
      </c>
      <c r="AH77" s="13">
        <v>0</v>
      </c>
      <c r="AI77" s="13">
        <v>0</v>
      </c>
      <c r="AJ77" s="13">
        <v>0</v>
      </c>
      <c r="AK77" s="13">
        <v>0</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0</v>
      </c>
      <c r="BK77" s="13">
        <v>0</v>
      </c>
      <c r="BL77" s="13">
        <v>0</v>
      </c>
      <c r="BM77" s="13">
        <v>0</v>
      </c>
      <c r="BN77" s="13">
        <v>0</v>
      </c>
      <c r="BO77" s="13">
        <v>0</v>
      </c>
      <c r="BP77" s="13">
        <v>0</v>
      </c>
    </row>
    <row r="78" spans="2:68" ht="15" customHeight="1">
      <c r="B78" s="31" t="e">
        <v>#N/A</v>
      </c>
      <c r="D78" s="1">
        <v>45</v>
      </c>
      <c r="E78" s="1" t="s">
        <v>117</v>
      </c>
      <c r="F78" s="1" t="s">
        <v>93</v>
      </c>
      <c r="G78" s="11"/>
      <c r="H78" s="12">
        <v>37</v>
      </c>
      <c r="J78" s="1" t="s">
        <v>117</v>
      </c>
      <c r="K78" s="1" t="s">
        <v>117</v>
      </c>
      <c r="L78" s="13"/>
      <c r="M78" s="13">
        <v>0</v>
      </c>
      <c r="N78" s="13">
        <v>0</v>
      </c>
      <c r="O78" s="13">
        <v>0</v>
      </c>
      <c r="P78" s="13">
        <v>0</v>
      </c>
      <c r="Q78" s="13">
        <v>0</v>
      </c>
      <c r="R78" s="13">
        <v>0</v>
      </c>
      <c r="S78" s="13">
        <v>0</v>
      </c>
      <c r="T78" s="13">
        <v>0</v>
      </c>
      <c r="U78" s="13">
        <v>0</v>
      </c>
      <c r="V78" s="13">
        <v>0</v>
      </c>
      <c r="W78" s="13">
        <v>0</v>
      </c>
      <c r="X78" s="13">
        <v>0</v>
      </c>
      <c r="Y78" s="13">
        <v>0</v>
      </c>
      <c r="Z78" s="13">
        <v>0</v>
      </c>
      <c r="AA78" s="13">
        <v>0</v>
      </c>
      <c r="AB78" s="13">
        <v>0</v>
      </c>
      <c r="AC78" s="13">
        <v>0</v>
      </c>
      <c r="AD78" s="13">
        <v>0</v>
      </c>
      <c r="AE78" s="13">
        <v>0</v>
      </c>
      <c r="AF78" s="13">
        <v>0</v>
      </c>
      <c r="AG78" s="13">
        <v>0</v>
      </c>
      <c r="AH78" s="13">
        <v>0</v>
      </c>
      <c r="AI78" s="13">
        <v>0</v>
      </c>
      <c r="AJ78" s="13">
        <v>0</v>
      </c>
      <c r="AK78" s="13">
        <v>0</v>
      </c>
      <c r="AL78" s="13">
        <v>0</v>
      </c>
      <c r="AM78" s="13">
        <v>0</v>
      </c>
      <c r="AN78" s="13">
        <v>0</v>
      </c>
      <c r="AO78" s="13">
        <v>0</v>
      </c>
      <c r="AP78" s="13">
        <v>0</v>
      </c>
      <c r="AQ78" s="13">
        <v>0</v>
      </c>
      <c r="AR78" s="13">
        <v>0</v>
      </c>
      <c r="AS78" s="13">
        <v>0</v>
      </c>
      <c r="AT78" s="13">
        <v>0</v>
      </c>
      <c r="AU78" s="13">
        <v>0</v>
      </c>
      <c r="AV78" s="13">
        <v>0</v>
      </c>
      <c r="AW78" s="13">
        <v>0</v>
      </c>
      <c r="AX78" s="13">
        <v>0</v>
      </c>
      <c r="AY78" s="13">
        <v>0</v>
      </c>
      <c r="AZ78" s="13">
        <v>0</v>
      </c>
      <c r="BA78" s="13">
        <v>0</v>
      </c>
      <c r="BB78" s="13">
        <v>0</v>
      </c>
      <c r="BC78" s="13">
        <v>0</v>
      </c>
      <c r="BD78" s="13">
        <v>0</v>
      </c>
      <c r="BE78" s="13">
        <v>0</v>
      </c>
      <c r="BF78" s="13">
        <v>0</v>
      </c>
      <c r="BG78" s="13">
        <v>0</v>
      </c>
      <c r="BH78" s="13">
        <v>0</v>
      </c>
      <c r="BI78" s="13">
        <v>0</v>
      </c>
      <c r="BJ78" s="13">
        <v>0</v>
      </c>
      <c r="BK78" s="13">
        <v>0</v>
      </c>
      <c r="BL78" s="13">
        <v>0</v>
      </c>
      <c r="BM78" s="13">
        <v>0</v>
      </c>
      <c r="BN78" s="13">
        <v>0</v>
      </c>
      <c r="BO78" s="13">
        <v>0</v>
      </c>
      <c r="BP78" s="13">
        <v>0</v>
      </c>
    </row>
    <row r="79" spans="2:68" ht="15" customHeight="1">
      <c r="B79" s="31" t="e">
        <v>#N/A</v>
      </c>
      <c r="D79" s="1">
        <v>46</v>
      </c>
      <c r="E79" s="1" t="s">
        <v>84</v>
      </c>
      <c r="F79" s="1" t="s">
        <v>93</v>
      </c>
      <c r="G79" s="11"/>
      <c r="H79" s="12">
        <v>38</v>
      </c>
      <c r="J79" s="1" t="s">
        <v>84</v>
      </c>
      <c r="K79" s="1" t="s">
        <v>84</v>
      </c>
      <c r="L79" s="13"/>
      <c r="M79" s="13">
        <v>0</v>
      </c>
      <c r="N79" s="13">
        <v>0</v>
      </c>
      <c r="O79" s="13">
        <v>0</v>
      </c>
      <c r="P79" s="13">
        <v>0</v>
      </c>
      <c r="Q79" s="13">
        <v>0</v>
      </c>
      <c r="R79" s="13">
        <v>0</v>
      </c>
      <c r="S79" s="13">
        <v>0</v>
      </c>
      <c r="T79" s="13">
        <v>0</v>
      </c>
      <c r="U79" s="13">
        <v>0</v>
      </c>
      <c r="V79" s="13">
        <v>0</v>
      </c>
      <c r="W79" s="13">
        <v>0</v>
      </c>
      <c r="X79" s="13">
        <v>0</v>
      </c>
      <c r="Y79" s="13">
        <v>0</v>
      </c>
      <c r="Z79" s="13">
        <v>0</v>
      </c>
      <c r="AA79" s="13">
        <v>0</v>
      </c>
      <c r="AB79" s="13">
        <v>0</v>
      </c>
      <c r="AC79" s="13">
        <v>0</v>
      </c>
      <c r="AD79" s="13">
        <v>0</v>
      </c>
      <c r="AE79" s="13">
        <v>0</v>
      </c>
      <c r="AF79" s="13">
        <v>0</v>
      </c>
      <c r="AG79" s="13">
        <v>0</v>
      </c>
      <c r="AH79" s="13">
        <v>0</v>
      </c>
      <c r="AI79" s="13">
        <v>0</v>
      </c>
      <c r="AJ79" s="13">
        <v>0</v>
      </c>
      <c r="AK79" s="13">
        <v>0</v>
      </c>
      <c r="AL79" s="13">
        <v>0</v>
      </c>
      <c r="AM79" s="13">
        <v>0</v>
      </c>
      <c r="AN79" s="13">
        <v>0</v>
      </c>
      <c r="AO79" s="13">
        <v>0</v>
      </c>
      <c r="AP79" s="13">
        <v>0</v>
      </c>
      <c r="AQ79" s="13">
        <v>0</v>
      </c>
      <c r="AR79" s="13">
        <v>0</v>
      </c>
      <c r="AS79" s="13">
        <v>0</v>
      </c>
      <c r="AT79" s="13">
        <v>0</v>
      </c>
      <c r="AU79" s="13">
        <v>0</v>
      </c>
      <c r="AV79" s="13">
        <v>0</v>
      </c>
      <c r="AW79" s="13">
        <v>0</v>
      </c>
      <c r="AX79" s="13">
        <v>0</v>
      </c>
      <c r="AY79" s="13">
        <v>0</v>
      </c>
      <c r="AZ79" s="13">
        <v>0</v>
      </c>
      <c r="BA79" s="13">
        <v>0</v>
      </c>
      <c r="BB79" s="13">
        <v>0</v>
      </c>
      <c r="BC79" s="13">
        <v>0</v>
      </c>
      <c r="BD79" s="13">
        <v>0</v>
      </c>
      <c r="BE79" s="13">
        <v>0</v>
      </c>
      <c r="BF79" s="13">
        <v>0</v>
      </c>
      <c r="BG79" s="13">
        <v>0</v>
      </c>
      <c r="BH79" s="13">
        <v>0</v>
      </c>
      <c r="BI79" s="13">
        <v>0</v>
      </c>
      <c r="BJ79" s="13">
        <v>0</v>
      </c>
      <c r="BK79" s="13">
        <v>0</v>
      </c>
      <c r="BL79" s="13">
        <v>0</v>
      </c>
      <c r="BM79" s="13">
        <v>0</v>
      </c>
      <c r="BN79" s="13">
        <v>0</v>
      </c>
      <c r="BO79" s="13">
        <v>0</v>
      </c>
      <c r="BP79" s="13">
        <v>0</v>
      </c>
    </row>
    <row r="80" spans="2:68" ht="15" customHeight="1">
      <c r="B80" s="31">
        <v>0.20004843639658132</v>
      </c>
      <c r="D80" s="1">
        <v>47</v>
      </c>
      <c r="E80" s="1" t="s">
        <v>85</v>
      </c>
      <c r="F80" s="1" t="s">
        <v>93</v>
      </c>
      <c r="G80" s="11"/>
      <c r="H80" s="12">
        <v>39</v>
      </c>
      <c r="J80" s="1" t="s">
        <v>85</v>
      </c>
      <c r="K80" s="1" t="s">
        <v>85</v>
      </c>
      <c r="L80" s="13"/>
      <c r="M80" s="13">
        <v>517.00598685155603</v>
      </c>
      <c r="N80" s="13">
        <v>406.64125374049149</v>
      </c>
      <c r="O80" s="13">
        <v>500.59643583511144</v>
      </c>
      <c r="P80" s="13">
        <v>548.88339513802566</v>
      </c>
      <c r="Q80" s="13">
        <v>551.81762614471688</v>
      </c>
      <c r="R80" s="13">
        <v>490.5560107774312</v>
      </c>
      <c r="S80" s="13">
        <v>454.72822097730011</v>
      </c>
      <c r="T80" s="13">
        <v>472.69697924630083</v>
      </c>
      <c r="U80" s="13">
        <v>502.52936540820815</v>
      </c>
      <c r="V80" s="13">
        <v>453.9241040178506</v>
      </c>
      <c r="W80" s="13">
        <v>475.83942808979668</v>
      </c>
      <c r="X80" s="13">
        <v>535.52011591851988</v>
      </c>
      <c r="Y80" s="13">
        <v>567.41771185449682</v>
      </c>
      <c r="Z80" s="13">
        <v>778.34783487873142</v>
      </c>
      <c r="AA80" s="13">
        <v>591.74419548677906</v>
      </c>
      <c r="AB80" s="13">
        <v>550.97825419892831</v>
      </c>
      <c r="AC80" s="13">
        <v>574.11934816805353</v>
      </c>
      <c r="AD80" s="13">
        <v>548.64121007581082</v>
      </c>
      <c r="AE80" s="13">
        <v>556.02012015312118</v>
      </c>
      <c r="AF80" s="13">
        <v>622.43367127198212</v>
      </c>
      <c r="AG80" s="13">
        <v>564.04790051336761</v>
      </c>
      <c r="AH80" s="13">
        <v>480.59418106965211</v>
      </c>
      <c r="AI80" s="13">
        <v>587.94506111312535</v>
      </c>
      <c r="AJ80" s="13">
        <v>601.74970287880205</v>
      </c>
      <c r="AK80" s="13">
        <v>441.30638716172342</v>
      </c>
      <c r="AL80" s="13">
        <v>410.87980071980007</v>
      </c>
      <c r="AM80" s="13">
        <v>457.44869475707037</v>
      </c>
      <c r="AN80" s="13">
        <v>577.22422197965614</v>
      </c>
      <c r="AO80" s="13">
        <v>476.41027409378006</v>
      </c>
      <c r="AP80" s="13">
        <v>478.80308832548371</v>
      </c>
      <c r="AQ80" s="13">
        <v>461.61612909788022</v>
      </c>
      <c r="AR80" s="13">
        <v>596.77745927673686</v>
      </c>
      <c r="AS80" s="13">
        <v>475.20432169004027</v>
      </c>
      <c r="AT80" s="13">
        <v>467.32139795911661</v>
      </c>
      <c r="AU80" s="13">
        <v>493.16614018489554</v>
      </c>
      <c r="AV80" s="13">
        <v>579.09284199149204</v>
      </c>
      <c r="AW80" s="13">
        <v>480.99594051594107</v>
      </c>
      <c r="AX80" s="13">
        <v>474.61769385758487</v>
      </c>
      <c r="AY80" s="13">
        <v>414.39380814668169</v>
      </c>
      <c r="AZ80" s="13">
        <v>520.36965176363515</v>
      </c>
      <c r="BA80" s="13">
        <v>273.59235619864228</v>
      </c>
      <c r="BB80" s="13">
        <v>210.15728184096184</v>
      </c>
      <c r="BC80" s="13">
        <v>296.02405507465835</v>
      </c>
      <c r="BD80" s="13">
        <v>457.87587557984858</v>
      </c>
      <c r="BE80" s="13">
        <v>466.20181014195816</v>
      </c>
      <c r="BF80" s="13">
        <v>392.67932768247243</v>
      </c>
      <c r="BG80" s="13">
        <v>430.9426444618905</v>
      </c>
      <c r="BH80" s="13">
        <v>654.5958985652378</v>
      </c>
      <c r="BI80" s="13">
        <v>424.04678514553376</v>
      </c>
      <c r="BJ80" s="13">
        <v>409.8085734171633</v>
      </c>
      <c r="BK80" s="13">
        <v>473.79066965780652</v>
      </c>
      <c r="BL80" s="13">
        <v>559.05043448004892</v>
      </c>
      <c r="BM80" s="13">
        <v>424.63042279351822</v>
      </c>
      <c r="BN80" s="13">
        <v>424.94811404128194</v>
      </c>
      <c r="BO80" s="13">
        <v>468.90998524768651</v>
      </c>
      <c r="BP80" s="13">
        <v>556.17624680013716</v>
      </c>
    </row>
    <row r="81" spans="2:68" ht="15" customHeight="1">
      <c r="B81" s="31">
        <v>0.26370985059500263</v>
      </c>
      <c r="D81" s="1">
        <v>48</v>
      </c>
      <c r="E81" s="1" t="s">
        <v>86</v>
      </c>
      <c r="F81" s="1" t="s">
        <v>93</v>
      </c>
      <c r="G81" s="11"/>
      <c r="H81" s="12">
        <v>40</v>
      </c>
      <c r="J81" s="1" t="s">
        <v>86</v>
      </c>
      <c r="K81" s="1" t="s">
        <v>86</v>
      </c>
      <c r="L81" s="13"/>
      <c r="M81" s="13">
        <v>17.964777162997827</v>
      </c>
      <c r="N81" s="13">
        <v>16.123207606501033</v>
      </c>
      <c r="O81" s="13">
        <v>22.454052655168145</v>
      </c>
      <c r="P81" s="13">
        <v>27.346110426176743</v>
      </c>
      <c r="Q81" s="13">
        <v>28.0709202494577</v>
      </c>
      <c r="R81" s="13">
        <v>32.218333793260484</v>
      </c>
      <c r="S81" s="13">
        <v>29.19683406255653</v>
      </c>
      <c r="T81" s="13">
        <v>44.553072093272078</v>
      </c>
      <c r="U81" s="13">
        <v>38.014990172211675</v>
      </c>
      <c r="V81" s="13">
        <v>45.624733627145382</v>
      </c>
      <c r="W81" s="13">
        <v>43.046372800560235</v>
      </c>
      <c r="X81" s="13">
        <v>61.63009587172774</v>
      </c>
      <c r="Y81" s="13">
        <v>48.396421017192786</v>
      </c>
      <c r="Z81" s="13">
        <v>55.313712120673188</v>
      </c>
      <c r="AA81" s="13">
        <v>56.636765167111456</v>
      </c>
      <c r="AB81" s="13">
        <v>77.119590692167861</v>
      </c>
      <c r="AC81" s="13">
        <v>52.364032264177354</v>
      </c>
      <c r="AD81" s="13">
        <v>53.907690932563128</v>
      </c>
      <c r="AE81" s="13">
        <v>53.745608643786795</v>
      </c>
      <c r="AF81" s="13">
        <v>70.885866794193021</v>
      </c>
      <c r="AG81" s="13">
        <v>51.338300215811842</v>
      </c>
      <c r="AH81" s="13">
        <v>52.191216050067737</v>
      </c>
      <c r="AI81" s="13">
        <v>53.084590426005093</v>
      </c>
      <c r="AJ81" s="13">
        <v>68.152172025194659</v>
      </c>
      <c r="AK81" s="13">
        <v>49.924546432279044</v>
      </c>
      <c r="AL81" s="13">
        <v>50.691128302729169</v>
      </c>
      <c r="AM81" s="13">
        <v>50.342679115530871</v>
      </c>
      <c r="AN81" s="13">
        <v>65.802343164194667</v>
      </c>
      <c r="AO81" s="13">
        <v>52.302560105291832</v>
      </c>
      <c r="AP81" s="13">
        <v>53.2666844089797</v>
      </c>
      <c r="AQ81" s="13">
        <v>52.841525446560809</v>
      </c>
      <c r="AR81" s="13">
        <v>68.48300578606711</v>
      </c>
      <c r="AS81" s="13">
        <v>54.306509120779936</v>
      </c>
      <c r="AT81" s="13">
        <v>55.275224329426351</v>
      </c>
      <c r="AU81" s="13">
        <v>55.209457515059796</v>
      </c>
      <c r="AV81" s="13">
        <v>70.644244009345584</v>
      </c>
      <c r="AW81" s="13">
        <v>55.129074105135089</v>
      </c>
      <c r="AX81" s="13">
        <v>55.96060578799046</v>
      </c>
      <c r="AY81" s="13">
        <v>55.378936711057293</v>
      </c>
      <c r="AZ81" s="13">
        <v>69.87444290039025</v>
      </c>
      <c r="BA81" s="13">
        <v>38.077702888582508</v>
      </c>
      <c r="BB81" s="13">
        <v>32.93956003386981</v>
      </c>
      <c r="BC81" s="13">
        <v>37.113717994137517</v>
      </c>
      <c r="BD81" s="13">
        <v>52.367127094739374</v>
      </c>
      <c r="BE81" s="13">
        <v>45.17377094213856</v>
      </c>
      <c r="BF81" s="13">
        <v>47.174594170347575</v>
      </c>
      <c r="BG81" s="13">
        <v>46.017832712151289</v>
      </c>
      <c r="BH81" s="13">
        <v>65.578572022530693</v>
      </c>
      <c r="BI81" s="13">
        <v>50.494512645875147</v>
      </c>
      <c r="BJ81" s="13">
        <v>51.465979439726823</v>
      </c>
      <c r="BK81" s="13">
        <v>51.318321169292744</v>
      </c>
      <c r="BL81" s="13">
        <v>68.879317017317248</v>
      </c>
      <c r="BM81" s="13">
        <v>50.400404921930658</v>
      </c>
      <c r="BN81" s="13">
        <v>52.625969580325943</v>
      </c>
      <c r="BO81" s="13">
        <v>49.519776416694015</v>
      </c>
      <c r="BP81" s="13">
        <v>65.38502216636175</v>
      </c>
    </row>
    <row r="82" spans="2:68" ht="15" customHeight="1">
      <c r="B82" s="31">
        <v>0.20592120651414203</v>
      </c>
      <c r="D82" s="1">
        <v>49</v>
      </c>
      <c r="E82" s="1" t="s">
        <v>87</v>
      </c>
      <c r="F82" s="1" t="s">
        <v>93</v>
      </c>
      <c r="G82" s="11"/>
      <c r="H82" s="12">
        <v>41</v>
      </c>
      <c r="J82" s="1" t="s">
        <v>87</v>
      </c>
      <c r="K82" s="1" t="s">
        <v>87</v>
      </c>
      <c r="L82" s="13"/>
      <c r="M82" s="13">
        <v>534.97076401455388</v>
      </c>
      <c r="N82" s="13">
        <v>422.7644613469925</v>
      </c>
      <c r="O82" s="13">
        <v>523.05048849027958</v>
      </c>
      <c r="P82" s="13">
        <v>576.22950556420244</v>
      </c>
      <c r="Q82" s="13">
        <v>579.88854639417457</v>
      </c>
      <c r="R82" s="13">
        <v>522.77434457069171</v>
      </c>
      <c r="S82" s="13">
        <v>483.92505503985666</v>
      </c>
      <c r="T82" s="13">
        <v>517.25005133957291</v>
      </c>
      <c r="U82" s="13">
        <v>540.54435558041985</v>
      </c>
      <c r="V82" s="13">
        <v>499.54883764499596</v>
      </c>
      <c r="W82" s="13">
        <v>518.8858008903569</v>
      </c>
      <c r="X82" s="13">
        <v>597.15021179024757</v>
      </c>
      <c r="Y82" s="13">
        <v>615.81413287168959</v>
      </c>
      <c r="Z82" s="13">
        <v>833.66154699940466</v>
      </c>
      <c r="AA82" s="13">
        <v>648.3809606538905</v>
      </c>
      <c r="AB82" s="13">
        <v>628.0978448910962</v>
      </c>
      <c r="AC82" s="13">
        <v>626.48338043223089</v>
      </c>
      <c r="AD82" s="13">
        <v>602.54890100837395</v>
      </c>
      <c r="AE82" s="13">
        <v>609.76572879690798</v>
      </c>
      <c r="AF82" s="13">
        <v>693.31953806617514</v>
      </c>
      <c r="AG82" s="13">
        <v>615.38620072917945</v>
      </c>
      <c r="AH82" s="13">
        <v>532.78539711971985</v>
      </c>
      <c r="AI82" s="13">
        <v>641.02965153913044</v>
      </c>
      <c r="AJ82" s="13">
        <v>669.90187490399671</v>
      </c>
      <c r="AK82" s="13">
        <v>491.23093359400247</v>
      </c>
      <c r="AL82" s="13">
        <v>461.57092902252924</v>
      </c>
      <c r="AM82" s="13">
        <v>507.79137387260124</v>
      </c>
      <c r="AN82" s="13">
        <v>643.0265651438508</v>
      </c>
      <c r="AO82" s="13">
        <v>528.71283419907195</v>
      </c>
      <c r="AP82" s="13">
        <v>532.06977273446341</v>
      </c>
      <c r="AQ82" s="13">
        <v>514.45765454444108</v>
      </c>
      <c r="AR82" s="13">
        <v>665.26046506280397</v>
      </c>
      <c r="AS82" s="13">
        <v>529.51083081082015</v>
      </c>
      <c r="AT82" s="13">
        <v>522.5966222885429</v>
      </c>
      <c r="AU82" s="13">
        <v>548.37559769995528</v>
      </c>
      <c r="AV82" s="13">
        <v>649.73708600083762</v>
      </c>
      <c r="AW82" s="13">
        <v>536.12501462107616</v>
      </c>
      <c r="AX82" s="13">
        <v>530.57829964557527</v>
      </c>
      <c r="AY82" s="13">
        <v>469.77274485773899</v>
      </c>
      <c r="AZ82" s="13">
        <v>590.2440946640254</v>
      </c>
      <c r="BA82" s="13">
        <v>311.67005908722479</v>
      </c>
      <c r="BB82" s="13">
        <v>243.09684187483165</v>
      </c>
      <c r="BC82" s="13">
        <v>333.13777306879587</v>
      </c>
      <c r="BD82" s="13">
        <v>510.24300267458796</v>
      </c>
      <c r="BE82" s="13">
        <v>511.37558108409672</v>
      </c>
      <c r="BF82" s="13">
        <v>439.85392185282001</v>
      </c>
      <c r="BG82" s="13">
        <v>476.96047717404178</v>
      </c>
      <c r="BH82" s="13">
        <v>720.1744705877685</v>
      </c>
      <c r="BI82" s="13">
        <v>474.54129779140891</v>
      </c>
      <c r="BJ82" s="13">
        <v>461.27455285689012</v>
      </c>
      <c r="BK82" s="13">
        <v>525.10899082709921</v>
      </c>
      <c r="BL82" s="13">
        <v>627.92975149736617</v>
      </c>
      <c r="BM82" s="13">
        <v>475.03082771544888</v>
      </c>
      <c r="BN82" s="13">
        <v>477.57408362160788</v>
      </c>
      <c r="BO82" s="13">
        <v>518.42976166438052</v>
      </c>
      <c r="BP82" s="13">
        <v>621.56126896649891</v>
      </c>
    </row>
    <row r="83" spans="2:68" ht="15" customHeight="1">
      <c r="B83" s="1" t="s">
        <v>141</v>
      </c>
      <c r="E83" s="10" t="s">
        <v>39</v>
      </c>
      <c r="G83" s="10" t="s">
        <v>39</v>
      </c>
      <c r="H83" s="12"/>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row>
    <row r="84" spans="2:68" ht="15" customHeight="1">
      <c r="B84" s="31">
        <v>0.63879095694360366</v>
      </c>
      <c r="D84" s="1">
        <v>9</v>
      </c>
      <c r="E84" s="1" t="s">
        <v>49</v>
      </c>
      <c r="F84" s="1" t="s">
        <v>94</v>
      </c>
      <c r="H84" s="12">
        <v>1</v>
      </c>
      <c r="J84" s="1" t="s">
        <v>49</v>
      </c>
      <c r="K84" s="1" t="s">
        <v>49</v>
      </c>
      <c r="L84" s="13"/>
      <c r="M84" s="13">
        <v>78.554001832331892</v>
      </c>
      <c r="N84" s="13">
        <v>59.852310511279825</v>
      </c>
      <c r="O84" s="13">
        <v>92.804811159685812</v>
      </c>
      <c r="P84" s="13">
        <v>108.8441416008442</v>
      </c>
      <c r="Q84" s="13">
        <v>100.05896949525759</v>
      </c>
      <c r="R84" s="13">
        <v>111.05959019752957</v>
      </c>
      <c r="S84" s="13">
        <v>74.881936591088618</v>
      </c>
      <c r="T84" s="13">
        <v>68.710614425763822</v>
      </c>
      <c r="U84" s="13">
        <v>64.959620093194587</v>
      </c>
      <c r="V84" s="13">
        <v>57.641040321586452</v>
      </c>
      <c r="W84" s="13">
        <v>84.843840378068023</v>
      </c>
      <c r="X84" s="13">
        <v>111.53913538451184</v>
      </c>
      <c r="Y84" s="13">
        <v>90.634917833187501</v>
      </c>
      <c r="Z84" s="13">
        <v>133.13957511019413</v>
      </c>
      <c r="AA84" s="13">
        <v>51.482250323253183</v>
      </c>
      <c r="AB84" s="13">
        <v>65.894691347931584</v>
      </c>
      <c r="AC84" s="13">
        <v>42.68893607375999</v>
      </c>
      <c r="AD84" s="13">
        <v>52.349520050374466</v>
      </c>
      <c r="AE84" s="13">
        <v>53.976724381360825</v>
      </c>
      <c r="AF84" s="13">
        <v>56.947044848393688</v>
      </c>
      <c r="AG84" s="13">
        <v>40.042222037186875</v>
      </c>
      <c r="AH84" s="13">
        <v>37.69445452800263</v>
      </c>
      <c r="AI84" s="13">
        <v>57.038719914599554</v>
      </c>
      <c r="AJ84" s="13">
        <v>60.166099178833285</v>
      </c>
      <c r="AK84" s="13">
        <v>27.461792576249803</v>
      </c>
      <c r="AL84" s="13">
        <v>32.256699654389664</v>
      </c>
      <c r="AM84" s="13">
        <v>40.084397824803148</v>
      </c>
      <c r="AN84" s="13">
        <v>61.773331207412582</v>
      </c>
      <c r="AO84" s="13">
        <v>37.073419977937235</v>
      </c>
      <c r="AP84" s="13">
        <v>41.557150398984433</v>
      </c>
      <c r="AQ84" s="13">
        <v>31.036849580758954</v>
      </c>
      <c r="AR84" s="13">
        <v>59.648324727487562</v>
      </c>
      <c r="AS84" s="13">
        <v>32.323665387945582</v>
      </c>
      <c r="AT84" s="13">
        <v>39.300953640630304</v>
      </c>
      <c r="AU84" s="13">
        <v>34.368623679968678</v>
      </c>
      <c r="AV84" s="13">
        <v>56.408433476842362</v>
      </c>
      <c r="AW84" s="13">
        <v>33.616612003463409</v>
      </c>
      <c r="AX84" s="13">
        <v>44.523949101393015</v>
      </c>
      <c r="AY84" s="13">
        <v>22.339605391979642</v>
      </c>
      <c r="AZ84" s="13">
        <v>45.289470733315838</v>
      </c>
      <c r="BA84" s="13">
        <v>28.058706880848014</v>
      </c>
      <c r="BB84" s="13">
        <v>19.756782076478416</v>
      </c>
      <c r="BC84" s="13">
        <v>33.766180969952913</v>
      </c>
      <c r="BD84" s="13">
        <v>48.855152887623881</v>
      </c>
      <c r="BE84" s="13">
        <v>39.298278416317643</v>
      </c>
      <c r="BF84" s="13">
        <v>25.372605410684258</v>
      </c>
      <c r="BG84" s="13">
        <v>42.91343401510921</v>
      </c>
      <c r="BH84" s="13">
        <v>78.893179825654073</v>
      </c>
      <c r="BI84" s="13">
        <v>41.263192337133532</v>
      </c>
      <c r="BJ84" s="13">
        <v>30.447126492821109</v>
      </c>
      <c r="BK84" s="13">
        <v>45.426073773252071</v>
      </c>
      <c r="BL84" s="13">
        <v>56.421368966960038</v>
      </c>
      <c r="BM84" s="13">
        <v>34.445940060250713</v>
      </c>
      <c r="BN84" s="13">
        <v>29.533712698036474</v>
      </c>
      <c r="BO84" s="13">
        <v>54.511288527902479</v>
      </c>
      <c r="BP84" s="13">
        <v>66.678788945507307</v>
      </c>
    </row>
    <row r="85" spans="2:68" ht="15" customHeight="1">
      <c r="B85" s="31">
        <v>0.18898642157548662</v>
      </c>
      <c r="D85" s="1">
        <v>10</v>
      </c>
      <c r="E85" s="1" t="s">
        <v>50</v>
      </c>
      <c r="F85" s="1" t="s">
        <v>94</v>
      </c>
      <c r="H85" s="12">
        <v>2</v>
      </c>
      <c r="J85" s="1" t="s">
        <v>50</v>
      </c>
      <c r="K85" s="1" t="s">
        <v>50</v>
      </c>
      <c r="L85" s="13"/>
      <c r="M85" s="13">
        <v>7.5374999999999988</v>
      </c>
      <c r="N85" s="13">
        <v>-2.734375</v>
      </c>
      <c r="O85" s="13">
        <v>4.3343749999999996</v>
      </c>
      <c r="P85" s="13">
        <v>-1.78125</v>
      </c>
      <c r="Q85" s="13">
        <v>5.310359589041096</v>
      </c>
      <c r="R85" s="13">
        <v>3.6532534246575343</v>
      </c>
      <c r="S85" s="13">
        <v>3.2607020547945202</v>
      </c>
      <c r="T85" s="13">
        <v>3.5178082191780824</v>
      </c>
      <c r="U85" s="13">
        <v>4.4785060975609756</v>
      </c>
      <c r="V85" s="13">
        <v>2.1473577235772359</v>
      </c>
      <c r="W85" s="13">
        <v>3.1350355691056908</v>
      </c>
      <c r="X85" s="13">
        <v>3.4829268292682922</v>
      </c>
      <c r="Y85" s="13">
        <v>3.6704468724737267</v>
      </c>
      <c r="Z85" s="13">
        <v>6.5176169765561855</v>
      </c>
      <c r="AA85" s="13">
        <v>5.6875663146725941</v>
      </c>
      <c r="AB85" s="13">
        <v>5.0384017784963619</v>
      </c>
      <c r="AC85" s="13">
        <v>2.9290995957962811</v>
      </c>
      <c r="AD85" s="13">
        <v>4.1529705739692808</v>
      </c>
      <c r="AE85" s="13">
        <v>3.1909624090541633</v>
      </c>
      <c r="AF85" s="13">
        <v>3.6574155780113178</v>
      </c>
      <c r="AG85" s="13">
        <v>3.0570549991915921</v>
      </c>
      <c r="AH85" s="13">
        <v>3.7895856487469688</v>
      </c>
      <c r="AI85" s="13">
        <v>3.6696067704122877</v>
      </c>
      <c r="AJ85" s="13">
        <v>3.9500088242522233</v>
      </c>
      <c r="AK85" s="13">
        <v>3.3933310491026676</v>
      </c>
      <c r="AL85" s="13">
        <v>4.206440070109136</v>
      </c>
      <c r="AM85" s="13">
        <v>3.9191400308003232</v>
      </c>
      <c r="AN85" s="13">
        <v>4.5057658797574778</v>
      </c>
      <c r="AO85" s="13">
        <v>3.4611976700847213</v>
      </c>
      <c r="AP85" s="13">
        <v>4.2721296821628947</v>
      </c>
      <c r="AQ85" s="13">
        <v>3.7231830292603068</v>
      </c>
      <c r="AR85" s="13">
        <v>5.4069190557089728</v>
      </c>
      <c r="AS85" s="13">
        <v>3.6342575535889572</v>
      </c>
      <c r="AT85" s="13">
        <v>3.8541363086208174</v>
      </c>
      <c r="AU85" s="13">
        <v>3.2391692354564672</v>
      </c>
      <c r="AV85" s="13">
        <v>4.0551892917817298</v>
      </c>
      <c r="AW85" s="13">
        <v>3.9976833089478534</v>
      </c>
      <c r="AX85" s="13">
        <v>4.0083017609656508</v>
      </c>
      <c r="AY85" s="13">
        <v>2.5913353883651737</v>
      </c>
      <c r="AZ85" s="13">
        <v>3.6496703626035569</v>
      </c>
      <c r="BA85" s="13">
        <v>4.197567474395246</v>
      </c>
      <c r="BB85" s="13">
        <v>1.0020754402414127</v>
      </c>
      <c r="BC85" s="13">
        <v>2.7209021577834331</v>
      </c>
      <c r="BD85" s="13">
        <v>4.014637398863913</v>
      </c>
      <c r="BE85" s="13">
        <v>5.2469593429940575</v>
      </c>
      <c r="BF85" s="13">
        <v>3.9352195072455434</v>
      </c>
      <c r="BG85" s="13">
        <v>4.3287414579700974</v>
      </c>
      <c r="BH85" s="13">
        <v>4.5451785308686024</v>
      </c>
      <c r="BI85" s="13">
        <v>4.3179196043251729</v>
      </c>
      <c r="BJ85" s="13">
        <v>5.1815035251902071</v>
      </c>
      <c r="BK85" s="13">
        <v>6.4768794064877593</v>
      </c>
      <c r="BL85" s="13">
        <v>4.857659554865819</v>
      </c>
      <c r="BM85" s="13">
        <v>5.1005425326091105</v>
      </c>
      <c r="BN85" s="13">
        <v>5.6105967858700225</v>
      </c>
      <c r="BO85" s="13">
        <v>5.8911266251635235</v>
      </c>
      <c r="BP85" s="13">
        <v>5.3020139626471714</v>
      </c>
    </row>
    <row r="86" spans="2:68" ht="15" customHeight="1">
      <c r="B86" s="31" t="e">
        <v>#N/A</v>
      </c>
      <c r="D86" s="1">
        <v>11</v>
      </c>
      <c r="E86" s="1" t="s">
        <v>119</v>
      </c>
      <c r="F86" s="1" t="s">
        <v>94</v>
      </c>
      <c r="H86" s="12">
        <v>3</v>
      </c>
      <c r="J86" s="1" t="s">
        <v>119</v>
      </c>
      <c r="K86" s="1" t="s">
        <v>119</v>
      </c>
      <c r="L86" s="13"/>
      <c r="M86" s="13">
        <v>0</v>
      </c>
      <c r="N86" s="13">
        <v>0</v>
      </c>
      <c r="O86" s="13">
        <v>0</v>
      </c>
      <c r="P86" s="13">
        <v>0</v>
      </c>
      <c r="Q86" s="13">
        <v>0</v>
      </c>
      <c r="R86" s="13">
        <v>0</v>
      </c>
      <c r="S86" s="13">
        <v>0</v>
      </c>
      <c r="T86" s="13">
        <v>0</v>
      </c>
      <c r="U86" s="13">
        <v>0</v>
      </c>
      <c r="V86" s="13">
        <v>0</v>
      </c>
      <c r="W86" s="13">
        <v>0</v>
      </c>
      <c r="X86" s="13">
        <v>0</v>
      </c>
      <c r="Y86" s="13">
        <v>0</v>
      </c>
      <c r="Z86" s="13">
        <v>0</v>
      </c>
      <c r="AA86" s="13">
        <v>0</v>
      </c>
      <c r="AB86" s="13">
        <v>0</v>
      </c>
      <c r="AC86" s="13">
        <v>0</v>
      </c>
      <c r="AD86" s="13">
        <v>0</v>
      </c>
      <c r="AE86" s="13">
        <v>0</v>
      </c>
      <c r="AF86" s="13">
        <v>0</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0</v>
      </c>
      <c r="AW86" s="13">
        <v>0</v>
      </c>
      <c r="AX86" s="13">
        <v>0</v>
      </c>
      <c r="AY86" s="13">
        <v>0</v>
      </c>
      <c r="AZ86" s="13">
        <v>0</v>
      </c>
      <c r="BA86" s="13">
        <v>0</v>
      </c>
      <c r="BB86" s="13">
        <v>0</v>
      </c>
      <c r="BC86" s="13">
        <v>0</v>
      </c>
      <c r="BD86" s="13">
        <v>0</v>
      </c>
      <c r="BE86" s="13">
        <v>0</v>
      </c>
      <c r="BF86" s="13">
        <v>0</v>
      </c>
      <c r="BG86" s="13">
        <v>0</v>
      </c>
      <c r="BH86" s="13">
        <v>0</v>
      </c>
      <c r="BI86" s="13">
        <v>0</v>
      </c>
      <c r="BJ86" s="13">
        <v>0</v>
      </c>
      <c r="BK86" s="13">
        <v>0</v>
      </c>
      <c r="BL86" s="13">
        <v>0</v>
      </c>
      <c r="BM86" s="13">
        <v>0</v>
      </c>
      <c r="BN86" s="13">
        <v>0</v>
      </c>
      <c r="BO86" s="13">
        <v>0</v>
      </c>
      <c r="BP86" s="13">
        <v>0</v>
      </c>
    </row>
    <row r="87" spans="2:68" ht="15" customHeight="1">
      <c r="B87" s="31">
        <v>1.6588755946070974</v>
      </c>
      <c r="D87" s="1">
        <v>12</v>
      </c>
      <c r="E87" s="1" t="s">
        <v>51</v>
      </c>
      <c r="F87" s="1" t="s">
        <v>94</v>
      </c>
      <c r="H87" s="12">
        <v>4</v>
      </c>
      <c r="J87" s="1" t="s">
        <v>51</v>
      </c>
      <c r="K87" s="1" t="s">
        <v>51</v>
      </c>
      <c r="L87" s="13"/>
      <c r="M87" s="13">
        <v>39.632632251555059</v>
      </c>
      <c r="N87" s="13">
        <v>35.26752083753901</v>
      </c>
      <c r="O87" s="13">
        <v>48.154690314954934</v>
      </c>
      <c r="P87" s="13">
        <v>60.520895857505145</v>
      </c>
      <c r="Q87" s="13">
        <v>86.550419452018843</v>
      </c>
      <c r="R87" s="13">
        <v>54.91035851081466</v>
      </c>
      <c r="S87" s="13">
        <v>61.152933402745347</v>
      </c>
      <c r="T87" s="13">
        <v>63.870499910776331</v>
      </c>
      <c r="U87" s="13">
        <v>93.15110150864453</v>
      </c>
      <c r="V87" s="13">
        <v>52.376362132766999</v>
      </c>
      <c r="W87" s="13">
        <v>53.553717947161999</v>
      </c>
      <c r="X87" s="13">
        <v>65.052976603426941</v>
      </c>
      <c r="Y87" s="13">
        <v>119.62163659867154</v>
      </c>
      <c r="Z87" s="13">
        <v>158.89605623439439</v>
      </c>
      <c r="AA87" s="13">
        <v>84.273992999247199</v>
      </c>
      <c r="AB87" s="13">
        <v>55.687680464633722</v>
      </c>
      <c r="AC87" s="13">
        <v>64.514756268656726</v>
      </c>
      <c r="AD87" s="13">
        <v>46.445716417910447</v>
      </c>
      <c r="AE87" s="13">
        <v>42.550462686567165</v>
      </c>
      <c r="AF87" s="13">
        <v>54.891269701492533</v>
      </c>
      <c r="AG87" s="13">
        <v>66.096117499999991</v>
      </c>
      <c r="AH87" s="13">
        <v>46.8875125</v>
      </c>
      <c r="AI87" s="13">
        <v>55.300457500000007</v>
      </c>
      <c r="AJ87" s="13">
        <v>68.020602499999995</v>
      </c>
      <c r="AK87" s="13">
        <v>83.191207920081965</v>
      </c>
      <c r="AL87" s="13">
        <v>41.785328081454914</v>
      </c>
      <c r="AM87" s="13">
        <v>42.523526757812498</v>
      </c>
      <c r="AN87" s="13">
        <v>124.68455351562498</v>
      </c>
      <c r="AO87" s="13">
        <v>107.89929013671876</v>
      </c>
      <c r="AP87" s="13">
        <v>64.093924855957027</v>
      </c>
      <c r="AQ87" s="13">
        <v>71.146808844433608</v>
      </c>
      <c r="AR87" s="13">
        <v>70.84840421687403</v>
      </c>
      <c r="AS87" s="13">
        <v>79.348108840820316</v>
      </c>
      <c r="AT87" s="13">
        <v>70.81284718857421</v>
      </c>
      <c r="AU87" s="13">
        <v>90.148749999999993</v>
      </c>
      <c r="AV87" s="13">
        <v>75.117903549999994</v>
      </c>
      <c r="AW87" s="13">
        <v>72.94</v>
      </c>
      <c r="AX87" s="13">
        <v>50.700499999999991</v>
      </c>
      <c r="AY87" s="13">
        <v>44.496430000000004</v>
      </c>
      <c r="AZ87" s="13">
        <v>49.595000000000006</v>
      </c>
      <c r="BA87" s="13">
        <v>39.333800000000004</v>
      </c>
      <c r="BB87" s="13">
        <v>42.722000000000001</v>
      </c>
      <c r="BC87" s="13">
        <v>60.27</v>
      </c>
      <c r="BD87" s="13">
        <v>65.6922</v>
      </c>
      <c r="BE87" s="13">
        <v>88.998610000000014</v>
      </c>
      <c r="BF87" s="13">
        <v>59.716899999999995</v>
      </c>
      <c r="BG87" s="13">
        <v>66.51668500000001</v>
      </c>
      <c r="BH87" s="13">
        <v>79.149999999999991</v>
      </c>
      <c r="BI87" s="13">
        <v>51.826083599999997</v>
      </c>
      <c r="BJ87" s="13">
        <v>39.413679999999999</v>
      </c>
      <c r="BK87" s="13">
        <v>71.821923999999996</v>
      </c>
      <c r="BL87" s="13">
        <v>63.704813999999992</v>
      </c>
      <c r="BM87" s="13">
        <v>67.99182995999999</v>
      </c>
      <c r="BN87" s="13">
        <v>51.11779404</v>
      </c>
      <c r="BO87" s="13">
        <v>83.061621200000005</v>
      </c>
      <c r="BP87" s="13">
        <v>85.004557000000005</v>
      </c>
    </row>
    <row r="88" spans="2:68" ht="15" customHeight="1">
      <c r="B88" s="31">
        <v>1.7044261470317124</v>
      </c>
      <c r="D88" s="1">
        <v>13</v>
      </c>
      <c r="E88" s="1" t="s">
        <v>52</v>
      </c>
      <c r="F88" s="1" t="s">
        <v>94</v>
      </c>
      <c r="H88" s="12">
        <v>5</v>
      </c>
      <c r="J88" s="1" t="s">
        <v>52</v>
      </c>
      <c r="K88" s="1" t="s">
        <v>52</v>
      </c>
      <c r="L88" s="13"/>
      <c r="M88" s="13">
        <v>39.371388092676554</v>
      </c>
      <c r="N88" s="13">
        <v>36.544890385825617</v>
      </c>
      <c r="O88" s="13">
        <v>47.672371779129392</v>
      </c>
      <c r="P88" s="13">
        <v>60.205141444213346</v>
      </c>
      <c r="Q88" s="13">
        <v>84.758332711364631</v>
      </c>
      <c r="R88" s="13">
        <v>53.272713066889423</v>
      </c>
      <c r="S88" s="13">
        <v>59.081908934936422</v>
      </c>
      <c r="T88" s="13">
        <v>61.982703441409768</v>
      </c>
      <c r="U88" s="13">
        <v>91.237554900604323</v>
      </c>
      <c r="V88" s="13">
        <v>50.636729385698317</v>
      </c>
      <c r="W88" s="13">
        <v>52.173638592053123</v>
      </c>
      <c r="X88" s="13">
        <v>62.916040673778696</v>
      </c>
      <c r="Y88" s="13">
        <v>116.22144909867154</v>
      </c>
      <c r="Z88" s="13">
        <v>155.16905623439439</v>
      </c>
      <c r="AA88" s="13">
        <v>81.949617999247209</v>
      </c>
      <c r="AB88" s="13">
        <v>53.370680464633722</v>
      </c>
      <c r="AC88" s="13">
        <v>62.295756268656717</v>
      </c>
      <c r="AD88" s="13">
        <v>43.431716417910451</v>
      </c>
      <c r="AE88" s="13">
        <v>40.487462686567163</v>
      </c>
      <c r="AF88" s="13">
        <v>52.237269701492536</v>
      </c>
      <c r="AG88" s="13">
        <v>63.950117499999998</v>
      </c>
      <c r="AH88" s="13">
        <v>45.144512500000005</v>
      </c>
      <c r="AI88" s="13">
        <v>53.208957500000004</v>
      </c>
      <c r="AJ88" s="13">
        <v>65.799977499999997</v>
      </c>
      <c r="AK88" s="13">
        <v>81.263942295081961</v>
      </c>
      <c r="AL88" s="13">
        <v>40.180625737704915</v>
      </c>
      <c r="AM88" s="13">
        <v>41.019999999999996</v>
      </c>
      <c r="AN88" s="13">
        <v>122.08999999999999</v>
      </c>
      <c r="AO88" s="13">
        <v>105.9</v>
      </c>
      <c r="AP88" s="13">
        <v>62.625999999999998</v>
      </c>
      <c r="AQ88" s="13">
        <v>69.28537</v>
      </c>
      <c r="AR88" s="13">
        <v>68.574463000000009</v>
      </c>
      <c r="AS88" s="13">
        <v>77.317250000000001</v>
      </c>
      <c r="AT88" s="13">
        <v>69.451769999999996</v>
      </c>
      <c r="AU88" s="13">
        <v>87.998750000000001</v>
      </c>
      <c r="AV88" s="13">
        <v>73.26790355</v>
      </c>
      <c r="AW88" s="13">
        <v>71.188999999999993</v>
      </c>
      <c r="AX88" s="13">
        <v>49.455499999999994</v>
      </c>
      <c r="AY88" s="13">
        <v>42.835430000000002</v>
      </c>
      <c r="AZ88" s="13">
        <v>47.641000000000005</v>
      </c>
      <c r="BA88" s="13">
        <v>37.074800000000003</v>
      </c>
      <c r="BB88" s="13">
        <v>40.667000000000002</v>
      </c>
      <c r="BC88" s="13">
        <v>57.56</v>
      </c>
      <c r="BD88" s="13">
        <v>63.572199999999995</v>
      </c>
      <c r="BE88" s="13">
        <v>86.463610000000003</v>
      </c>
      <c r="BF88" s="13">
        <v>57.431899999999999</v>
      </c>
      <c r="BG88" s="13">
        <v>64.701685000000012</v>
      </c>
      <c r="BH88" s="13">
        <v>76.89</v>
      </c>
      <c r="BI88" s="13">
        <v>49.331083599999999</v>
      </c>
      <c r="BJ88" s="13">
        <v>37.438680000000005</v>
      </c>
      <c r="BK88" s="13">
        <v>70.106924000000006</v>
      </c>
      <c r="BL88" s="13">
        <v>61.349813999999995</v>
      </c>
      <c r="BM88" s="13">
        <v>65.871829959999999</v>
      </c>
      <c r="BN88" s="13">
        <v>49.302794040000002</v>
      </c>
      <c r="BO88" s="13">
        <v>81.641621200000003</v>
      </c>
      <c r="BP88" s="13">
        <v>82.729557</v>
      </c>
    </row>
    <row r="89" spans="2:68" ht="15" customHeight="1">
      <c r="B89" s="31">
        <v>0.26500000000000012</v>
      </c>
      <c r="D89" s="1">
        <v>14</v>
      </c>
      <c r="E89" s="1" t="s">
        <v>53</v>
      </c>
      <c r="F89" s="1" t="s">
        <v>94</v>
      </c>
      <c r="H89" s="12">
        <v>6</v>
      </c>
      <c r="J89" s="1" t="s">
        <v>53</v>
      </c>
      <c r="K89" s="1" t="s">
        <v>53</v>
      </c>
      <c r="L89" s="13"/>
      <c r="M89" s="13">
        <v>0.26124415887850466</v>
      </c>
      <c r="N89" s="13">
        <v>0.26158878504672894</v>
      </c>
      <c r="O89" s="13">
        <v>0.37452686915887851</v>
      </c>
      <c r="P89" s="13">
        <v>0.2949766355140187</v>
      </c>
      <c r="Q89" s="13">
        <v>0.39921874999999996</v>
      </c>
      <c r="R89" s="13">
        <v>0.38906249999999998</v>
      </c>
      <c r="S89" s="13">
        <v>0.42100694444444442</v>
      </c>
      <c r="T89" s="13">
        <v>0.32777777777777783</v>
      </c>
      <c r="U89" s="13">
        <v>0.50494660804020097</v>
      </c>
      <c r="V89" s="13">
        <v>0.52571608040201012</v>
      </c>
      <c r="W89" s="13">
        <v>0.52628768844221108</v>
      </c>
      <c r="X89" s="13">
        <v>0.4559359296482412</v>
      </c>
      <c r="Y89" s="13">
        <v>0.68</v>
      </c>
      <c r="Z89" s="13">
        <v>1.08125</v>
      </c>
      <c r="AA89" s="13">
        <v>0.55312500000000009</v>
      </c>
      <c r="AB89" s="13">
        <v>0.6</v>
      </c>
      <c r="AC89" s="13">
        <v>0.49</v>
      </c>
      <c r="AD89" s="13">
        <v>0.28999999999999998</v>
      </c>
      <c r="AE89" s="13">
        <v>0.28000000000000003</v>
      </c>
      <c r="AF89" s="13">
        <v>0.33</v>
      </c>
      <c r="AG89" s="13">
        <v>0.37</v>
      </c>
      <c r="AH89" s="13">
        <v>0.3</v>
      </c>
      <c r="AI89" s="13">
        <v>0.49</v>
      </c>
      <c r="AJ89" s="13">
        <v>0.33</v>
      </c>
      <c r="AK89" s="13">
        <v>0.36</v>
      </c>
      <c r="AL89" s="13">
        <v>0.22</v>
      </c>
      <c r="AM89" s="13">
        <v>0.46500000000000002</v>
      </c>
      <c r="AN89" s="13">
        <v>0.3795</v>
      </c>
      <c r="AO89" s="13">
        <v>0.432</v>
      </c>
      <c r="AP89" s="13">
        <v>0.26400000000000001</v>
      </c>
      <c r="AQ89" s="13">
        <v>0.55800000000000005</v>
      </c>
      <c r="AR89" s="13">
        <v>0.45539999999999997</v>
      </c>
      <c r="AS89" s="13">
        <v>0.32832</v>
      </c>
      <c r="AT89" s="13">
        <v>0.23760000000000001</v>
      </c>
      <c r="AU89" s="13">
        <v>0.57999999999999996</v>
      </c>
      <c r="AV89" s="13">
        <v>0.33</v>
      </c>
      <c r="AW89" s="13">
        <v>0.28000000000000003</v>
      </c>
      <c r="AX89" s="13">
        <v>0.23</v>
      </c>
      <c r="AY89" s="13">
        <v>0.34</v>
      </c>
      <c r="AZ89" s="13">
        <v>0.38500000000000001</v>
      </c>
      <c r="BA89" s="13">
        <v>0.28000000000000003</v>
      </c>
      <c r="BB89" s="13">
        <v>0.46</v>
      </c>
      <c r="BC89" s="13">
        <v>1</v>
      </c>
      <c r="BD89" s="13">
        <v>0.7</v>
      </c>
      <c r="BE89" s="13">
        <v>0.73</v>
      </c>
      <c r="BF89" s="13">
        <v>0.8</v>
      </c>
      <c r="BG89" s="13">
        <v>0.71</v>
      </c>
      <c r="BH89" s="13">
        <v>0.6</v>
      </c>
      <c r="BI89" s="13">
        <v>0.5</v>
      </c>
      <c r="BJ89" s="13">
        <v>0.62</v>
      </c>
      <c r="BK89" s="13">
        <v>0.56999999999999995</v>
      </c>
      <c r="BL89" s="13">
        <v>0.44</v>
      </c>
      <c r="BM89" s="13">
        <v>0.27</v>
      </c>
      <c r="BN89" s="13">
        <v>0.3</v>
      </c>
      <c r="BO89" s="13">
        <v>0.34</v>
      </c>
      <c r="BP89" s="13">
        <v>0.28000000000000003</v>
      </c>
    </row>
    <row r="90" spans="2:68" ht="15" customHeight="1">
      <c r="B90" s="31">
        <v>0.47177790987318824</v>
      </c>
      <c r="D90" s="1">
        <v>15</v>
      </c>
      <c r="E90" s="1" t="s">
        <v>54</v>
      </c>
      <c r="F90" s="1" t="s">
        <v>94</v>
      </c>
      <c r="H90" s="12">
        <v>7</v>
      </c>
      <c r="J90" s="1" t="s">
        <v>54</v>
      </c>
      <c r="K90" s="1" t="s">
        <v>54</v>
      </c>
      <c r="L90" s="13"/>
      <c r="M90" s="13">
        <v>0</v>
      </c>
      <c r="N90" s="13">
        <v>-1.5389583333333334</v>
      </c>
      <c r="O90" s="13">
        <v>0.10779166666666665</v>
      </c>
      <c r="P90" s="13">
        <v>2.0777777777777784E-2</v>
      </c>
      <c r="Q90" s="13">
        <v>1.3928679906542056</v>
      </c>
      <c r="R90" s="13">
        <v>1.2485829439252336</v>
      </c>
      <c r="S90" s="13">
        <v>1.650017523364486</v>
      </c>
      <c r="T90" s="13">
        <v>1.560018691588785</v>
      </c>
      <c r="U90" s="13">
        <v>1.4086000000000001</v>
      </c>
      <c r="V90" s="13">
        <v>1.213916666666667</v>
      </c>
      <c r="W90" s="13">
        <v>0.85379166666666662</v>
      </c>
      <c r="X90" s="13">
        <v>1.681</v>
      </c>
      <c r="Y90" s="13">
        <v>2.7201874999999998</v>
      </c>
      <c r="Z90" s="13">
        <v>2.6457499999999996</v>
      </c>
      <c r="AA90" s="13">
        <v>1.77125</v>
      </c>
      <c r="AB90" s="13">
        <v>1.7170000000000001</v>
      </c>
      <c r="AC90" s="13">
        <v>1.7290000000000001</v>
      </c>
      <c r="AD90" s="13">
        <v>2.7240000000000002</v>
      </c>
      <c r="AE90" s="13">
        <v>1.7829999999999999</v>
      </c>
      <c r="AF90" s="13">
        <v>2.3239999999999998</v>
      </c>
      <c r="AG90" s="13">
        <v>1.776</v>
      </c>
      <c r="AH90" s="13">
        <v>1.4430000000000001</v>
      </c>
      <c r="AI90" s="13">
        <v>1.6014999999999999</v>
      </c>
      <c r="AJ90" s="13">
        <v>1.8906249999999998</v>
      </c>
      <c r="AK90" s="13">
        <v>1.5672656249999997</v>
      </c>
      <c r="AL90" s="13">
        <v>1.3847023437499997</v>
      </c>
      <c r="AM90" s="13">
        <v>1.0385267578124999</v>
      </c>
      <c r="AN90" s="13">
        <v>2.2150535156249997</v>
      </c>
      <c r="AO90" s="13">
        <v>1.5672901367187497</v>
      </c>
      <c r="AP90" s="13">
        <v>1.203924855957031</v>
      </c>
      <c r="AQ90" s="13">
        <v>1.3034388444335936</v>
      </c>
      <c r="AR90" s="13">
        <v>1.8185412168740234</v>
      </c>
      <c r="AS90" s="13">
        <v>1.7025388408203121</v>
      </c>
      <c r="AT90" s="13">
        <v>1.1234771885742185</v>
      </c>
      <c r="AU90" s="13">
        <v>1.57</v>
      </c>
      <c r="AV90" s="13">
        <v>1.52</v>
      </c>
      <c r="AW90" s="13">
        <v>1.4710000000000001</v>
      </c>
      <c r="AX90" s="13">
        <v>1.0149999999999999</v>
      </c>
      <c r="AY90" s="13">
        <v>1.321</v>
      </c>
      <c r="AZ90" s="13">
        <v>1.569</v>
      </c>
      <c r="BA90" s="13">
        <v>1.9790000000000001</v>
      </c>
      <c r="BB90" s="13">
        <v>1.595</v>
      </c>
      <c r="BC90" s="13">
        <v>1.71</v>
      </c>
      <c r="BD90" s="13">
        <v>1.42</v>
      </c>
      <c r="BE90" s="13">
        <v>1.8049999999999999</v>
      </c>
      <c r="BF90" s="13">
        <v>1.4850000000000001</v>
      </c>
      <c r="BG90" s="13">
        <v>1.105</v>
      </c>
      <c r="BH90" s="13">
        <v>1.66</v>
      </c>
      <c r="BI90" s="13">
        <v>1.9950000000000001</v>
      </c>
      <c r="BJ90" s="13">
        <v>1.355</v>
      </c>
      <c r="BK90" s="13">
        <v>1.145</v>
      </c>
      <c r="BL90" s="13">
        <v>1.915</v>
      </c>
      <c r="BM90" s="13">
        <v>1.85</v>
      </c>
      <c r="BN90" s="13">
        <v>1.5149999999999999</v>
      </c>
      <c r="BO90" s="13">
        <v>1.08</v>
      </c>
      <c r="BP90" s="13">
        <v>1.9950000000000001</v>
      </c>
    </row>
    <row r="91" spans="2:68" ht="15" customHeight="1">
      <c r="B91" s="31">
        <v>-20.807683614359775</v>
      </c>
      <c r="D91" s="1">
        <v>16</v>
      </c>
      <c r="E91" s="1" t="s">
        <v>55</v>
      </c>
      <c r="F91" s="1" t="s">
        <v>94</v>
      </c>
      <c r="H91" s="12">
        <v>8</v>
      </c>
      <c r="J91" s="1" t="s">
        <v>55</v>
      </c>
      <c r="K91" s="1" t="s">
        <v>55</v>
      </c>
      <c r="L91" s="13"/>
      <c r="M91" s="13">
        <v>-11.806719827586207</v>
      </c>
      <c r="N91" s="13">
        <v>-7.7761490147783254</v>
      </c>
      <c r="O91" s="13">
        <v>-9.667191502463055</v>
      </c>
      <c r="P91" s="13">
        <v>-10.558233990147784</v>
      </c>
      <c r="Q91" s="13">
        <v>-6.0814743589743596</v>
      </c>
      <c r="R91" s="13">
        <v>-10.369826923076923</v>
      </c>
      <c r="S91" s="13">
        <v>-22.295334935897436</v>
      </c>
      <c r="T91" s="13">
        <v>-13.537012820512821</v>
      </c>
      <c r="U91" s="13">
        <v>-3.6419975247524752</v>
      </c>
      <c r="V91" s="13">
        <v>2.2660767326732674</v>
      </c>
      <c r="W91" s="13">
        <v>-5.3262636138613857</v>
      </c>
      <c r="X91" s="13">
        <v>-4.2701138613861387</v>
      </c>
      <c r="Y91" s="13">
        <v>-9.8942812500000006</v>
      </c>
      <c r="Z91" s="13">
        <v>8.1369374999999984</v>
      </c>
      <c r="AA91" s="13">
        <v>-0.89593750000000016</v>
      </c>
      <c r="AB91" s="13">
        <v>6.5745000000000005</v>
      </c>
      <c r="AC91" s="13">
        <v>7.6080000000000005</v>
      </c>
      <c r="AD91" s="13">
        <v>-1.1099999999999999</v>
      </c>
      <c r="AE91" s="13">
        <v>-1.0448460000000004</v>
      </c>
      <c r="AF91" s="13">
        <v>-8.1939467549999989</v>
      </c>
      <c r="AG91" s="13">
        <v>-3.1723965000000005</v>
      </c>
      <c r="AH91" s="13">
        <v>-0.23227350000000024</v>
      </c>
      <c r="AI91" s="13">
        <v>10.764598500000002</v>
      </c>
      <c r="AJ91" s="13">
        <v>8.8049999999999997</v>
      </c>
      <c r="AK91" s="13">
        <v>3.5936000000000003</v>
      </c>
      <c r="AL91" s="13">
        <v>5.7243999999999993</v>
      </c>
      <c r="AM91" s="13">
        <v>3.1820000000000004</v>
      </c>
      <c r="AN91" s="13">
        <v>4.6007999999999996</v>
      </c>
      <c r="AO91" s="13">
        <v>-1.8399999999999999</v>
      </c>
      <c r="AP91" s="13">
        <v>1.1020000000000001</v>
      </c>
      <c r="AQ91" s="13">
        <v>-4.1579999999999995</v>
      </c>
      <c r="AR91" s="13">
        <v>1.6095999999999999</v>
      </c>
      <c r="AS91" s="13">
        <v>1.4556</v>
      </c>
      <c r="AT91" s="13">
        <v>2.7162000000000002</v>
      </c>
      <c r="AU91" s="13">
        <v>7.9656000000000002</v>
      </c>
      <c r="AV91" s="13">
        <v>0.37359999999999999</v>
      </c>
      <c r="AW91" s="13">
        <v>-6.1525999999999996</v>
      </c>
      <c r="AX91" s="13">
        <v>-3.1720000000000002</v>
      </c>
      <c r="AY91" s="13">
        <v>-7.8148</v>
      </c>
      <c r="AZ91" s="13">
        <v>-2.9800000000000004</v>
      </c>
      <c r="BA91" s="13">
        <v>-6.5331999999999999</v>
      </c>
      <c r="BB91" s="13">
        <v>-2.4028</v>
      </c>
      <c r="BC91" s="13">
        <v>4.0399999999999964E-2</v>
      </c>
      <c r="BD91" s="13">
        <v>-0.43240000000000006</v>
      </c>
      <c r="BE91" s="13">
        <v>5.4431999999999992</v>
      </c>
      <c r="BF91" s="13">
        <v>-3.2824000000000004</v>
      </c>
      <c r="BG91" s="13">
        <v>1.8159999999999998</v>
      </c>
      <c r="BH91" s="13">
        <v>-3.8620000000000001</v>
      </c>
      <c r="BI91" s="13">
        <v>-9.7479999999999993</v>
      </c>
      <c r="BJ91" s="13">
        <v>-3.6015999999999999</v>
      </c>
      <c r="BK91" s="13">
        <v>2.8444000000000003</v>
      </c>
      <c r="BL91" s="13">
        <v>-0.66720000000000013</v>
      </c>
      <c r="BM91" s="13">
        <v>-2.6147999999999998</v>
      </c>
      <c r="BN91" s="13">
        <v>2.4892000000000003</v>
      </c>
      <c r="BO91" s="13">
        <v>-0.48199999999999993</v>
      </c>
      <c r="BP91" s="13">
        <v>-1.6779999999999999</v>
      </c>
    </row>
    <row r="92" spans="2:68" ht="15" customHeight="1">
      <c r="B92" s="31">
        <v>0.1727529117504969</v>
      </c>
      <c r="D92" s="1">
        <v>17</v>
      </c>
      <c r="E92" s="1" t="s">
        <v>56</v>
      </c>
      <c r="F92" s="1" t="s">
        <v>94</v>
      </c>
      <c r="H92" s="12">
        <v>9</v>
      </c>
      <c r="J92" s="1" t="s">
        <v>56</v>
      </c>
      <c r="K92" s="1" t="s">
        <v>56</v>
      </c>
      <c r="L92" s="13"/>
      <c r="M92" s="13">
        <v>3.3410457516339869</v>
      </c>
      <c r="N92" s="13">
        <v>3.0468300653594773</v>
      </c>
      <c r="O92" s="13">
        <v>4.3024754901960787</v>
      </c>
      <c r="P92" s="13">
        <v>6.4696895424836605</v>
      </c>
      <c r="Q92" s="13">
        <v>5.7240801411290327</v>
      </c>
      <c r="R92" s="13">
        <v>6.7953125000000005</v>
      </c>
      <c r="S92" s="13">
        <v>6.5609248991935489</v>
      </c>
      <c r="T92" s="13">
        <v>8.3473790322580648</v>
      </c>
      <c r="U92" s="13">
        <v>10.444915158371042</v>
      </c>
      <c r="V92" s="13">
        <v>5.7257918552036191</v>
      </c>
      <c r="W92" s="13">
        <v>4.2425622171945694</v>
      </c>
      <c r="X92" s="13">
        <v>6.0340950226244345</v>
      </c>
      <c r="Y92" s="13">
        <v>14.246375</v>
      </c>
      <c r="Z92" s="13">
        <v>15.175374999999999</v>
      </c>
      <c r="AA92" s="13">
        <v>8.6068749999999987</v>
      </c>
      <c r="AB92" s="13">
        <v>8.91</v>
      </c>
      <c r="AC92" s="13">
        <v>5.54</v>
      </c>
      <c r="AD92" s="13">
        <v>6.74</v>
      </c>
      <c r="AE92" s="13">
        <v>6.76</v>
      </c>
      <c r="AF92" s="13">
        <v>7.86</v>
      </c>
      <c r="AG92" s="13">
        <v>5.6849999999999996</v>
      </c>
      <c r="AH92" s="13">
        <v>4.5279999999999996</v>
      </c>
      <c r="AI92" s="13">
        <v>4.6454000000000004</v>
      </c>
      <c r="AJ92" s="13">
        <v>5.2672100000000004</v>
      </c>
      <c r="AK92" s="13">
        <v>5.2288494999999999</v>
      </c>
      <c r="AL92" s="13">
        <v>5.9581769250000001</v>
      </c>
      <c r="AM92" s="13">
        <v>4.6175871168749998</v>
      </c>
      <c r="AN92" s="13">
        <v>5.3102251844062494</v>
      </c>
      <c r="AO92" s="13">
        <v>5.0030000000000001</v>
      </c>
      <c r="AP92" s="13">
        <v>5.615875</v>
      </c>
      <c r="AQ92" s="13">
        <v>4.3982140000000003</v>
      </c>
      <c r="AR92" s="13">
        <v>5.2126000000000001</v>
      </c>
      <c r="AS92" s="13">
        <v>5.1155749999999998</v>
      </c>
      <c r="AT92" s="13">
        <v>5.9886899999999992</v>
      </c>
      <c r="AU92" s="13">
        <v>5.08</v>
      </c>
      <c r="AV92" s="13">
        <v>5.9788899999999998</v>
      </c>
      <c r="AW92" s="13">
        <v>5.36635375</v>
      </c>
      <c r="AX92" s="13">
        <v>6.228237599999999</v>
      </c>
      <c r="AY92" s="13">
        <v>-0.8266</v>
      </c>
      <c r="AZ92" s="13">
        <v>3.4007599999999996</v>
      </c>
      <c r="BA92" s="13">
        <v>3.4725299375000005</v>
      </c>
      <c r="BB92" s="13">
        <v>3.1697663199999995</v>
      </c>
      <c r="BC92" s="13">
        <v>5.4874799999999997</v>
      </c>
      <c r="BD92" s="13">
        <v>4.6246239999999998</v>
      </c>
      <c r="BE92" s="13">
        <v>5.5399279000000012</v>
      </c>
      <c r="BF92" s="13">
        <v>3.7748885720000014</v>
      </c>
      <c r="BG92" s="13">
        <v>6.3093600000000007</v>
      </c>
      <c r="BH92" s="13">
        <v>4.1621615999999992</v>
      </c>
      <c r="BI92" s="13">
        <v>4.9859351100000016</v>
      </c>
      <c r="BJ92" s="13">
        <v>4.1523774292000013</v>
      </c>
      <c r="BK92" s="13">
        <v>7.5712320000000002</v>
      </c>
      <c r="BL92" s="13">
        <v>4.758242759999999</v>
      </c>
      <c r="BM92" s="13">
        <v>5.720332936500002</v>
      </c>
      <c r="BN92" s="13">
        <v>3.7371396862800021</v>
      </c>
      <c r="BO92" s="13">
        <v>6.6626841599999995</v>
      </c>
      <c r="BP92" s="13">
        <v>4.2824184839999999</v>
      </c>
    </row>
    <row r="93" spans="2:68" ht="15" customHeight="1">
      <c r="B93" s="31">
        <v>0.37466511875000008</v>
      </c>
      <c r="D93" s="1">
        <v>18</v>
      </c>
      <c r="E93" s="1" t="s">
        <v>57</v>
      </c>
      <c r="F93" s="1" t="s">
        <v>94</v>
      </c>
      <c r="H93" s="12">
        <v>10</v>
      </c>
      <c r="J93" s="1" t="s">
        <v>57</v>
      </c>
      <c r="K93" s="1" t="s">
        <v>57</v>
      </c>
      <c r="L93" s="13"/>
      <c r="M93" s="13">
        <v>1.7373071967789511</v>
      </c>
      <c r="N93" s="13">
        <v>1.7726275291555433</v>
      </c>
      <c r="O93" s="13">
        <v>1.1726180618757658</v>
      </c>
      <c r="P93" s="13">
        <v>0.77578052980542189</v>
      </c>
      <c r="Q93" s="13">
        <v>2.1601090937077401</v>
      </c>
      <c r="R93" s="13">
        <v>2.3674070216589209</v>
      </c>
      <c r="S93" s="13">
        <v>2.5139673795033732</v>
      </c>
      <c r="T93" s="13">
        <v>2.7175774569209139</v>
      </c>
      <c r="U93" s="13">
        <v>2.5814568454063762</v>
      </c>
      <c r="V93" s="13">
        <v>1.843861726348194</v>
      </c>
      <c r="W93" s="13">
        <v>1.2989234240935952</v>
      </c>
      <c r="X93" s="13">
        <v>1.9630623587321669</v>
      </c>
      <c r="Y93" s="13">
        <v>1.731716359609375</v>
      </c>
      <c r="Z93" s="13">
        <v>3.4265609064062503</v>
      </c>
      <c r="AA93" s="13">
        <v>2.7970304532031252</v>
      </c>
      <c r="AB93" s="13">
        <v>2.3199999999999998</v>
      </c>
      <c r="AC93" s="13">
        <v>2.27</v>
      </c>
      <c r="AD93" s="13">
        <v>2.0699999999999998</v>
      </c>
      <c r="AE93" s="13">
        <v>2.0699999999999998</v>
      </c>
      <c r="AF93" s="13">
        <v>1.82</v>
      </c>
      <c r="AG93" s="13">
        <v>2.5</v>
      </c>
      <c r="AH93" s="13">
        <v>1</v>
      </c>
      <c r="AI93" s="13">
        <v>1.7181</v>
      </c>
      <c r="AJ93" s="13">
        <v>1.5806519999999999</v>
      </c>
      <c r="AK93" s="13">
        <v>1.5016194</v>
      </c>
      <c r="AL93" s="13">
        <v>1.22192455</v>
      </c>
      <c r="AM93" s="13">
        <v>1.099732095</v>
      </c>
      <c r="AN93" s="13">
        <v>1.3746651187500001</v>
      </c>
      <c r="AO93" s="13">
        <v>1.4777650026562501</v>
      </c>
      <c r="AP93" s="13">
        <v>1.3907517234999998</v>
      </c>
      <c r="AQ93" s="13">
        <v>1.4380883282500001</v>
      </c>
      <c r="AR93" s="13">
        <v>1.45</v>
      </c>
      <c r="AS93" s="13">
        <v>1.58</v>
      </c>
      <c r="AT93" s="13">
        <v>1.357</v>
      </c>
      <c r="AU93" s="13">
        <v>1.65</v>
      </c>
      <c r="AV93" s="13">
        <v>1.41</v>
      </c>
      <c r="AW93" s="13">
        <v>1.39</v>
      </c>
      <c r="AX93" s="13">
        <v>1.3</v>
      </c>
      <c r="AY93" s="13">
        <v>1.42</v>
      </c>
      <c r="AZ93" s="13">
        <v>1.2849999999999999</v>
      </c>
      <c r="BA93" s="13">
        <v>1.05</v>
      </c>
      <c r="BB93" s="13">
        <v>0.53159999999999996</v>
      </c>
      <c r="BC93" s="13">
        <v>1.22</v>
      </c>
      <c r="BD93" s="13">
        <v>1.1100000000000001</v>
      </c>
      <c r="BE93" s="13">
        <v>1.3282499999999999</v>
      </c>
      <c r="BF93" s="13">
        <v>1.02</v>
      </c>
      <c r="BG93" s="13">
        <v>0.58499999999999996</v>
      </c>
      <c r="BH93" s="13">
        <v>1.42</v>
      </c>
      <c r="BI93" s="13">
        <v>1.5851324999999998</v>
      </c>
      <c r="BJ93" s="13">
        <v>1.355</v>
      </c>
      <c r="BK93" s="13">
        <v>1.1499999999999999</v>
      </c>
      <c r="BL93" s="13">
        <v>1.44</v>
      </c>
      <c r="BM93" s="13">
        <v>1.42</v>
      </c>
      <c r="BN93" s="13">
        <v>1.19</v>
      </c>
      <c r="BO93" s="13">
        <v>1.06</v>
      </c>
      <c r="BP93" s="13">
        <v>1.62</v>
      </c>
    </row>
    <row r="94" spans="2:68" ht="15" customHeight="1">
      <c r="B94" s="31">
        <v>0.31402731291666686</v>
      </c>
      <c r="D94" s="1">
        <v>19</v>
      </c>
      <c r="E94" s="1" t="s">
        <v>58</v>
      </c>
      <c r="F94" s="1" t="s">
        <v>94</v>
      </c>
      <c r="H94" s="12">
        <v>11</v>
      </c>
      <c r="J94" s="1" t="s">
        <v>58</v>
      </c>
      <c r="K94" s="1" t="s">
        <v>58</v>
      </c>
      <c r="L94" s="13"/>
      <c r="M94" s="13">
        <v>1.1214108428880833</v>
      </c>
      <c r="N94" s="13">
        <v>-0.16025073437218559</v>
      </c>
      <c r="O94" s="13">
        <v>0.69515034880979754</v>
      </c>
      <c r="P94" s="13">
        <v>-0.29564090561854611</v>
      </c>
      <c r="Q94" s="13">
        <v>1.3487291328265134</v>
      </c>
      <c r="R94" s="13">
        <v>1.0845807692401976</v>
      </c>
      <c r="S94" s="13">
        <v>0.92811144542905777</v>
      </c>
      <c r="T94" s="13">
        <v>0.82548164150550574</v>
      </c>
      <c r="U94" s="13">
        <v>1.499169593494148</v>
      </c>
      <c r="V94" s="13">
        <v>1.275321792915922</v>
      </c>
      <c r="W94" s="13">
        <v>1.105870034150938</v>
      </c>
      <c r="X94" s="13">
        <v>1.2655470280243126</v>
      </c>
      <c r="Y94" s="13">
        <v>1.3837704958298978</v>
      </c>
      <c r="Z94" s="13">
        <v>1.8725136638865987</v>
      </c>
      <c r="AA94" s="13">
        <v>1.5956318319432992</v>
      </c>
      <c r="AB94" s="13">
        <v>1.65</v>
      </c>
      <c r="AC94" s="13">
        <v>1.42</v>
      </c>
      <c r="AD94" s="13">
        <v>1.7450000000000001</v>
      </c>
      <c r="AE94" s="13">
        <v>1.72</v>
      </c>
      <c r="AF94" s="13">
        <v>1.63</v>
      </c>
      <c r="AG94" s="13">
        <v>1.6</v>
      </c>
      <c r="AH94" s="13">
        <v>1.2</v>
      </c>
      <c r="AI94" s="13">
        <v>1.512</v>
      </c>
      <c r="AJ94" s="13">
        <v>1.5909500000000001</v>
      </c>
      <c r="AK94" s="13">
        <v>1.1638675000000001</v>
      </c>
      <c r="AL94" s="13">
        <v>1.1969769000000001</v>
      </c>
      <c r="AM94" s="13">
        <v>1.0582792100000002</v>
      </c>
      <c r="AN94" s="13">
        <v>1.5768327755000002</v>
      </c>
      <c r="AO94" s="13">
        <v>1.3503078591750002</v>
      </c>
      <c r="AP94" s="13">
        <v>1.1055039838193752</v>
      </c>
      <c r="AQ94" s="13">
        <v>1.0130911850329221</v>
      </c>
      <c r="AR94" s="13">
        <v>1.3456730997944448</v>
      </c>
      <c r="AS94" s="13">
        <v>1.3971201735420002</v>
      </c>
      <c r="AT94" s="13">
        <v>1.0693537353627602</v>
      </c>
      <c r="AU94" s="13">
        <v>1.23</v>
      </c>
      <c r="AV94" s="13">
        <v>1.17</v>
      </c>
      <c r="AW94" s="13">
        <v>1.21</v>
      </c>
      <c r="AX94" s="13">
        <v>1</v>
      </c>
      <c r="AY94" s="13">
        <v>1.08</v>
      </c>
      <c r="AZ94" s="13">
        <v>1.1499999999999999</v>
      </c>
      <c r="BA94" s="13">
        <v>1.05</v>
      </c>
      <c r="BB94" s="13">
        <v>0.44</v>
      </c>
      <c r="BC94" s="13">
        <v>1.2</v>
      </c>
      <c r="BD94" s="13">
        <v>1.05</v>
      </c>
      <c r="BE94" s="13">
        <v>1.3149999999999999</v>
      </c>
      <c r="BF94" s="13">
        <v>1.0226999999999999</v>
      </c>
      <c r="BG94" s="13">
        <v>0.92500000000000004</v>
      </c>
      <c r="BH94" s="13">
        <v>1.21</v>
      </c>
      <c r="BI94" s="13">
        <v>1.53182</v>
      </c>
      <c r="BJ94" s="13">
        <v>1.46</v>
      </c>
      <c r="BK94" s="13">
        <v>1.43</v>
      </c>
      <c r="BL94" s="13">
        <v>1.38</v>
      </c>
      <c r="BM94" s="13">
        <v>1.405</v>
      </c>
      <c r="BN94" s="13">
        <v>1.26</v>
      </c>
      <c r="BO94" s="13">
        <v>1.0649999999999999</v>
      </c>
      <c r="BP94" s="13">
        <v>1.6</v>
      </c>
    </row>
    <row r="95" spans="2:68" ht="15" customHeight="1">
      <c r="B95" s="31">
        <v>0.71848037109375018</v>
      </c>
      <c r="D95" s="1">
        <v>20</v>
      </c>
      <c r="E95" s="1" t="s">
        <v>59</v>
      </c>
      <c r="F95" s="1" t="s">
        <v>94</v>
      </c>
      <c r="H95" s="12">
        <v>12</v>
      </c>
      <c r="J95" s="1" t="s">
        <v>59</v>
      </c>
      <c r="K95" s="1" t="s">
        <v>59</v>
      </c>
      <c r="L95" s="13"/>
      <c r="M95" s="13">
        <v>2.74115625</v>
      </c>
      <c r="N95" s="13">
        <v>-5.2765624999999998</v>
      </c>
      <c r="O95" s="13">
        <v>7.5814375000000007</v>
      </c>
      <c r="P95" s="13">
        <v>-3.7212499999999999</v>
      </c>
      <c r="Q95" s="13">
        <v>2.3452330508474577</v>
      </c>
      <c r="R95" s="13">
        <v>2.352851694915254</v>
      </c>
      <c r="S95" s="13">
        <v>0.86499788135593214</v>
      </c>
      <c r="T95" s="13">
        <v>2.3642796610169494</v>
      </c>
      <c r="U95" s="13">
        <v>3.4399687499999994</v>
      </c>
      <c r="V95" s="13">
        <v>3.3086111111111114</v>
      </c>
      <c r="W95" s="13">
        <v>2.224670138888889</v>
      </c>
      <c r="X95" s="13">
        <v>2.3814583333333332</v>
      </c>
      <c r="Y95" s="13">
        <v>3.8358749999999997</v>
      </c>
      <c r="Z95" s="13">
        <v>5.1586249999999998</v>
      </c>
      <c r="AA95" s="13">
        <v>4.3589062500000004</v>
      </c>
      <c r="AB95" s="13">
        <v>4.5475000000000003</v>
      </c>
      <c r="AC95" s="13">
        <v>4.3710000000000004</v>
      </c>
      <c r="AD95" s="13">
        <v>4.2134999999999998</v>
      </c>
      <c r="AE95" s="13">
        <v>4.0984999999999996</v>
      </c>
      <c r="AF95" s="13">
        <v>4.0534999999999997</v>
      </c>
      <c r="AG95" s="13">
        <v>4.6115000000000004</v>
      </c>
      <c r="AH95" s="13">
        <v>4.2030000000000003</v>
      </c>
      <c r="AI95" s="13">
        <v>5.4184999999999999</v>
      </c>
      <c r="AJ95" s="13">
        <v>5.7024999999999997</v>
      </c>
      <c r="AK95" s="13">
        <v>3.5024999999999999</v>
      </c>
      <c r="AL95" s="13">
        <v>3.2734999999999999</v>
      </c>
      <c r="AM95" s="13">
        <v>3.4017499999999998</v>
      </c>
      <c r="AN95" s="13">
        <v>4.9017499999999998</v>
      </c>
      <c r="AO95" s="13">
        <v>4.5685000000000002</v>
      </c>
      <c r="AP95" s="13">
        <v>4.1615000000000002</v>
      </c>
      <c r="AQ95" s="13">
        <v>4.4625000000000004</v>
      </c>
      <c r="AR95" s="13">
        <v>5.3377499999999998</v>
      </c>
      <c r="AS95" s="13">
        <v>5.0529999999999999</v>
      </c>
      <c r="AT95" s="13">
        <v>4.0339999999999998</v>
      </c>
      <c r="AU95" s="13">
        <v>4.9820000000000002</v>
      </c>
      <c r="AV95" s="13">
        <v>5.2089999999999996</v>
      </c>
      <c r="AW95" s="13">
        <v>4.3899999999999997</v>
      </c>
      <c r="AX95" s="13">
        <v>5.4850000000000003</v>
      </c>
      <c r="AY95" s="13">
        <v>4.9130000000000003</v>
      </c>
      <c r="AZ95" s="13">
        <v>4.6929999999999996</v>
      </c>
      <c r="BA95" s="13">
        <v>3.9630000000000001</v>
      </c>
      <c r="BB95" s="13">
        <v>4.05</v>
      </c>
      <c r="BC95" s="13">
        <v>5.71</v>
      </c>
      <c r="BD95" s="13">
        <v>5.29</v>
      </c>
      <c r="BE95" s="13">
        <v>5.7750000000000004</v>
      </c>
      <c r="BF95" s="13">
        <v>5.05</v>
      </c>
      <c r="BG95" s="13">
        <v>4.625</v>
      </c>
      <c r="BH95" s="13">
        <v>5.49</v>
      </c>
      <c r="BI95" s="13">
        <v>4.7140000000000004</v>
      </c>
      <c r="BJ95" s="13">
        <v>4.375</v>
      </c>
      <c r="BK95" s="13">
        <v>3.7250000000000001</v>
      </c>
      <c r="BL95" s="13">
        <v>4.1550000000000002</v>
      </c>
      <c r="BM95" s="13">
        <v>4.0199999999999996</v>
      </c>
      <c r="BN95" s="13">
        <v>3.6</v>
      </c>
      <c r="BO95" s="13">
        <v>3.125</v>
      </c>
      <c r="BP95" s="13">
        <v>4.58</v>
      </c>
    </row>
    <row r="96" spans="2:68" ht="15" customHeight="1">
      <c r="B96" s="31">
        <v>6.6692026780279967E-2</v>
      </c>
      <c r="D96" s="1">
        <v>21</v>
      </c>
      <c r="E96" s="1" t="s">
        <v>60</v>
      </c>
      <c r="F96" s="1" t="s">
        <v>94</v>
      </c>
      <c r="H96" s="12">
        <v>13</v>
      </c>
      <c r="J96" s="1" t="s">
        <v>60</v>
      </c>
      <c r="K96" s="1" t="s">
        <v>60</v>
      </c>
      <c r="L96" s="13"/>
      <c r="M96" s="13">
        <v>15.655638002485711</v>
      </c>
      <c r="N96" s="13">
        <v>19.827769379047197</v>
      </c>
      <c r="O96" s="13">
        <v>20.479577706179445</v>
      </c>
      <c r="P96" s="13">
        <v>8.2720556237235012</v>
      </c>
      <c r="Q96" s="13">
        <v>30.07011737466993</v>
      </c>
      <c r="R96" s="13">
        <v>17.991090482431627</v>
      </c>
      <c r="S96" s="13">
        <v>34.543821825067937</v>
      </c>
      <c r="T96" s="13">
        <v>24.033285661970197</v>
      </c>
      <c r="U96" s="13">
        <v>31.027643455471733</v>
      </c>
      <c r="V96" s="13">
        <v>15.962108503967869</v>
      </c>
      <c r="W96" s="13">
        <v>19.204653240423237</v>
      </c>
      <c r="X96" s="13">
        <v>34.673026501420594</v>
      </c>
      <c r="Y96" s="13">
        <v>55.53875</v>
      </c>
      <c r="Z96" s="13">
        <v>35.849375000000002</v>
      </c>
      <c r="AA96" s="13">
        <v>24.943437500000002</v>
      </c>
      <c r="AB96" s="13">
        <v>22.6</v>
      </c>
      <c r="AC96" s="13">
        <v>24.5</v>
      </c>
      <c r="AD96" s="13">
        <v>17.95</v>
      </c>
      <c r="AE96" s="13">
        <v>25.6</v>
      </c>
      <c r="AF96" s="13">
        <v>28.3</v>
      </c>
      <c r="AG96" s="13">
        <v>19.5</v>
      </c>
      <c r="AH96" s="13">
        <v>16.43</v>
      </c>
      <c r="AI96" s="13">
        <v>20.524999999999999</v>
      </c>
      <c r="AJ96" s="13">
        <v>21.52375</v>
      </c>
      <c r="AK96" s="13">
        <v>22.42</v>
      </c>
      <c r="AL96" s="13">
        <v>15.683999999999997</v>
      </c>
      <c r="AM96" s="13">
        <v>14.050599999999999</v>
      </c>
      <c r="AN96" s="13">
        <v>17.525749999999999</v>
      </c>
      <c r="AO96" s="13">
        <v>20.229612499999998</v>
      </c>
      <c r="AP96" s="13">
        <v>15.184709374999999</v>
      </c>
      <c r="AQ96" s="13">
        <v>13.349120703124997</v>
      </c>
      <c r="AR96" s="13">
        <v>15.212243205078122</v>
      </c>
      <c r="AS96" s="13">
        <v>21.1106950625</v>
      </c>
      <c r="AT96" s="13">
        <v>15.131700444999998</v>
      </c>
      <c r="AU96" s="13">
        <v>16.245927257812497</v>
      </c>
      <c r="AV96" s="13">
        <v>15.972855365332029</v>
      </c>
      <c r="AW96" s="13">
        <v>21.321802013124998</v>
      </c>
      <c r="AX96" s="13">
        <v>12.859445378249999</v>
      </c>
      <c r="AY96" s="13">
        <v>-9.7308509195312531</v>
      </c>
      <c r="AZ96" s="13">
        <v>10.954534292265624</v>
      </c>
      <c r="BA96" s="13">
        <v>5.6622812078749991</v>
      </c>
      <c r="BB96" s="13">
        <v>-40.570277310874999</v>
      </c>
      <c r="BC96" s="13">
        <v>-45.157076297525002</v>
      </c>
      <c r="BD96" s="13">
        <v>-7.2768750000000004</v>
      </c>
      <c r="BE96" s="13">
        <v>6.2252773286625001</v>
      </c>
      <c r="BF96" s="13">
        <v>5.7324909823694998</v>
      </c>
      <c r="BG96" s="13">
        <v>6.7359999999999998</v>
      </c>
      <c r="BH96" s="13">
        <v>9.9609749999999977</v>
      </c>
      <c r="BI96" s="13">
        <v>1.6185013971975</v>
      </c>
      <c r="BJ96" s="13">
        <v>6.5923646297249245</v>
      </c>
      <c r="BK96" s="13">
        <v>9.5526250000000008</v>
      </c>
      <c r="BL96" s="13">
        <v>11.243852999999998</v>
      </c>
      <c r="BM96" s="13">
        <v>4.2762766067771247</v>
      </c>
      <c r="BN96" s="13">
        <v>5.9331281667524314</v>
      </c>
      <c r="BO96" s="13">
        <v>10.507887499999999</v>
      </c>
      <c r="BP96" s="13">
        <v>12.143361239999999</v>
      </c>
    </row>
    <row r="97" spans="2:68" ht="15" customHeight="1">
      <c r="B97" s="31">
        <v>0.24566418324849648</v>
      </c>
      <c r="D97" s="1">
        <v>22</v>
      </c>
      <c r="E97" s="1" t="s">
        <v>61</v>
      </c>
      <c r="F97" s="1" t="s">
        <v>94</v>
      </c>
      <c r="H97" s="12">
        <v>14</v>
      </c>
      <c r="J97" s="1" t="s">
        <v>61</v>
      </c>
      <c r="K97" s="1" t="s">
        <v>61</v>
      </c>
      <c r="L97" s="13"/>
      <c r="M97" s="13">
        <v>14.190097947761194</v>
      </c>
      <c r="N97" s="13">
        <v>12.659748134328359</v>
      </c>
      <c r="O97" s="13">
        <v>19.364225746268655</v>
      </c>
      <c r="P97" s="13">
        <v>21.946977611940294</v>
      </c>
      <c r="Q97" s="13">
        <v>14.531043564920273</v>
      </c>
      <c r="R97" s="13">
        <v>14.391657175398633</v>
      </c>
      <c r="S97" s="13">
        <v>34.90316771070615</v>
      </c>
      <c r="T97" s="13">
        <v>26.762357630979501</v>
      </c>
      <c r="U97" s="13">
        <v>19.356532826409499</v>
      </c>
      <c r="V97" s="13">
        <v>18.209875741839767</v>
      </c>
      <c r="W97" s="13">
        <v>17.591246290801188</v>
      </c>
      <c r="X97" s="13">
        <v>18.622700296735907</v>
      </c>
      <c r="Y97" s="13">
        <v>19.424999999999997</v>
      </c>
      <c r="Z97" s="13">
        <v>26.731249999999999</v>
      </c>
      <c r="AA97" s="13">
        <v>22.018750000000001</v>
      </c>
      <c r="AB97" s="13">
        <v>19.7</v>
      </c>
      <c r="AC97" s="13">
        <v>16</v>
      </c>
      <c r="AD97" s="13">
        <v>12.25</v>
      </c>
      <c r="AE97" s="13">
        <v>13.15</v>
      </c>
      <c r="AF97" s="13">
        <v>12.75</v>
      </c>
      <c r="AG97" s="13">
        <v>14.44</v>
      </c>
      <c r="AH97" s="13">
        <v>10.805</v>
      </c>
      <c r="AI97" s="13">
        <v>11.455400000000001</v>
      </c>
      <c r="AJ97" s="13">
        <v>11.081238000000001</v>
      </c>
      <c r="AK97" s="13">
        <v>11.472</v>
      </c>
      <c r="AL97" s="13">
        <v>8.8508000000000013</v>
      </c>
      <c r="AM97" s="13">
        <v>9.1343400000000017</v>
      </c>
      <c r="AN97" s="13">
        <v>13.459401500000004</v>
      </c>
      <c r="AO97" s="13">
        <v>12.113461350000003</v>
      </c>
      <c r="AP97" s="13">
        <v>8.8657767855000014</v>
      </c>
      <c r="AQ97" s="13">
        <v>8.1966724105150028</v>
      </c>
      <c r="AR97" s="13">
        <v>8.1999999999999993</v>
      </c>
      <c r="AS97" s="13">
        <v>12.694907494800004</v>
      </c>
      <c r="AT97" s="13">
        <v>9.4486633131250013</v>
      </c>
      <c r="AU97" s="13">
        <v>10.211956378175001</v>
      </c>
      <c r="AV97" s="13">
        <v>8.9215</v>
      </c>
      <c r="AW97" s="13">
        <v>13.329628638375002</v>
      </c>
      <c r="AX97" s="13">
        <v>8.9762301474687511</v>
      </c>
      <c r="AY97" s="13">
        <v>9.1907607403575025</v>
      </c>
      <c r="AZ97" s="13">
        <v>7.5832750000000004</v>
      </c>
      <c r="BA97" s="13">
        <v>12.250868347305003</v>
      </c>
      <c r="BB97" s="13">
        <v>5.2160500000000001</v>
      </c>
      <c r="BC97" s="13">
        <v>4.7718695849859012</v>
      </c>
      <c r="BD97" s="13">
        <v>6.8249475000000004</v>
      </c>
      <c r="BE97" s="13">
        <v>13.475955182035504</v>
      </c>
      <c r="BF97" s="13">
        <v>9.1157850000000007</v>
      </c>
      <c r="BG97" s="13">
        <v>2.3859347924929506</v>
      </c>
      <c r="BH97" s="13">
        <v>6.0742032750000003</v>
      </c>
      <c r="BI97" s="13">
        <v>14.014993389316926</v>
      </c>
      <c r="BJ97" s="13">
        <v>9.5715742499999994</v>
      </c>
      <c r="BK97" s="13">
        <v>8.4563322633499745</v>
      </c>
      <c r="BL97" s="13">
        <v>8.9898208470000007</v>
      </c>
      <c r="BM97" s="13">
        <v>12.613494050385235</v>
      </c>
      <c r="BN97" s="13">
        <v>9.0929955375000002</v>
      </c>
      <c r="BO97" s="13">
        <v>8.8100244300600021</v>
      </c>
      <c r="BP97" s="13">
        <v>9.8888029317000026</v>
      </c>
    </row>
    <row r="98" spans="2:68" ht="15" customHeight="1">
      <c r="B98" s="31"/>
      <c r="D98" s="1">
        <v>23</v>
      </c>
      <c r="E98" s="1" t="s">
        <v>158</v>
      </c>
      <c r="F98" s="1" t="s">
        <v>94</v>
      </c>
      <c r="H98" s="12">
        <v>15</v>
      </c>
      <c r="J98" s="1" t="s">
        <v>158</v>
      </c>
      <c r="K98" s="1" t="s">
        <v>158</v>
      </c>
      <c r="L98" s="13"/>
      <c r="M98" s="13">
        <v>0</v>
      </c>
      <c r="N98" s="13">
        <v>0</v>
      </c>
      <c r="O98" s="13">
        <v>0</v>
      </c>
      <c r="P98" s="13">
        <v>0</v>
      </c>
      <c r="Q98" s="13">
        <v>0</v>
      </c>
      <c r="R98" s="13">
        <v>0</v>
      </c>
      <c r="S98" s="13">
        <v>0</v>
      </c>
      <c r="T98" s="13">
        <v>0</v>
      </c>
      <c r="U98" s="13">
        <v>0</v>
      </c>
      <c r="V98" s="13">
        <v>0</v>
      </c>
      <c r="W98" s="13">
        <v>0</v>
      </c>
      <c r="X98" s="13">
        <v>0</v>
      </c>
      <c r="Y98" s="13">
        <v>0</v>
      </c>
      <c r="Z98" s="13">
        <v>0</v>
      </c>
      <c r="AA98" s="13">
        <v>0</v>
      </c>
      <c r="AB98" s="13">
        <v>0</v>
      </c>
      <c r="AC98" s="13">
        <v>0</v>
      </c>
      <c r="AD98" s="13">
        <v>0</v>
      </c>
      <c r="AE98" s="13">
        <v>0</v>
      </c>
      <c r="AF98" s="13">
        <v>0</v>
      </c>
      <c r="AG98" s="13">
        <v>0</v>
      </c>
      <c r="AH98" s="13">
        <v>0</v>
      </c>
      <c r="AI98" s="13">
        <v>0</v>
      </c>
      <c r="AJ98" s="13">
        <v>0</v>
      </c>
      <c r="AK98" s="13">
        <v>0</v>
      </c>
      <c r="AL98" s="13">
        <v>0</v>
      </c>
      <c r="AM98" s="13">
        <v>0</v>
      </c>
      <c r="AN98" s="13">
        <v>0</v>
      </c>
      <c r="AO98" s="13">
        <v>0</v>
      </c>
      <c r="AP98" s="13">
        <v>0</v>
      </c>
      <c r="AQ98" s="13">
        <v>0</v>
      </c>
      <c r="AR98" s="13">
        <v>0</v>
      </c>
      <c r="AS98" s="13">
        <v>0</v>
      </c>
      <c r="AT98" s="13">
        <v>0</v>
      </c>
      <c r="AU98" s="13">
        <v>0</v>
      </c>
      <c r="AV98" s="13">
        <v>0</v>
      </c>
      <c r="AW98" s="13">
        <v>0</v>
      </c>
      <c r="AX98" s="13">
        <v>0</v>
      </c>
      <c r="AY98" s="13">
        <v>0</v>
      </c>
      <c r="AZ98" s="13">
        <v>0</v>
      </c>
      <c r="BA98" s="13">
        <v>0</v>
      </c>
      <c r="BB98" s="13">
        <v>0</v>
      </c>
      <c r="BC98" s="13">
        <v>0</v>
      </c>
      <c r="BD98" s="13">
        <v>0</v>
      </c>
      <c r="BE98" s="13">
        <v>5.7546237866684162</v>
      </c>
      <c r="BF98" s="13">
        <v>5.4299909535007602</v>
      </c>
      <c r="BG98" s="13">
        <v>5.1213759018294365</v>
      </c>
      <c r="BH98" s="13">
        <v>6.1361456233303313</v>
      </c>
      <c r="BI98" s="13">
        <v>7.9227088082545247</v>
      </c>
      <c r="BJ98" s="13">
        <v>5.7849255285160561</v>
      </c>
      <c r="BK98" s="13">
        <v>6.2688762109842751</v>
      </c>
      <c r="BL98" s="13">
        <v>5.2696432437707701</v>
      </c>
      <c r="BM98" s="13">
        <v>4.5201929631703477</v>
      </c>
      <c r="BN98" s="13">
        <v>3.3385300035337901</v>
      </c>
      <c r="BO98" s="13">
        <v>2.6831984781377725</v>
      </c>
      <c r="BP98" s="13">
        <v>3.0849514567827638</v>
      </c>
    </row>
    <row r="99" spans="2:68" ht="15" customHeight="1">
      <c r="B99" s="31">
        <v>-0.60991785834988743</v>
      </c>
      <c r="D99" s="1">
        <v>24</v>
      </c>
      <c r="E99" s="1" t="s">
        <v>62</v>
      </c>
      <c r="F99" s="1" t="s">
        <v>94</v>
      </c>
      <c r="H99" s="12">
        <v>16</v>
      </c>
      <c r="J99" s="1" t="s">
        <v>62</v>
      </c>
      <c r="K99" s="1" t="s">
        <v>62</v>
      </c>
      <c r="L99" s="13"/>
      <c r="M99" s="13">
        <v>18.746205913966943</v>
      </c>
      <c r="N99" s="13">
        <v>19.335023059304156</v>
      </c>
      <c r="O99" s="13">
        <v>20.772871661812161</v>
      </c>
      <c r="P99" s="13">
        <v>14.078713138933722</v>
      </c>
      <c r="Q99" s="13">
        <v>18.532488922109344</v>
      </c>
      <c r="R99" s="13">
        <v>19.607159711055939</v>
      </c>
      <c r="S99" s="13">
        <v>26.452397121313716</v>
      </c>
      <c r="T99" s="13">
        <v>23.847790319780536</v>
      </c>
      <c r="U99" s="13">
        <v>20.264170252009546</v>
      </c>
      <c r="V99" s="13">
        <v>20.997598114666786</v>
      </c>
      <c r="W99" s="13">
        <v>22.941329328539222</v>
      </c>
      <c r="X99" s="13">
        <v>26.372598857580719</v>
      </c>
      <c r="Y99" s="13">
        <v>23.081722390880561</v>
      </c>
      <c r="Z99" s="13">
        <v>37.270871550625152</v>
      </c>
      <c r="AA99" s="13">
        <v>24.44132493341446</v>
      </c>
      <c r="AB99" s="13">
        <v>26.451303282663183</v>
      </c>
      <c r="AC99" s="13">
        <v>31.276901631833763</v>
      </c>
      <c r="AD99" s="13">
        <v>18.368022354163443</v>
      </c>
      <c r="AE99" s="13">
        <v>13.310486132258024</v>
      </c>
      <c r="AF99" s="13">
        <v>11.898338274965582</v>
      </c>
      <c r="AG99" s="13">
        <v>24.664406347705839</v>
      </c>
      <c r="AH99" s="13">
        <v>15.417056198436825</v>
      </c>
      <c r="AI99" s="13">
        <v>13.596893556031471</v>
      </c>
      <c r="AJ99" s="13">
        <v>11.202439277578144</v>
      </c>
      <c r="AK99" s="13">
        <v>8.7320007341523098</v>
      </c>
      <c r="AL99" s="13">
        <v>7.2649657150331342</v>
      </c>
      <c r="AM99" s="13">
        <v>6.5455587481966964</v>
      </c>
      <c r="AN99" s="13">
        <v>7.481238077292315</v>
      </c>
      <c r="AO99" s="13">
        <v>9.6230263588175653</v>
      </c>
      <c r="AP99" s="13">
        <v>10.927595133164345</v>
      </c>
      <c r="AQ99" s="13">
        <v>11.324616556738885</v>
      </c>
      <c r="AR99" s="13">
        <v>11.026511607618161</v>
      </c>
      <c r="AS99" s="13">
        <v>15.571939611283478</v>
      </c>
      <c r="AT99" s="13">
        <v>21.494019960952137</v>
      </c>
      <c r="AU99" s="13">
        <v>27.499769621499667</v>
      </c>
      <c r="AV99" s="13">
        <v>21.809162046269911</v>
      </c>
      <c r="AW99" s="13">
        <v>17.214354546696089</v>
      </c>
      <c r="AX99" s="13">
        <v>15.813769836356167</v>
      </c>
      <c r="AY99" s="13">
        <v>14.420729806587957</v>
      </c>
      <c r="AZ99" s="13">
        <v>13.321221341043964</v>
      </c>
      <c r="BA99" s="13">
        <v>15.245142304648825</v>
      </c>
      <c r="BB99" s="13">
        <v>10.537072658567366</v>
      </c>
      <c r="BC99" s="13">
        <v>17.578073673447715</v>
      </c>
      <c r="BD99" s="13">
        <v>13.825355563926605</v>
      </c>
      <c r="BE99" s="13">
        <v>14.455958151099447</v>
      </c>
      <c r="BF99" s="13">
        <v>9.1970862174987804</v>
      </c>
      <c r="BG99" s="13">
        <v>15.615223062307551</v>
      </c>
      <c r="BH99" s="13">
        <v>15.483894762883118</v>
      </c>
      <c r="BI99" s="13">
        <v>19.758903533488741</v>
      </c>
      <c r="BJ99" s="13">
        <v>18.380855751166226</v>
      </c>
      <c r="BK99" s="13">
        <v>29.928040728053045</v>
      </c>
      <c r="BL99" s="13">
        <v>24.508330384095771</v>
      </c>
      <c r="BM99" s="13">
        <v>29.964133756088145</v>
      </c>
      <c r="BN99" s="13">
        <v>32.078058427078268</v>
      </c>
      <c r="BO99" s="13">
        <v>27.418154470194228</v>
      </c>
      <c r="BP99" s="13">
        <v>24.360739190605177</v>
      </c>
    </row>
    <row r="100" spans="2:68" ht="15" customHeight="1">
      <c r="B100" s="31">
        <v>-0.24193524991011861</v>
      </c>
      <c r="D100" s="1">
        <v>25</v>
      </c>
      <c r="E100" s="1" t="s">
        <v>63</v>
      </c>
      <c r="F100" s="1" t="s">
        <v>94</v>
      </c>
      <c r="H100" s="12">
        <v>17</v>
      </c>
      <c r="J100" s="1" t="s">
        <v>63</v>
      </c>
      <c r="K100" s="1" t="s">
        <v>63</v>
      </c>
      <c r="L100" s="13"/>
      <c r="M100" s="13">
        <v>3.5044018295930641</v>
      </c>
      <c r="N100" s="13">
        <v>2.3057852617508843</v>
      </c>
      <c r="O100" s="13">
        <v>4.8181103846114635</v>
      </c>
      <c r="P100" s="13">
        <v>3.9196195833290859</v>
      </c>
      <c r="Q100" s="13">
        <v>3.7496776791273052</v>
      </c>
      <c r="R100" s="13">
        <v>3.9628355508961586</v>
      </c>
      <c r="S100" s="13">
        <v>4.8902254064149968</v>
      </c>
      <c r="T100" s="13">
        <v>5.1074111981130912</v>
      </c>
      <c r="U100" s="13">
        <v>3.9240582406693019</v>
      </c>
      <c r="V100" s="13">
        <v>4.041469923570256</v>
      </c>
      <c r="W100" s="13">
        <v>4.0556169159272812</v>
      </c>
      <c r="X100" s="13">
        <v>4.9045872740862171</v>
      </c>
      <c r="Y100" s="13">
        <v>3.8733273170970706</v>
      </c>
      <c r="Z100" s="13">
        <v>6.1158678735683045</v>
      </c>
      <c r="AA100" s="13">
        <v>4.4392104701092778</v>
      </c>
      <c r="AB100" s="13">
        <v>3.8743453456120154</v>
      </c>
      <c r="AC100" s="13">
        <v>4.95868662425565</v>
      </c>
      <c r="AD100" s="13">
        <v>3.6630171532750184</v>
      </c>
      <c r="AE100" s="13">
        <v>3.1859123753680061</v>
      </c>
      <c r="AF100" s="13">
        <v>3.8409112924662168</v>
      </c>
      <c r="AG100" s="13">
        <v>4.7485172763820378</v>
      </c>
      <c r="AH100" s="13">
        <v>3.2302651423491309</v>
      </c>
      <c r="AI100" s="13">
        <v>3.251220839343159</v>
      </c>
      <c r="AJ100" s="13">
        <v>3.6879122899032222</v>
      </c>
      <c r="AK100" s="13">
        <v>3.4166601981407982</v>
      </c>
      <c r="AL100" s="13">
        <v>2.6294227195732702</v>
      </c>
      <c r="AM100" s="13">
        <v>2.3161473169172218</v>
      </c>
      <c r="AN100" s="13">
        <v>2.4487501378589491</v>
      </c>
      <c r="AO100" s="13">
        <v>2.904161168419678</v>
      </c>
      <c r="AP100" s="13">
        <v>2.4979515835946069</v>
      </c>
      <c r="AQ100" s="13">
        <v>2.2003399510713604</v>
      </c>
      <c r="AR100" s="13">
        <v>2.3263126309660014</v>
      </c>
      <c r="AS100" s="13">
        <v>2.4685369931567265</v>
      </c>
      <c r="AT100" s="13">
        <v>2.7477467419540678</v>
      </c>
      <c r="AU100" s="13">
        <v>2.7504249388392008</v>
      </c>
      <c r="AV100" s="13">
        <v>2.2099969994177009</v>
      </c>
      <c r="AW100" s="13">
        <v>2.3451101434988901</v>
      </c>
      <c r="AX100" s="13">
        <v>2.1981973935632544</v>
      </c>
      <c r="AY100" s="13">
        <v>2.2003399510713604</v>
      </c>
      <c r="AZ100" s="13">
        <v>2.0994971494468162</v>
      </c>
      <c r="BA100" s="13">
        <v>2.4623656506738345</v>
      </c>
      <c r="BB100" s="13">
        <v>1.0990986967816272</v>
      </c>
      <c r="BC100" s="13">
        <v>2.4203739461784965</v>
      </c>
      <c r="BD100" s="13">
        <v>2.4144217218638384</v>
      </c>
      <c r="BE100" s="13">
        <v>3.2010753458759851</v>
      </c>
      <c r="BF100" s="13">
        <v>2.4008065094069893</v>
      </c>
      <c r="BG100" s="13">
        <v>2.5208468348773385</v>
      </c>
      <c r="BH100" s="13">
        <v>2.7729315183650725</v>
      </c>
      <c r="BI100" s="13">
        <v>2.6342849424468189</v>
      </c>
      <c r="BJ100" s="13">
        <v>2.7659991895691598</v>
      </c>
      <c r="BK100" s="13">
        <v>3.3191990274829917</v>
      </c>
      <c r="BL100" s="13">
        <v>3.4851589788571413</v>
      </c>
      <c r="BM100" s="13">
        <v>3.6594169277999984</v>
      </c>
      <c r="BN100" s="13">
        <v>3.2934752350199985</v>
      </c>
      <c r="BO100" s="13">
        <v>3.6228227585219988</v>
      </c>
      <c r="BP100" s="13">
        <v>3.5503663033515589</v>
      </c>
    </row>
    <row r="101" spans="2:68" ht="15" customHeight="1">
      <c r="B101" s="31">
        <v>-0.37220450950376027</v>
      </c>
      <c r="D101" s="1">
        <v>26</v>
      </c>
      <c r="E101" s="1" t="s">
        <v>64</v>
      </c>
      <c r="F101" s="1" t="s">
        <v>94</v>
      </c>
      <c r="H101" s="12">
        <v>18</v>
      </c>
      <c r="J101" s="1" t="s">
        <v>64</v>
      </c>
      <c r="K101" s="1" t="s">
        <v>64</v>
      </c>
      <c r="L101" s="13"/>
      <c r="M101" s="13">
        <v>2.7140232904774844</v>
      </c>
      <c r="N101" s="13">
        <v>2.7379147417743255</v>
      </c>
      <c r="O101" s="13">
        <v>2.8312129167582696</v>
      </c>
      <c r="P101" s="13">
        <v>1.6850582261937115</v>
      </c>
      <c r="Q101" s="13">
        <v>3.0285589615920259</v>
      </c>
      <c r="R101" s="13">
        <v>2.6745209210676841</v>
      </c>
      <c r="S101" s="13">
        <v>3.1044395222638346</v>
      </c>
      <c r="T101" s="13">
        <v>3.0698086233678996</v>
      </c>
      <c r="U101" s="13">
        <v>2.9433113517335068</v>
      </c>
      <c r="V101" s="13">
        <v>2.4927131570520178</v>
      </c>
      <c r="W101" s="13">
        <v>2.2985349147038749</v>
      </c>
      <c r="X101" s="13">
        <v>2.9306358924269098</v>
      </c>
      <c r="Y101" s="13">
        <v>3.6690095528317404</v>
      </c>
      <c r="Z101" s="13">
        <v>4.7064784745608552</v>
      </c>
      <c r="AA101" s="13">
        <v>3.4655313602267444</v>
      </c>
      <c r="AB101" s="13">
        <v>2.2745728297874432</v>
      </c>
      <c r="AC101" s="13">
        <v>3.2200879646647675</v>
      </c>
      <c r="AD101" s="13">
        <v>2.6965468319202675</v>
      </c>
      <c r="AE101" s="13">
        <v>2.0705129019114992</v>
      </c>
      <c r="AF101" s="13">
        <v>1.9550923231559043</v>
      </c>
      <c r="AG101" s="13">
        <v>2.8980791681982909</v>
      </c>
      <c r="AH101" s="13">
        <v>2.2920648071322272</v>
      </c>
      <c r="AI101" s="13">
        <v>1.7599359666247743</v>
      </c>
      <c r="AJ101" s="13">
        <v>1.7986849373034322</v>
      </c>
      <c r="AK101" s="13">
        <v>2.173559376148718</v>
      </c>
      <c r="AL101" s="13">
        <v>1.3752388842793364</v>
      </c>
      <c r="AM101" s="13">
        <v>1.0559615799748645</v>
      </c>
      <c r="AN101" s="13">
        <v>1.4389479498427458</v>
      </c>
      <c r="AO101" s="13">
        <v>1.9562034385338465</v>
      </c>
      <c r="AP101" s="13">
        <v>1.3064769400653695</v>
      </c>
      <c r="AQ101" s="13">
        <v>0.98257225016661154</v>
      </c>
      <c r="AR101" s="13">
        <v>1.2950531548584714</v>
      </c>
      <c r="AS101" s="13">
        <v>1.7214590259097848</v>
      </c>
      <c r="AT101" s="13">
        <v>1.4893837116745212</v>
      </c>
      <c r="AU101" s="13">
        <v>1.4197667433157048</v>
      </c>
      <c r="AV101" s="13">
        <v>1.1389992496980255</v>
      </c>
      <c r="AW101" s="13">
        <v>1.6353860746142956</v>
      </c>
      <c r="AX101" s="13">
        <v>1.3367218812278827</v>
      </c>
      <c r="AY101" s="13">
        <v>0.99383672032099335</v>
      </c>
      <c r="AZ101" s="13">
        <v>1.0820492872131242</v>
      </c>
      <c r="BA101" s="13">
        <v>1.7989246820757252</v>
      </c>
      <c r="BB101" s="13">
        <v>0.84594016055689458</v>
      </c>
      <c r="BC101" s="13">
        <v>1.3913714084493907</v>
      </c>
      <c r="BD101" s="13">
        <v>1.2010747088065681</v>
      </c>
      <c r="BE101" s="13">
        <v>2.3386020866984429</v>
      </c>
      <c r="BF101" s="13">
        <v>1.4499332937530347</v>
      </c>
      <c r="BG101" s="13">
        <v>1.8849132818789454</v>
      </c>
      <c r="BH101" s="13">
        <v>2.0734046100668402</v>
      </c>
      <c r="BI101" s="13">
        <v>1.9697343795634978</v>
      </c>
      <c r="BJ101" s="13">
        <v>2.2061025051111178</v>
      </c>
      <c r="BK101" s="13">
        <v>2.1178584049066727</v>
      </c>
      <c r="BL101" s="13">
        <v>2.1072691128821393</v>
      </c>
      <c r="BM101" s="13">
        <v>2.2758506419127107</v>
      </c>
      <c r="BN101" s="13">
        <v>2.7310207702952529</v>
      </c>
      <c r="BO101" s="13">
        <v>3.2772249243543028</v>
      </c>
      <c r="BP101" s="13">
        <v>2.949502431918873</v>
      </c>
    </row>
    <row r="102" spans="2:68" ht="15" customHeight="1">
      <c r="B102" s="31">
        <v>-0.26790313875719607</v>
      </c>
      <c r="D102" s="1">
        <v>27</v>
      </c>
      <c r="E102" s="1" t="s">
        <v>65</v>
      </c>
      <c r="F102" s="1" t="s">
        <v>94</v>
      </c>
      <c r="H102" s="12">
        <v>19</v>
      </c>
      <c r="J102" s="1" t="s">
        <v>65</v>
      </c>
      <c r="K102" s="1" t="s">
        <v>65</v>
      </c>
      <c r="L102" s="13"/>
      <c r="M102" s="13">
        <v>0.37996750558158038</v>
      </c>
      <c r="N102" s="13">
        <v>0.26995125837237061</v>
      </c>
      <c r="O102" s="13">
        <v>0.42487814593092649</v>
      </c>
      <c r="P102" s="13">
        <v>0.27988626953553142</v>
      </c>
      <c r="Q102" s="13">
        <v>0.38332071004553514</v>
      </c>
      <c r="R102" s="13">
        <v>0.25198939643824958</v>
      </c>
      <c r="S102" s="13">
        <v>0.40397879287649902</v>
      </c>
      <c r="T102" s="13">
        <v>0.25065050885828499</v>
      </c>
      <c r="U102" s="13">
        <v>0.49404867706250005</v>
      </c>
      <c r="V102" s="13">
        <v>0.31576794813333336</v>
      </c>
      <c r="W102" s="13">
        <v>0.44345354476874999</v>
      </c>
      <c r="X102" s="13">
        <v>0.37396932609</v>
      </c>
      <c r="Y102" s="13">
        <v>0.65432286250000016</v>
      </c>
      <c r="Z102" s="13">
        <v>1.281220475</v>
      </c>
      <c r="AA102" s="13">
        <v>0.96835390625000017</v>
      </c>
      <c r="AB102" s="13">
        <v>0.91412640000000012</v>
      </c>
      <c r="AC102" s="13">
        <v>0.90256052000000009</v>
      </c>
      <c r="AD102" s="13">
        <v>1.03425872</v>
      </c>
      <c r="AE102" s="13">
        <v>0.78366200000000019</v>
      </c>
      <c r="AF102" s="13">
        <v>0.85595472000000006</v>
      </c>
      <c r="AG102" s="13">
        <v>0.81611810400000018</v>
      </c>
      <c r="AH102" s="13">
        <v>0.82740697600000013</v>
      </c>
      <c r="AI102" s="13">
        <v>0.62692960000000009</v>
      </c>
      <c r="AJ102" s="13">
        <v>0.72423741600000002</v>
      </c>
      <c r="AK102" s="13">
        <v>0.68264084400000014</v>
      </c>
      <c r="AL102" s="13">
        <v>0.66192558080000019</v>
      </c>
      <c r="AM102" s="13">
        <v>0.50154368000000016</v>
      </c>
      <c r="AN102" s="13">
        <v>0.61560180360000005</v>
      </c>
      <c r="AO102" s="13">
        <v>0.71503386818400017</v>
      </c>
      <c r="AP102" s="13">
        <v>0.72510938624000021</v>
      </c>
      <c r="AQ102" s="13">
        <v>0.53573984000000019</v>
      </c>
      <c r="AR102" s="13">
        <v>0.64638189378000011</v>
      </c>
      <c r="AS102" s="13">
        <v>0.78358092437520022</v>
      </c>
      <c r="AT102" s="13">
        <v>0.79762032486400036</v>
      </c>
      <c r="AU102" s="13">
        <v>0.69646179200000025</v>
      </c>
      <c r="AV102" s="13">
        <v>0.67870098846900007</v>
      </c>
      <c r="AW102" s="13">
        <v>0.78358092437520022</v>
      </c>
      <c r="AX102" s="13">
        <v>0.67797727613440029</v>
      </c>
      <c r="AY102" s="13">
        <v>0.48752325440000016</v>
      </c>
      <c r="AZ102" s="13">
        <v>0.61083088962210019</v>
      </c>
      <c r="BA102" s="13">
        <v>0.82275997059396022</v>
      </c>
      <c r="BB102" s="13">
        <v>0.50848295710080016</v>
      </c>
      <c r="BC102" s="13">
        <v>0.70690871888000018</v>
      </c>
      <c r="BD102" s="13">
        <v>0.68413059637675222</v>
      </c>
      <c r="BE102" s="13">
        <v>1.0695879617721484</v>
      </c>
      <c r="BF102" s="13">
        <v>0.76272443565120018</v>
      </c>
      <c r="BG102" s="13">
        <v>0.84829046265600017</v>
      </c>
      <c r="BH102" s="13">
        <v>0.92553904095744022</v>
      </c>
      <c r="BI102" s="13">
        <v>1.0105124770890244</v>
      </c>
      <c r="BJ102" s="13">
        <v>1.0610381009434757</v>
      </c>
      <c r="BK102" s="13">
        <v>1.1671419110378232</v>
      </c>
      <c r="BL102" s="13">
        <v>0.94071788122914246</v>
      </c>
      <c r="BM102" s="13">
        <v>1.0610381009434757</v>
      </c>
      <c r="BN102" s="13">
        <v>1.3262976261793444</v>
      </c>
      <c r="BO102" s="13">
        <v>1.5172844843491704</v>
      </c>
      <c r="BP102" s="13">
        <v>1.3443160043458191</v>
      </c>
    </row>
    <row r="103" spans="2:68" ht="15" customHeight="1">
      <c r="B103" s="31">
        <v>-0.31259313886711781</v>
      </c>
      <c r="D103" s="1">
        <v>28</v>
      </c>
      <c r="E103" s="1" t="s">
        <v>66</v>
      </c>
      <c r="F103" s="1" t="s">
        <v>94</v>
      </c>
      <c r="H103" s="12">
        <v>20</v>
      </c>
      <c r="J103" s="1" t="s">
        <v>66</v>
      </c>
      <c r="K103" s="1" t="s">
        <v>66</v>
      </c>
      <c r="L103" s="13"/>
      <c r="M103" s="13">
        <v>0.57690011027049848</v>
      </c>
      <c r="N103" s="13">
        <v>0.59358643504241049</v>
      </c>
      <c r="O103" s="13">
        <v>0.49198304380301305</v>
      </c>
      <c r="P103" s="13">
        <v>0.68503501509895759</v>
      </c>
      <c r="Q103" s="13">
        <v>0.435006167895364</v>
      </c>
      <c r="R103" s="13">
        <v>0.48293495283779664</v>
      </c>
      <c r="S103" s="13">
        <v>0.65123214885879466</v>
      </c>
      <c r="T103" s="13">
        <v>0.76830953181172612</v>
      </c>
      <c r="U103" s="13">
        <v>0.47258887050162085</v>
      </c>
      <c r="V103" s="13">
        <v>0.50489987088356092</v>
      </c>
      <c r="W103" s="13">
        <v>0.58906575315100573</v>
      </c>
      <c r="X103" s="13">
        <v>0.55970431904601536</v>
      </c>
      <c r="Y103" s="13">
        <v>0.77302459042730887</v>
      </c>
      <c r="Z103" s="13">
        <v>2.5434857687892443</v>
      </c>
      <c r="AA103" s="13">
        <v>2.1249798234789252</v>
      </c>
      <c r="AB103" s="13">
        <v>1.6776683570078794</v>
      </c>
      <c r="AC103" s="13">
        <v>1.6749067767669237</v>
      </c>
      <c r="AD103" s="13">
        <v>1.5716806197433126</v>
      </c>
      <c r="AE103" s="13">
        <v>1.4260527028221739</v>
      </c>
      <c r="AF103" s="13">
        <v>1.3495199781790499</v>
      </c>
      <c r="AG103" s="13">
        <v>1.1154659254483859</v>
      </c>
      <c r="AH103" s="13">
        <v>1.1574458752988295</v>
      </c>
      <c r="AI103" s="13">
        <v>1.4191405247691922</v>
      </c>
      <c r="AJ103" s="13">
        <v>1.2240557478005687</v>
      </c>
      <c r="AK103" s="13">
        <v>0.61350625899661226</v>
      </c>
      <c r="AL103" s="13">
        <v>0.57872293764941474</v>
      </c>
      <c r="AM103" s="13">
        <v>0.70957026238459608</v>
      </c>
      <c r="AN103" s="13">
        <v>0.79563623607036971</v>
      </c>
      <c r="AO103" s="13">
        <v>0.55215563309695104</v>
      </c>
      <c r="AP103" s="13">
        <v>0.50522512456793911</v>
      </c>
      <c r="AQ103" s="13">
        <v>0.67693003031490462</v>
      </c>
      <c r="AR103" s="13">
        <v>0.73994169954544375</v>
      </c>
      <c r="AS103" s="13">
        <v>0.52454785144210347</v>
      </c>
      <c r="AT103" s="13">
        <v>0.53048638079633603</v>
      </c>
      <c r="AU103" s="13">
        <v>0.74462303334639501</v>
      </c>
      <c r="AV103" s="13">
        <v>0.81393586949998831</v>
      </c>
      <c r="AW103" s="13">
        <v>0.55077524401420863</v>
      </c>
      <c r="AX103" s="13">
        <v>0.49335233414059254</v>
      </c>
      <c r="AY103" s="13">
        <v>0.59569842667711614</v>
      </c>
      <c r="AZ103" s="13">
        <v>0.82207522819498813</v>
      </c>
      <c r="BA103" s="13">
        <v>0.59189416430039143</v>
      </c>
      <c r="BB103" s="13">
        <v>0.29594708215019572</v>
      </c>
      <c r="BC103" s="13">
        <v>0.53612858400940444</v>
      </c>
      <c r="BD103" s="13">
        <v>0.7398677053754894</v>
      </c>
      <c r="BE103" s="13">
        <v>0.71027299716046977</v>
      </c>
      <c r="BF103" s="13">
        <v>0.4971910980123288</v>
      </c>
      <c r="BG103" s="13">
        <v>0.62148887251541096</v>
      </c>
      <c r="BH103" s="13">
        <v>0.59041442888964046</v>
      </c>
      <c r="BI103" s="13">
        <v>3.5</v>
      </c>
      <c r="BJ103" s="13">
        <v>3.3249999999999997</v>
      </c>
      <c r="BK103" s="13">
        <v>6.5</v>
      </c>
      <c r="BL103" s="13">
        <v>5.85</v>
      </c>
      <c r="BM103" s="13">
        <v>8.1449999999999996</v>
      </c>
      <c r="BN103" s="13">
        <v>10.381500000000001</v>
      </c>
      <c r="BO103" s="13">
        <v>6.2842500000000001</v>
      </c>
      <c r="BP103" s="13">
        <v>5.4786375000000005</v>
      </c>
    </row>
    <row r="104" spans="2:68" ht="15" customHeight="1">
      <c r="B104" s="31">
        <v>-0.95749079276738991</v>
      </c>
      <c r="D104" s="1">
        <v>29</v>
      </c>
      <c r="E104" s="1" t="s">
        <v>67</v>
      </c>
      <c r="F104" s="1" t="s">
        <v>94</v>
      </c>
      <c r="H104" s="12">
        <v>21</v>
      </c>
      <c r="J104" s="1" t="s">
        <v>67</v>
      </c>
      <c r="K104" s="1" t="s">
        <v>67</v>
      </c>
      <c r="L104" s="13"/>
      <c r="M104" s="13">
        <v>11.228309007295833</v>
      </c>
      <c r="N104" s="13">
        <v>13.166222856352752</v>
      </c>
      <c r="O104" s="13">
        <v>11.788718406793187</v>
      </c>
      <c r="P104" s="13">
        <v>7.2727945901892825</v>
      </c>
      <c r="Q104" s="13">
        <v>10.480220967686698</v>
      </c>
      <c r="R104" s="13">
        <v>11.845416980570921</v>
      </c>
      <c r="S104" s="13">
        <v>16.755525686975361</v>
      </c>
      <c r="T104" s="13">
        <v>14.106543148271317</v>
      </c>
      <c r="U104" s="13">
        <v>11.834170289253329</v>
      </c>
      <c r="V104" s="13">
        <v>13.18013011773227</v>
      </c>
      <c r="W104" s="13">
        <v>14.968871275248143</v>
      </c>
      <c r="X104" s="13">
        <v>16.992844115500308</v>
      </c>
      <c r="Y104" s="13">
        <v>13.178506585315366</v>
      </c>
      <c r="Z104" s="13">
        <v>21.567281386174685</v>
      </c>
      <c r="AA104" s="13">
        <v>12.421022497196956</v>
      </c>
      <c r="AB104" s="13">
        <v>16.865438037050673</v>
      </c>
      <c r="AC104" s="13">
        <v>19.521668832657088</v>
      </c>
      <c r="AD104" s="13">
        <v>8.5202441630752244</v>
      </c>
      <c r="AE104" s="13">
        <v>5.0351258133138534</v>
      </c>
      <c r="AF104" s="13">
        <v>2.9840060150024765</v>
      </c>
      <c r="AG104" s="13">
        <v>14.151727557558742</v>
      </c>
      <c r="AH104" s="13">
        <v>7.0196698768669572</v>
      </c>
      <c r="AI104" s="13">
        <v>5.7903946853109316</v>
      </c>
      <c r="AJ104" s="13">
        <v>3.1332063157526009</v>
      </c>
      <c r="AK104" s="13">
        <v>1.0243155184518709</v>
      </c>
      <c r="AL104" s="13">
        <v>1.1365179800641738</v>
      </c>
      <c r="AM104" s="13">
        <v>1.2132255531127667</v>
      </c>
      <c r="AN104" s="13">
        <v>1.2532825263010405</v>
      </c>
      <c r="AO104" s="13">
        <v>2.6632203479748648</v>
      </c>
      <c r="AP104" s="13">
        <v>5.0151153471114265</v>
      </c>
      <c r="AQ104" s="13">
        <v>6.2205623773538896</v>
      </c>
      <c r="AR104" s="13">
        <v>5.2585345683827054</v>
      </c>
      <c r="AS104" s="13">
        <v>9.3127966179781723</v>
      </c>
      <c r="AT104" s="13">
        <v>15.162092277689142</v>
      </c>
      <c r="AU104" s="13">
        <v>21.131590496221584</v>
      </c>
      <c r="AV104" s="13">
        <v>16.171461296801841</v>
      </c>
      <c r="AW104" s="13">
        <v>11.178436448877081</v>
      </c>
      <c r="AX104" s="13">
        <v>10.420883049920228</v>
      </c>
      <c r="AY104" s="13">
        <v>9.52895429773295</v>
      </c>
      <c r="AZ104" s="13">
        <v>7.9607306484009204</v>
      </c>
      <c r="BA104" s="13">
        <v>8.8667792549239302</v>
      </c>
      <c r="BB104" s="13">
        <v>7.4371734039391439</v>
      </c>
      <c r="BC104" s="13">
        <v>11.85265759930185</v>
      </c>
      <c r="BD104" s="13">
        <v>8.0947985909258833</v>
      </c>
      <c r="BE104" s="13">
        <v>6.2067454784467504</v>
      </c>
      <c r="BF104" s="13">
        <v>3.1033727392233752</v>
      </c>
      <c r="BG104" s="13">
        <v>8.3501041442615112</v>
      </c>
      <c r="BH104" s="13">
        <v>7.789817080306273</v>
      </c>
      <c r="BI104" s="13">
        <v>9.3477804963675286</v>
      </c>
      <c r="BJ104" s="13">
        <v>7.3748460460042802</v>
      </c>
      <c r="BK104" s="13">
        <v>14.74969209200856</v>
      </c>
      <c r="BL104" s="13">
        <v>10.324784464405992</v>
      </c>
      <c r="BM104" s="13">
        <v>12.905980580507491</v>
      </c>
      <c r="BN104" s="13">
        <v>12.260681551482113</v>
      </c>
      <c r="BO104" s="13">
        <v>10.421579318759797</v>
      </c>
      <c r="BP104" s="13">
        <v>8.8583424209458279</v>
      </c>
    </row>
    <row r="105" spans="2:68" ht="15" customHeight="1">
      <c r="B105" s="31">
        <v>-0.10881757927186952</v>
      </c>
      <c r="D105" s="1">
        <v>30</v>
      </c>
      <c r="E105" s="1" t="s">
        <v>68</v>
      </c>
      <c r="F105" s="1" t="s">
        <v>94</v>
      </c>
      <c r="H105" s="12">
        <v>22</v>
      </c>
      <c r="J105" s="1" t="s">
        <v>68</v>
      </c>
      <c r="K105" s="1" t="s">
        <v>68</v>
      </c>
      <c r="L105" s="13"/>
      <c r="M105" s="13">
        <v>0.34260417074848865</v>
      </c>
      <c r="N105" s="13">
        <v>0.26156250601141051</v>
      </c>
      <c r="O105" s="13">
        <v>0.41796876391530208</v>
      </c>
      <c r="P105" s="13">
        <v>0.23631945458715353</v>
      </c>
      <c r="Q105" s="13">
        <v>0.45570443576241648</v>
      </c>
      <c r="R105" s="13">
        <v>0.38946190924512303</v>
      </c>
      <c r="S105" s="13">
        <v>0.64699556392422974</v>
      </c>
      <c r="T105" s="13">
        <v>0.54506730935821346</v>
      </c>
      <c r="U105" s="13">
        <v>0.59599282278928567</v>
      </c>
      <c r="V105" s="13">
        <v>0.46261709729534173</v>
      </c>
      <c r="W105" s="13">
        <v>0.58578692474017047</v>
      </c>
      <c r="X105" s="13">
        <v>0.61085793043126912</v>
      </c>
      <c r="Y105" s="13">
        <v>0.93353148270907305</v>
      </c>
      <c r="Z105" s="13">
        <v>1.0565375725320667</v>
      </c>
      <c r="AA105" s="13">
        <v>1.0222268761525557</v>
      </c>
      <c r="AB105" s="13">
        <v>0.84515231320517237</v>
      </c>
      <c r="AC105" s="13">
        <v>0.99899091348932934</v>
      </c>
      <c r="AD105" s="13">
        <v>0.88227486614961914</v>
      </c>
      <c r="AE105" s="13">
        <v>0.80922033884249167</v>
      </c>
      <c r="AF105" s="13">
        <v>0.91285394616193416</v>
      </c>
      <c r="AG105" s="13">
        <v>0.93449831611838141</v>
      </c>
      <c r="AH105" s="13">
        <v>0.89020352078967768</v>
      </c>
      <c r="AI105" s="13">
        <v>0.74927193998341335</v>
      </c>
      <c r="AJ105" s="13">
        <v>0.63434257081832068</v>
      </c>
      <c r="AK105" s="13">
        <v>0.8213185384143098</v>
      </c>
      <c r="AL105" s="13">
        <v>0.88313761266693835</v>
      </c>
      <c r="AM105" s="13">
        <v>0.74911035580724805</v>
      </c>
      <c r="AN105" s="13">
        <v>0.92901942361921008</v>
      </c>
      <c r="AO105" s="13">
        <v>0.8322519026082259</v>
      </c>
      <c r="AP105" s="13">
        <v>0.87771675158500262</v>
      </c>
      <c r="AQ105" s="13">
        <v>0.70847210783211878</v>
      </c>
      <c r="AR105" s="13">
        <v>0.76028766008553794</v>
      </c>
      <c r="AS105" s="13">
        <v>0.76101819842148988</v>
      </c>
      <c r="AT105" s="13">
        <v>0.76669052397406867</v>
      </c>
      <c r="AU105" s="13">
        <v>0.75690261777677859</v>
      </c>
      <c r="AV105" s="13">
        <v>0.79606764238335659</v>
      </c>
      <c r="AW105" s="13">
        <v>0.7210657113164114</v>
      </c>
      <c r="AX105" s="13">
        <v>0.68663790136980762</v>
      </c>
      <c r="AY105" s="13">
        <v>0.61437715638553658</v>
      </c>
      <c r="AZ105" s="13">
        <v>0.74603813816601339</v>
      </c>
      <c r="BA105" s="13">
        <v>0.70241858208098196</v>
      </c>
      <c r="BB105" s="13">
        <v>0.35043035803870493</v>
      </c>
      <c r="BC105" s="13">
        <v>0.67063341662857368</v>
      </c>
      <c r="BD105" s="13">
        <v>0.69106224057807264</v>
      </c>
      <c r="BE105" s="13">
        <v>0.92967428114565176</v>
      </c>
      <c r="BF105" s="13">
        <v>0.98305814145185344</v>
      </c>
      <c r="BG105" s="13">
        <v>1.3895794661183434</v>
      </c>
      <c r="BH105" s="13">
        <v>1.3317880842978516</v>
      </c>
      <c r="BI105" s="13">
        <v>1.2965912380218736</v>
      </c>
      <c r="BJ105" s="13">
        <v>1.6478699095381915</v>
      </c>
      <c r="BK105" s="13">
        <v>2.0741492926169927</v>
      </c>
      <c r="BL105" s="13">
        <v>1.8003999467213541</v>
      </c>
      <c r="BM105" s="13">
        <v>1.9168475049244718</v>
      </c>
      <c r="BN105" s="13">
        <v>2.0850832441015585</v>
      </c>
      <c r="BO105" s="13">
        <v>2.2949929842089594</v>
      </c>
      <c r="BP105" s="13">
        <v>2.1795745300430931</v>
      </c>
    </row>
    <row r="106" spans="2:68" ht="15" customHeight="1">
      <c r="B106" s="31">
        <v>2.2204230158016958</v>
      </c>
      <c r="D106" s="1">
        <v>31</v>
      </c>
      <c r="E106" s="1" t="s">
        <v>69</v>
      </c>
      <c r="F106" s="1" t="s">
        <v>94</v>
      </c>
      <c r="H106" s="12">
        <v>23</v>
      </c>
      <c r="J106" s="1" t="s">
        <v>69</v>
      </c>
      <c r="K106" s="1" t="s">
        <v>69</v>
      </c>
      <c r="L106" s="13"/>
      <c r="M106" s="13">
        <v>9.1339147602383726</v>
      </c>
      <c r="N106" s="13">
        <v>7.2053095308186448</v>
      </c>
      <c r="O106" s="13">
        <v>16.412473782449126</v>
      </c>
      <c r="P106" s="13">
        <v>8.1192606953437245</v>
      </c>
      <c r="Q106" s="13">
        <v>17.112485956623811</v>
      </c>
      <c r="R106" s="13">
        <v>14.545798321085597</v>
      </c>
      <c r="S106" s="13">
        <v>23.228412675301414</v>
      </c>
      <c r="T106" s="13">
        <v>17.061202002619495</v>
      </c>
      <c r="U106" s="13">
        <v>15.196718822887167</v>
      </c>
      <c r="V106" s="13">
        <v>18.332381671312806</v>
      </c>
      <c r="W106" s="13">
        <v>7.837610832791551</v>
      </c>
      <c r="X106" s="13">
        <v>6.7197288488721707</v>
      </c>
      <c r="Y106" s="13">
        <v>31.435899411249999</v>
      </c>
      <c r="Z106" s="13">
        <v>37.529650730625001</v>
      </c>
      <c r="AA106" s="13">
        <v>8.2209785105833326</v>
      </c>
      <c r="AB106" s="13">
        <v>27.03401792</v>
      </c>
      <c r="AC106" s="13">
        <v>12.569352</v>
      </c>
      <c r="AD106" s="13">
        <v>15.511910400000001</v>
      </c>
      <c r="AE106" s="13">
        <v>5.4509327999999995</v>
      </c>
      <c r="AF106" s="13">
        <v>15.077726400000001</v>
      </c>
      <c r="AG106" s="13">
        <v>5.2266959999999996</v>
      </c>
      <c r="AH106" s="13">
        <v>4.5001247999999991</v>
      </c>
      <c r="AI106" s="13">
        <v>9.1768942459999998</v>
      </c>
      <c r="AJ106" s="13">
        <v>4.2102101588000007</v>
      </c>
      <c r="AK106" s="13">
        <v>5.0499743733600013</v>
      </c>
      <c r="AL106" s="13">
        <v>4.4807118837599997</v>
      </c>
      <c r="AM106" s="13">
        <v>5.3289731249999992</v>
      </c>
      <c r="AN106" s="13">
        <v>14.492305479900001</v>
      </c>
      <c r="AO106" s="13">
        <v>8.9375708768600006</v>
      </c>
      <c r="AP106" s="13">
        <v>23.334226600439997</v>
      </c>
      <c r="AQ106" s="13">
        <v>15.039700098119997</v>
      </c>
      <c r="AR106" s="13">
        <v>5.0575965943919989</v>
      </c>
      <c r="AS106" s="13">
        <v>13.130520273920002</v>
      </c>
      <c r="AT106" s="13">
        <v>11.6215520982</v>
      </c>
      <c r="AU106" s="13">
        <v>4.63447139186</v>
      </c>
      <c r="AV106" s="13">
        <v>8.3811219298800008</v>
      </c>
      <c r="AW106" s="13">
        <v>16.586831957400001</v>
      </c>
      <c r="AX106" s="13">
        <v>9.5847063311999996</v>
      </c>
      <c r="AY106" s="13">
        <v>6.7045361782400006</v>
      </c>
      <c r="AZ106" s="13">
        <v>19.990557828150003</v>
      </c>
      <c r="BA106" s="13">
        <v>23.295812205819999</v>
      </c>
      <c r="BB106" s="13">
        <v>19.909878008711996</v>
      </c>
      <c r="BC106" s="13">
        <v>49.021992012563999</v>
      </c>
      <c r="BD106" s="13">
        <v>28.866987849500003</v>
      </c>
      <c r="BE106" s="13">
        <v>44.255781163616007</v>
      </c>
      <c r="BF106" s="13">
        <v>4.1180765506027992</v>
      </c>
      <c r="BG106" s="13">
        <v>9.2489624619056006</v>
      </c>
      <c r="BH106" s="13">
        <v>3.8138038645454402</v>
      </c>
      <c r="BI106" s="13">
        <v>10.141283541012481</v>
      </c>
      <c r="BJ106" s="13">
        <v>9.5348174026618562</v>
      </c>
      <c r="BK106" s="13">
        <v>35.94697383850928</v>
      </c>
      <c r="BL106" s="13">
        <v>29.226608203516495</v>
      </c>
      <c r="BM106" s="13">
        <v>50.4886288280264</v>
      </c>
      <c r="BN106" s="13">
        <v>47.610830234625062</v>
      </c>
      <c r="BO106" s="13">
        <v>30.216213669368805</v>
      </c>
      <c r="BP106" s="13">
        <v>31.322091179900365</v>
      </c>
    </row>
    <row r="107" spans="2:68" ht="15" customHeight="1">
      <c r="B107" s="31">
        <v>-0.34000000000000008</v>
      </c>
      <c r="D107" s="1">
        <v>32</v>
      </c>
      <c r="E107" s="1" t="s">
        <v>71</v>
      </c>
      <c r="F107" s="1" t="s">
        <v>94</v>
      </c>
      <c r="H107" s="12">
        <v>24</v>
      </c>
      <c r="J107" s="1" t="s">
        <v>71</v>
      </c>
      <c r="K107" s="1" t="s">
        <v>71</v>
      </c>
      <c r="L107" s="13"/>
      <c r="M107" s="13">
        <v>0</v>
      </c>
      <c r="N107" s="13">
        <v>0</v>
      </c>
      <c r="O107" s="13">
        <v>0</v>
      </c>
      <c r="P107" s="13">
        <v>0</v>
      </c>
      <c r="Q107" s="13">
        <v>0</v>
      </c>
      <c r="R107" s="13">
        <v>0</v>
      </c>
      <c r="S107" s="13">
        <v>0</v>
      </c>
      <c r="T107" s="13">
        <v>0</v>
      </c>
      <c r="U107" s="13">
        <v>0</v>
      </c>
      <c r="V107" s="13">
        <v>0</v>
      </c>
      <c r="W107" s="13">
        <v>0</v>
      </c>
      <c r="X107" s="13">
        <v>0</v>
      </c>
      <c r="Y107" s="13">
        <v>0</v>
      </c>
      <c r="Z107" s="13">
        <v>0</v>
      </c>
      <c r="AA107" s="13">
        <v>0</v>
      </c>
      <c r="AB107" s="13">
        <v>0</v>
      </c>
      <c r="AC107" s="13">
        <v>2.1881500000000003</v>
      </c>
      <c r="AD107" s="13">
        <v>2.18025</v>
      </c>
      <c r="AE107" s="13">
        <v>2.0802499999999999</v>
      </c>
      <c r="AF107" s="13">
        <v>1.45675</v>
      </c>
      <c r="AG107" s="13">
        <v>1.25</v>
      </c>
      <c r="AH107" s="13">
        <v>1.25</v>
      </c>
      <c r="AI107" s="13">
        <v>1.2000000000000002</v>
      </c>
      <c r="AJ107" s="13">
        <v>1.1000000000000001</v>
      </c>
      <c r="AK107" s="13">
        <v>0.98</v>
      </c>
      <c r="AL107" s="13">
        <v>0.98</v>
      </c>
      <c r="AM107" s="13">
        <v>0.90000000000000013</v>
      </c>
      <c r="AN107" s="13">
        <v>0.82499999999999996</v>
      </c>
      <c r="AO107" s="13">
        <v>0.66</v>
      </c>
      <c r="AP107" s="13">
        <v>0.66</v>
      </c>
      <c r="AQ107" s="13">
        <v>0.60000000000000009</v>
      </c>
      <c r="AR107" s="13">
        <v>0.54374999999999996</v>
      </c>
      <c r="AS107" s="13">
        <v>0.81194999999999995</v>
      </c>
      <c r="AT107" s="13">
        <v>0.64874999999999994</v>
      </c>
      <c r="AU107" s="13">
        <v>0.60675000000000001</v>
      </c>
      <c r="AV107" s="13">
        <v>0.56737499999999996</v>
      </c>
      <c r="AW107" s="13">
        <v>1.0516799999999999</v>
      </c>
      <c r="AX107" s="13">
        <v>0.90480000000000005</v>
      </c>
      <c r="AY107" s="13">
        <v>0.86699999999999999</v>
      </c>
      <c r="AZ107" s="13">
        <v>0.83156249999999998</v>
      </c>
      <c r="BA107" s="13">
        <v>1.2225000000000001</v>
      </c>
      <c r="BB107" s="13">
        <v>1.2225000000000001</v>
      </c>
      <c r="BC107" s="13">
        <v>1.2725</v>
      </c>
      <c r="BD107" s="13">
        <v>1.2725</v>
      </c>
      <c r="BE107" s="13">
        <v>1.2725</v>
      </c>
      <c r="BF107" s="13">
        <v>1.4000000000000001</v>
      </c>
      <c r="BG107" s="13">
        <v>1.3</v>
      </c>
      <c r="BH107" s="13">
        <v>1.3</v>
      </c>
      <c r="BI107" s="13">
        <v>5.5</v>
      </c>
      <c r="BJ107" s="13">
        <v>7.5</v>
      </c>
      <c r="BK107" s="13">
        <v>6.5</v>
      </c>
      <c r="BL107" s="13">
        <v>5.5</v>
      </c>
      <c r="BM107" s="13">
        <v>7</v>
      </c>
      <c r="BN107" s="13">
        <v>8.5</v>
      </c>
      <c r="BO107" s="13">
        <v>8.5</v>
      </c>
      <c r="BP107" s="13">
        <v>7.5</v>
      </c>
    </row>
    <row r="108" spans="2:68" ht="15" customHeight="1">
      <c r="B108" s="31">
        <v>1.2373260905365471</v>
      </c>
      <c r="D108" s="1">
        <v>33</v>
      </c>
      <c r="E108" s="1" t="s">
        <v>72</v>
      </c>
      <c r="F108" s="1" t="s">
        <v>94</v>
      </c>
      <c r="H108" s="12">
        <v>25</v>
      </c>
      <c r="J108" s="1" t="s">
        <v>72</v>
      </c>
      <c r="K108" s="1" t="s">
        <v>72</v>
      </c>
      <c r="L108" s="13"/>
      <c r="M108" s="13">
        <v>18.532406751693294</v>
      </c>
      <c r="N108" s="13">
        <v>35.58805916865704</v>
      </c>
      <c r="O108" s="13">
        <v>26.156164632568277</v>
      </c>
      <c r="P108" s="13">
        <v>32.969618868143179</v>
      </c>
      <c r="Q108" s="13">
        <v>23.306748278736595</v>
      </c>
      <c r="R108" s="13">
        <v>22.278091258650885</v>
      </c>
      <c r="S108" s="13">
        <v>24.507787552733284</v>
      </c>
      <c r="T108" s="13">
        <v>22.325990104732583</v>
      </c>
      <c r="U108" s="13">
        <v>16.148273696955869</v>
      </c>
      <c r="V108" s="13">
        <v>13.82799477984663</v>
      </c>
      <c r="W108" s="13">
        <v>12.276767543647034</v>
      </c>
      <c r="X108" s="13">
        <v>19.368164690779672</v>
      </c>
      <c r="Y108" s="13">
        <v>25.043708448130257</v>
      </c>
      <c r="Z108" s="13">
        <v>29.722657377991219</v>
      </c>
      <c r="AA108" s="13">
        <v>12.943425813841898</v>
      </c>
      <c r="AB108" s="13">
        <v>17.910406004465671</v>
      </c>
      <c r="AC108" s="13">
        <v>13.75252273074627</v>
      </c>
      <c r="AD108" s="13">
        <v>13.315173295822623</v>
      </c>
      <c r="AE108" s="13">
        <v>12.115282232854387</v>
      </c>
      <c r="AF108" s="13">
        <v>16.91585908298779</v>
      </c>
      <c r="AG108" s="13">
        <v>13.462840294403474</v>
      </c>
      <c r="AH108" s="13">
        <v>13.717608164507332</v>
      </c>
      <c r="AI108" s="13">
        <v>32.765675323518622</v>
      </c>
      <c r="AJ108" s="13">
        <v>18.271412217384313</v>
      </c>
      <c r="AK108" s="13">
        <v>22.99703507013389</v>
      </c>
      <c r="AL108" s="13">
        <v>29.004675734190538</v>
      </c>
      <c r="AM108" s="13">
        <v>18.700693362873967</v>
      </c>
      <c r="AN108" s="13">
        <v>28.314717601921259</v>
      </c>
      <c r="AO108" s="13">
        <v>17.95418767526353</v>
      </c>
      <c r="AP108" s="13">
        <v>5.8759917491872988</v>
      </c>
      <c r="AQ108" s="13">
        <v>7.6232042892564955</v>
      </c>
      <c r="AR108" s="13">
        <v>10.390263716824526</v>
      </c>
      <c r="AS108" s="13">
        <v>7.2517775831160023</v>
      </c>
      <c r="AT108" s="13">
        <v>6.1028277390730281</v>
      </c>
      <c r="AU108" s="13">
        <v>8.9718600433804081</v>
      </c>
      <c r="AV108" s="13">
        <v>8.9029230461854389</v>
      </c>
      <c r="AW108" s="13">
        <v>8.8550092782816456</v>
      </c>
      <c r="AX108" s="13">
        <v>4.2833135902069408</v>
      </c>
      <c r="AY108" s="13">
        <v>5.8262418996029792</v>
      </c>
      <c r="AZ108" s="13">
        <v>5.9977645367207213</v>
      </c>
      <c r="BA108" s="13">
        <v>17.058163965102707</v>
      </c>
      <c r="BB108" s="13">
        <v>16.873412537977526</v>
      </c>
      <c r="BC108" s="13">
        <v>24.808869470253974</v>
      </c>
      <c r="BD108" s="13">
        <v>20.392345977800577</v>
      </c>
      <c r="BE108" s="13">
        <v>35.161619103580321</v>
      </c>
      <c r="BF108" s="13">
        <v>33.97681302469806</v>
      </c>
      <c r="BG108" s="13">
        <v>27.260629931081613</v>
      </c>
      <c r="BH108" s="13">
        <v>33.297257908621724</v>
      </c>
      <c r="BI108" s="13">
        <v>34.773799727176815</v>
      </c>
      <c r="BJ108" s="13">
        <v>32.851152084016746</v>
      </c>
      <c r="BK108" s="13">
        <v>28.2688834152531</v>
      </c>
      <c r="BL108" s="13">
        <v>26.685904238397296</v>
      </c>
      <c r="BM108" s="13">
        <v>36.444920837545695</v>
      </c>
      <c r="BN108" s="13">
        <v>37.863430833696107</v>
      </c>
      <c r="BO108" s="13">
        <v>24.452211960387899</v>
      </c>
      <c r="BP108" s="13">
        <v>26.414633925707246</v>
      </c>
    </row>
    <row r="109" spans="2:68" ht="15" customHeight="1">
      <c r="B109" s="31">
        <v>1.3063822675597763</v>
      </c>
      <c r="D109" s="1">
        <v>34</v>
      </c>
      <c r="E109" s="1" t="s">
        <v>73</v>
      </c>
      <c r="F109" s="1" t="s">
        <v>94</v>
      </c>
      <c r="H109" s="12">
        <v>26</v>
      </c>
      <c r="J109" s="1" t="s">
        <v>73</v>
      </c>
      <c r="K109" s="1" t="s">
        <v>73</v>
      </c>
      <c r="L109" s="13"/>
      <c r="M109" s="13">
        <v>16.466782541451991</v>
      </c>
      <c r="N109" s="13">
        <v>32.785963182930352</v>
      </c>
      <c r="O109" s="13">
        <v>24.090031107791667</v>
      </c>
      <c r="P109" s="13">
        <v>31.007381102307225</v>
      </c>
      <c r="Q109" s="13">
        <v>20.805980531183685</v>
      </c>
      <c r="R109" s="13">
        <v>20.408634446715475</v>
      </c>
      <c r="S109" s="13">
        <v>21.688869420857387</v>
      </c>
      <c r="T109" s="13">
        <v>19.710423586776209</v>
      </c>
      <c r="U109" s="13">
        <v>14.050851662550063</v>
      </c>
      <c r="V109" s="13">
        <v>12.397989855667053</v>
      </c>
      <c r="W109" s="13">
        <v>10.29236922137896</v>
      </c>
      <c r="X109" s="13">
        <v>16.391303369236844</v>
      </c>
      <c r="Y109" s="13">
        <v>23.255979262957556</v>
      </c>
      <c r="Z109" s="13">
        <v>26.802150482536202</v>
      </c>
      <c r="AA109" s="13">
        <v>10.036618986742644</v>
      </c>
      <c r="AB109" s="13">
        <v>15.178270739756995</v>
      </c>
      <c r="AC109" s="13">
        <v>11.388299584097627</v>
      </c>
      <c r="AD109" s="13">
        <v>11.682910096770122</v>
      </c>
      <c r="AE109" s="13">
        <v>10.591564351358791</v>
      </c>
      <c r="AF109" s="13">
        <v>14.525795934695898</v>
      </c>
      <c r="AG109" s="13">
        <v>11.699114296410864</v>
      </c>
      <c r="AH109" s="13">
        <v>12.309618727917243</v>
      </c>
      <c r="AI109" s="13">
        <v>30.585410279323938</v>
      </c>
      <c r="AJ109" s="13">
        <v>16.459478619024694</v>
      </c>
      <c r="AK109" s="13">
        <v>20.944392371333645</v>
      </c>
      <c r="AL109" s="13">
        <v>27.078255150327891</v>
      </c>
      <c r="AM109" s="13">
        <v>17.086040671559232</v>
      </c>
      <c r="AN109" s="13">
        <v>26.21208684632974</v>
      </c>
      <c r="AO109" s="13">
        <v>15.506605175523317</v>
      </c>
      <c r="AP109" s="13">
        <v>4.8440764891905346</v>
      </c>
      <c r="AQ109" s="13">
        <v>6.0418775977649499</v>
      </c>
      <c r="AR109" s="13">
        <v>8.8150664107619772</v>
      </c>
      <c r="AS109" s="13">
        <v>5.5403999078487498</v>
      </c>
      <c r="AT109" s="13">
        <v>5.1840545196641425</v>
      </c>
      <c r="AU109" s="13">
        <v>7.6352744114981306</v>
      </c>
      <c r="AV109" s="13">
        <v>7.7065229828166402</v>
      </c>
      <c r="AW109" s="13">
        <v>7.30899704647035</v>
      </c>
      <c r="AX109" s="13">
        <v>3.3395058604670163</v>
      </c>
      <c r="AY109" s="13">
        <v>4.5650437025557355</v>
      </c>
      <c r="AZ109" s="13">
        <v>4.4862309001769924</v>
      </c>
      <c r="BA109" s="13">
        <v>14.894125408746863</v>
      </c>
      <c r="BB109" s="13">
        <v>14.210778579081401</v>
      </c>
      <c r="BC109" s="13">
        <v>21.891223688445162</v>
      </c>
      <c r="BD109" s="13">
        <v>18.124510337169443</v>
      </c>
      <c r="BE109" s="13">
        <v>31.680982040484928</v>
      </c>
      <c r="BF109" s="13">
        <v>29.743085492963203</v>
      </c>
      <c r="BG109" s="13">
        <v>24.539495594607331</v>
      </c>
      <c r="BH109" s="13">
        <v>29.88107237477108</v>
      </c>
      <c r="BI109" s="13">
        <v>30.986341350062325</v>
      </c>
      <c r="BJ109" s="13">
        <v>28.744496323089805</v>
      </c>
      <c r="BK109" s="13">
        <v>25.134170669139074</v>
      </c>
      <c r="BL109" s="13">
        <v>23.019132340829753</v>
      </c>
      <c r="BM109" s="13">
        <v>32.982399944292332</v>
      </c>
      <c r="BN109" s="13">
        <v>33.941197830087816</v>
      </c>
      <c r="BO109" s="13">
        <v>22.110233533462875</v>
      </c>
      <c r="BP109" s="13">
        <v>23.766180795472547</v>
      </c>
    </row>
    <row r="110" spans="2:68" ht="15" customHeight="1">
      <c r="B110" s="31">
        <v>0.97115832155379045</v>
      </c>
      <c r="D110" s="1">
        <v>35</v>
      </c>
      <c r="E110" s="1" t="s">
        <v>74</v>
      </c>
      <c r="F110" s="1" t="s">
        <v>94</v>
      </c>
      <c r="H110" s="12">
        <v>27</v>
      </c>
      <c r="J110" s="1" t="s">
        <v>74</v>
      </c>
      <c r="K110" s="1" t="s">
        <v>74</v>
      </c>
      <c r="L110" s="13"/>
      <c r="M110" s="13">
        <v>0.96779173331227752</v>
      </c>
      <c r="N110" s="13">
        <v>1.2531912327622181</v>
      </c>
      <c r="O110" s="13">
        <v>0.64936996576596662</v>
      </c>
      <c r="P110" s="13">
        <v>0.82729598501376889</v>
      </c>
      <c r="Q110" s="13">
        <v>1.7867573526851634</v>
      </c>
      <c r="R110" s="13">
        <v>0.68247807853038589</v>
      </c>
      <c r="S110" s="13">
        <v>1.9074956577610158</v>
      </c>
      <c r="T110" s="13">
        <v>1.5712962955314476</v>
      </c>
      <c r="U110" s="13">
        <v>1.0950067874177272</v>
      </c>
      <c r="V110" s="13">
        <v>0.70953013467325032</v>
      </c>
      <c r="W110" s="13">
        <v>1.0138166344376189</v>
      </c>
      <c r="X110" s="13">
        <v>1.5771544927161041</v>
      </c>
      <c r="Y110" s="13">
        <v>0.95817398407214593</v>
      </c>
      <c r="Z110" s="13">
        <v>1.9848233909187234</v>
      </c>
      <c r="AA110" s="13">
        <v>1.8390811495548178</v>
      </c>
      <c r="AB110" s="13">
        <v>1.6663052647086785</v>
      </c>
      <c r="AC110" s="13">
        <v>1.2628709805751752</v>
      </c>
      <c r="AD110" s="13">
        <v>1.0008803206879633</v>
      </c>
      <c r="AE110" s="13">
        <v>0.75202151834639852</v>
      </c>
      <c r="AF110" s="13">
        <v>1.3879160042448202</v>
      </c>
      <c r="AG110" s="13">
        <v>0.87736403848901778</v>
      </c>
      <c r="AH110" s="13">
        <v>0.63721257235569473</v>
      </c>
      <c r="AI110" s="13">
        <v>1.0216009590962394</v>
      </c>
      <c r="AJ110" s="13">
        <v>0.83261098008958001</v>
      </c>
      <c r="AK110" s="13">
        <v>1.1072963381582757</v>
      </c>
      <c r="AL110" s="13">
        <v>1.285948063567786</v>
      </c>
      <c r="AM110" s="13">
        <v>0.63958713601007999</v>
      </c>
      <c r="AN110" s="13">
        <v>1.1118152002868662</v>
      </c>
      <c r="AO110" s="13">
        <v>1.3225105710288187</v>
      </c>
      <c r="AP110" s="13">
        <v>0.30716801729824783</v>
      </c>
      <c r="AQ110" s="13">
        <v>0.57989172597880834</v>
      </c>
      <c r="AR110" s="13">
        <v>0.68690030540938141</v>
      </c>
      <c r="AS110" s="13">
        <v>0.62415330217896292</v>
      </c>
      <c r="AT110" s="13">
        <v>0.42827528234409074</v>
      </c>
      <c r="AU110" s="13">
        <v>0.62807392338377532</v>
      </c>
      <c r="AV110" s="13">
        <v>0.51062343235797658</v>
      </c>
      <c r="AW110" s="13">
        <v>0.94161244689779822</v>
      </c>
      <c r="AX110" s="13">
        <v>0.49906668307939422</v>
      </c>
      <c r="AY110" s="13">
        <v>0.66935547434135945</v>
      </c>
      <c r="AZ110" s="13">
        <v>0.84710359883152275</v>
      </c>
      <c r="BA110" s="13">
        <v>1.7000121950461562</v>
      </c>
      <c r="BB110" s="13">
        <v>2.0768401852067333</v>
      </c>
      <c r="BC110" s="13">
        <v>2.2768698414108188</v>
      </c>
      <c r="BD110" s="13">
        <v>1.6602150533248325</v>
      </c>
      <c r="BE110" s="13">
        <v>2.7372152488554038</v>
      </c>
      <c r="BF110" s="13">
        <v>3.4872620501066054</v>
      </c>
      <c r="BG110" s="13">
        <v>1.9357594877834212</v>
      </c>
      <c r="BH110" s="13">
        <v>2.6558888798887246</v>
      </c>
      <c r="BI110" s="13">
        <v>3.2001149513021128</v>
      </c>
      <c r="BJ110" s="13">
        <v>3.4264771297900349</v>
      </c>
      <c r="BK110" s="13">
        <v>2.5266682875024369</v>
      </c>
      <c r="BL110" s="13">
        <v>2.9121224532094274</v>
      </c>
      <c r="BM110" s="13">
        <v>2.8791038436097565</v>
      </c>
      <c r="BN110" s="13">
        <v>3.2076891956020441</v>
      </c>
      <c r="BO110" s="13">
        <v>1.6612626878047276</v>
      </c>
      <c r="BP110" s="13">
        <v>1.7931253594516483</v>
      </c>
    </row>
    <row r="111" spans="2:68" ht="15" customHeight="1">
      <c r="B111" s="31">
        <v>0.54789488386921836</v>
      </c>
      <c r="D111" s="1">
        <v>36</v>
      </c>
      <c r="E111" s="1" t="s">
        <v>75</v>
      </c>
      <c r="F111" s="1" t="s">
        <v>94</v>
      </c>
      <c r="H111" s="12">
        <v>28</v>
      </c>
      <c r="J111" s="1" t="s">
        <v>75</v>
      </c>
      <c r="K111" s="1" t="s">
        <v>75</v>
      </c>
      <c r="L111" s="13"/>
      <c r="M111" s="13">
        <v>1.0362938102623565</v>
      </c>
      <c r="N111" s="13">
        <v>1.4758274196311387</v>
      </c>
      <c r="O111" s="13">
        <v>1.2475315590106413</v>
      </c>
      <c r="P111" s="13">
        <v>0.94263244748884989</v>
      </c>
      <c r="Q111" s="13">
        <v>0.62721733931218804</v>
      </c>
      <c r="R111" s="13">
        <v>0.9986754000716892</v>
      </c>
      <c r="S111" s="13">
        <v>0.70840191855932677</v>
      </c>
      <c r="T111" s="13">
        <v>0.60879466686937</v>
      </c>
      <c r="U111" s="13">
        <v>0.82088649698807781</v>
      </c>
      <c r="V111" s="13">
        <v>0.62518103950632709</v>
      </c>
      <c r="W111" s="13">
        <v>0.77093543783045493</v>
      </c>
      <c r="X111" s="13">
        <v>0.87794432882672013</v>
      </c>
      <c r="Y111" s="13">
        <v>0.55663543547555161</v>
      </c>
      <c r="Z111" s="13">
        <v>0.54522366078629048</v>
      </c>
      <c r="AA111" s="13">
        <v>0.66950825566943639</v>
      </c>
      <c r="AB111" s="13">
        <v>0.74213999999999991</v>
      </c>
      <c r="AC111" s="13">
        <v>0.6869621660734665</v>
      </c>
      <c r="AD111" s="13">
        <v>0.36969287836453696</v>
      </c>
      <c r="AE111" s="13">
        <v>0.46000636314919841</v>
      </c>
      <c r="AF111" s="13">
        <v>0.69045714404707303</v>
      </c>
      <c r="AG111" s="13">
        <v>0.53636195950359244</v>
      </c>
      <c r="AH111" s="13">
        <v>0.42077686423439403</v>
      </c>
      <c r="AI111" s="13">
        <v>0.80866408509844168</v>
      </c>
      <c r="AJ111" s="13">
        <v>0.61182261827003814</v>
      </c>
      <c r="AK111" s="13">
        <v>0.63034636064197069</v>
      </c>
      <c r="AL111" s="13">
        <v>0.32547252029485862</v>
      </c>
      <c r="AM111" s="13">
        <v>0.66006555530465616</v>
      </c>
      <c r="AN111" s="13">
        <v>0.66006555530465616</v>
      </c>
      <c r="AO111" s="13">
        <v>0.84157192871139308</v>
      </c>
      <c r="AP111" s="13">
        <v>0.49374724269851639</v>
      </c>
      <c r="AQ111" s="13">
        <v>0.77043496551273705</v>
      </c>
      <c r="AR111" s="13">
        <v>0.60324700065316772</v>
      </c>
      <c r="AS111" s="13">
        <v>0.83207437308828924</v>
      </c>
      <c r="AT111" s="13">
        <v>0.2825979370647948</v>
      </c>
      <c r="AU111" s="13">
        <v>0.50061170849850123</v>
      </c>
      <c r="AV111" s="13">
        <v>0.42923163101082307</v>
      </c>
      <c r="AW111" s="13">
        <v>0.36200728491349748</v>
      </c>
      <c r="AX111" s="13">
        <v>0.24723604666053095</v>
      </c>
      <c r="AY111" s="13">
        <v>0.39433772270588485</v>
      </c>
      <c r="AZ111" s="13">
        <v>0.42071228771220626</v>
      </c>
      <c r="BA111" s="13">
        <v>0.23375348630968901</v>
      </c>
      <c r="BB111" s="13">
        <v>0.18579377368939287</v>
      </c>
      <c r="BC111" s="13">
        <v>0.24077594039799632</v>
      </c>
      <c r="BD111" s="13">
        <v>0.20762058730630192</v>
      </c>
      <c r="BE111" s="13">
        <v>0.34342181423998569</v>
      </c>
      <c r="BF111" s="13">
        <v>0.34646548162824731</v>
      </c>
      <c r="BG111" s="13">
        <v>0.36537484869085818</v>
      </c>
      <c r="BH111" s="13">
        <v>0.34029665396192277</v>
      </c>
      <c r="BI111" s="13">
        <v>0.16734342581237277</v>
      </c>
      <c r="BJ111" s="13">
        <v>0.28117863113690389</v>
      </c>
      <c r="BK111" s="13">
        <v>0.22899445861158904</v>
      </c>
      <c r="BL111" s="13">
        <v>0.37432631935811511</v>
      </c>
      <c r="BM111" s="13">
        <v>0.18407776839361006</v>
      </c>
      <c r="BN111" s="13">
        <v>0.29523756269374912</v>
      </c>
      <c r="BO111" s="13">
        <v>0.24044418154216851</v>
      </c>
      <c r="BP111" s="13">
        <v>0.39304263532602091</v>
      </c>
    </row>
    <row r="112" spans="2:68" ht="15" customHeight="1">
      <c r="B112" s="31">
        <v>-5.4999999999999827E-2</v>
      </c>
      <c r="D112" s="1">
        <v>37</v>
      </c>
      <c r="E112" s="1" t="s">
        <v>76</v>
      </c>
      <c r="F112" s="1" t="s">
        <v>94</v>
      </c>
      <c r="H112" s="12">
        <v>29</v>
      </c>
      <c r="J112" s="1" t="s">
        <v>76</v>
      </c>
      <c r="K112" s="1" t="s">
        <v>76</v>
      </c>
      <c r="L112" s="13"/>
      <c r="M112" s="13">
        <v>6.1538666666666665E-2</v>
      </c>
      <c r="N112" s="13">
        <v>7.3077333333333341E-2</v>
      </c>
      <c r="O112" s="13">
        <v>0.16923199999999999</v>
      </c>
      <c r="P112" s="13">
        <v>0.19230933333333333</v>
      </c>
      <c r="Q112" s="13">
        <v>8.6793055555555554E-2</v>
      </c>
      <c r="R112" s="13">
        <v>0.18830333333333335</v>
      </c>
      <c r="S112" s="13">
        <v>0.20302055555555557</v>
      </c>
      <c r="T112" s="13">
        <v>0.43547555555555562</v>
      </c>
      <c r="U112" s="13">
        <v>0.18152875000000002</v>
      </c>
      <c r="V112" s="13">
        <v>9.5293749999999997E-2</v>
      </c>
      <c r="W112" s="13">
        <v>0.19964625</v>
      </c>
      <c r="X112" s="13">
        <v>0.52176249999999991</v>
      </c>
      <c r="Y112" s="13">
        <v>0.27291976562499998</v>
      </c>
      <c r="Z112" s="13">
        <v>0.39045984374999998</v>
      </c>
      <c r="AA112" s="13">
        <v>0.39821742187500003</v>
      </c>
      <c r="AB112" s="13">
        <v>0.32369000000000003</v>
      </c>
      <c r="AC112" s="13">
        <v>0.41438999999999998</v>
      </c>
      <c r="AD112" s="13">
        <v>0.26169000000000003</v>
      </c>
      <c r="AE112" s="13">
        <v>0.31169000000000002</v>
      </c>
      <c r="AF112" s="13">
        <v>0.31169000000000002</v>
      </c>
      <c r="AG112" s="13">
        <v>0.35</v>
      </c>
      <c r="AH112" s="13">
        <v>0.35</v>
      </c>
      <c r="AI112" s="13">
        <v>0.35</v>
      </c>
      <c r="AJ112" s="13">
        <v>0.36750000000000005</v>
      </c>
      <c r="AK112" s="13">
        <v>0.315</v>
      </c>
      <c r="AL112" s="13">
        <v>0.315</v>
      </c>
      <c r="AM112" s="13">
        <v>0.315</v>
      </c>
      <c r="AN112" s="13">
        <v>0.33075000000000004</v>
      </c>
      <c r="AO112" s="13">
        <v>0.28350000000000003</v>
      </c>
      <c r="AP112" s="13">
        <v>0.23100000000000001</v>
      </c>
      <c r="AQ112" s="13">
        <v>0.23100000000000001</v>
      </c>
      <c r="AR112" s="13">
        <v>0.28505000000000003</v>
      </c>
      <c r="AS112" s="13">
        <v>0.25515000000000004</v>
      </c>
      <c r="AT112" s="13">
        <v>0.20790000000000003</v>
      </c>
      <c r="AU112" s="13">
        <v>0.20790000000000003</v>
      </c>
      <c r="AV112" s="13">
        <v>0.25654500000000002</v>
      </c>
      <c r="AW112" s="13">
        <v>0.24239250000000004</v>
      </c>
      <c r="AX112" s="13">
        <v>0.19750500000000001</v>
      </c>
      <c r="AY112" s="13">
        <v>0.19750500000000001</v>
      </c>
      <c r="AZ112" s="13">
        <v>0.24371775000000001</v>
      </c>
      <c r="BA112" s="13">
        <v>0.23027287500000004</v>
      </c>
      <c r="BB112" s="13">
        <v>0.4</v>
      </c>
      <c r="BC112" s="13">
        <v>0.4</v>
      </c>
      <c r="BD112" s="13">
        <v>0.4</v>
      </c>
      <c r="BE112" s="13">
        <v>0.4</v>
      </c>
      <c r="BF112" s="13">
        <v>0.4</v>
      </c>
      <c r="BG112" s="13">
        <v>0.42000000000000004</v>
      </c>
      <c r="BH112" s="13">
        <v>0.42000000000000004</v>
      </c>
      <c r="BI112" s="13">
        <v>0.42000000000000004</v>
      </c>
      <c r="BJ112" s="13">
        <v>0.39899999999999997</v>
      </c>
      <c r="BK112" s="13">
        <v>0.37905</v>
      </c>
      <c r="BL112" s="13">
        <v>0.38032312499999998</v>
      </c>
      <c r="BM112" s="13">
        <v>0.39933928124999996</v>
      </c>
      <c r="BN112" s="13">
        <v>0.41930624531249999</v>
      </c>
      <c r="BO112" s="13">
        <v>0.44027155757812497</v>
      </c>
      <c r="BP112" s="13">
        <v>0.46228513545703132</v>
      </c>
    </row>
    <row r="113" spans="2:68" ht="15" customHeight="1">
      <c r="B113" s="31">
        <v>0.56522888946898542</v>
      </c>
      <c r="D113" s="1">
        <v>38</v>
      </c>
      <c r="E113" s="1" t="s">
        <v>77</v>
      </c>
      <c r="F113" s="1" t="s">
        <v>94</v>
      </c>
      <c r="H113" s="12">
        <v>30</v>
      </c>
      <c r="J113" s="1" t="s">
        <v>77</v>
      </c>
      <c r="K113" s="1" t="s">
        <v>77</v>
      </c>
      <c r="L113" s="13"/>
      <c r="M113" s="13">
        <v>47.384994754561887</v>
      </c>
      <c r="N113" s="13">
        <v>111.99201107507096</v>
      </c>
      <c r="O113" s="13">
        <v>53.509704081194201</v>
      </c>
      <c r="P113" s="13">
        <v>75.370574753600948</v>
      </c>
      <c r="Q113" s="13">
        <v>77.481326234319354</v>
      </c>
      <c r="R113" s="13">
        <v>57.743875947752393</v>
      </c>
      <c r="S113" s="13">
        <v>117.99662326174395</v>
      </c>
      <c r="T113" s="13">
        <v>80.600492865073079</v>
      </c>
      <c r="U113" s="13">
        <v>57.013221611620139</v>
      </c>
      <c r="V113" s="13">
        <v>66.267495391411899</v>
      </c>
      <c r="W113" s="13">
        <v>59.285167852341438</v>
      </c>
      <c r="X113" s="13">
        <v>57.342001375378629</v>
      </c>
      <c r="Y113" s="13">
        <v>45.931396636686536</v>
      </c>
      <c r="Z113" s="13">
        <v>80.41858456579925</v>
      </c>
      <c r="AA113" s="13">
        <v>58.576923628255486</v>
      </c>
      <c r="AB113" s="13">
        <v>76.48938563265466</v>
      </c>
      <c r="AC113" s="13">
        <v>51.864764628275339</v>
      </c>
      <c r="AD113" s="13">
        <v>38.954995717820815</v>
      </c>
      <c r="AE113" s="13">
        <v>44.843165811906928</v>
      </c>
      <c r="AF113" s="13">
        <v>60.740860886777917</v>
      </c>
      <c r="AG113" s="13">
        <v>58.110854329451136</v>
      </c>
      <c r="AH113" s="13">
        <v>45.687722120776812</v>
      </c>
      <c r="AI113" s="13">
        <v>58.596022478836069</v>
      </c>
      <c r="AJ113" s="13">
        <v>57.790038558286447</v>
      </c>
      <c r="AK113" s="13">
        <v>55.850819283991754</v>
      </c>
      <c r="AL113" s="13">
        <v>41.108032849310341</v>
      </c>
      <c r="AM113" s="13">
        <v>33.47222011010048</v>
      </c>
      <c r="AN113" s="13">
        <v>71.489838247351443</v>
      </c>
      <c r="AO113" s="13">
        <v>64.793168636866127</v>
      </c>
      <c r="AP113" s="13">
        <v>39.633538482110083</v>
      </c>
      <c r="AQ113" s="13">
        <v>46.574417389073581</v>
      </c>
      <c r="AR113" s="13">
        <v>41.499833496396832</v>
      </c>
      <c r="AS113" s="13">
        <v>40.247598724665636</v>
      </c>
      <c r="AT113" s="13">
        <v>33.510834838657715</v>
      </c>
      <c r="AU113" s="13">
        <v>51.874013653517551</v>
      </c>
      <c r="AV113" s="13">
        <v>46.161832536266729</v>
      </c>
      <c r="AW113" s="13">
        <v>43.540380251704661</v>
      </c>
      <c r="AX113" s="13">
        <v>30.323609137730529</v>
      </c>
      <c r="AY113" s="13">
        <v>32.547094584113886</v>
      </c>
      <c r="AZ113" s="13">
        <v>46.561644729605341</v>
      </c>
      <c r="BA113" s="13">
        <v>74.798874833421323</v>
      </c>
      <c r="BB113" s="13">
        <v>71.757746601292453</v>
      </c>
      <c r="BC113" s="13">
        <v>49.004277458068529</v>
      </c>
      <c r="BD113" s="13">
        <v>60.641986703366769</v>
      </c>
      <c r="BE113" s="13">
        <v>76.228356551740333</v>
      </c>
      <c r="BF113" s="13">
        <v>73.761026397644528</v>
      </c>
      <c r="BG113" s="13">
        <v>58.233040635441725</v>
      </c>
      <c r="BH113" s="13">
        <v>66.447760922504685</v>
      </c>
      <c r="BI113" s="13">
        <v>80.772804925006511</v>
      </c>
      <c r="BJ113" s="13">
        <v>78.763794255196274</v>
      </c>
      <c r="BK113" s="13">
        <v>72.367907420145457</v>
      </c>
      <c r="BL113" s="13">
        <v>80.508846957166668</v>
      </c>
      <c r="BM113" s="13">
        <v>37.076026252908505</v>
      </c>
      <c r="BN113" s="13">
        <v>30.80244367629356</v>
      </c>
      <c r="BO113" s="13">
        <v>29.856182719024375</v>
      </c>
      <c r="BP113" s="13">
        <v>29.738096841122211</v>
      </c>
    </row>
    <row r="114" spans="2:68" ht="15" customHeight="1">
      <c r="B114" s="31">
        <v>-1.2419354838709684</v>
      </c>
      <c r="D114" s="1">
        <v>39</v>
      </c>
      <c r="E114" s="1" t="s">
        <v>78</v>
      </c>
      <c r="F114" s="1" t="s">
        <v>94</v>
      </c>
      <c r="H114" s="12">
        <v>31</v>
      </c>
      <c r="J114" s="1" t="s">
        <v>78</v>
      </c>
      <c r="K114" s="1" t="s">
        <v>78</v>
      </c>
      <c r="L114" s="13"/>
      <c r="M114" s="13">
        <v>0.13076171875000001</v>
      </c>
      <c r="N114" s="13">
        <v>0.40468750000000003</v>
      </c>
      <c r="O114" s="13">
        <v>0.30527343750000002</v>
      </c>
      <c r="P114" s="13">
        <v>0.46054687499999991</v>
      </c>
      <c r="Q114" s="13">
        <v>0.679522659732541</v>
      </c>
      <c r="R114" s="13">
        <v>0.51139487369985148</v>
      </c>
      <c r="S114" s="13">
        <v>3.7402767459138189</v>
      </c>
      <c r="T114" s="13">
        <v>1.5251114413075779</v>
      </c>
      <c r="U114" s="13">
        <v>0.76451002559726966</v>
      </c>
      <c r="V114" s="13">
        <v>0.54739761092150163</v>
      </c>
      <c r="W114" s="13">
        <v>0.54213737201365175</v>
      </c>
      <c r="X114" s="13">
        <v>0.80531569965870298</v>
      </c>
      <c r="Y114" s="13">
        <v>0.6047499999999999</v>
      </c>
      <c r="Z114" s="13">
        <v>0.61499999999999966</v>
      </c>
      <c r="AA114" s="13">
        <v>0.40781249999999963</v>
      </c>
      <c r="AB114" s="13">
        <v>0.29749999999999988</v>
      </c>
      <c r="AC114" s="13">
        <v>5.4999999999999938E-2</v>
      </c>
      <c r="AD114" s="13">
        <v>0.14999999999999974</v>
      </c>
      <c r="AE114" s="13">
        <v>0.14999999999999974</v>
      </c>
      <c r="AF114" s="13">
        <v>0.62000000000000033</v>
      </c>
      <c r="AG114" s="13">
        <v>0.79999999999999993</v>
      </c>
      <c r="AH114" s="13">
        <v>-0.30999999999999994</v>
      </c>
      <c r="AI114" s="13">
        <v>-1.07</v>
      </c>
      <c r="AJ114" s="13">
        <v>6.0000000000000109E-2</v>
      </c>
      <c r="AK114" s="13">
        <v>-0.12000000000000022</v>
      </c>
      <c r="AL114" s="13">
        <v>-3.2500000000000009</v>
      </c>
      <c r="AM114" s="13">
        <v>-0.8</v>
      </c>
      <c r="AN114" s="13">
        <v>-4.4999999999999873E-2</v>
      </c>
      <c r="AO114" s="13">
        <v>1.1199999999999992</v>
      </c>
      <c r="AP114" s="13">
        <v>0.81999999999999984</v>
      </c>
      <c r="AQ114" s="13">
        <v>-0.15000000000000019</v>
      </c>
      <c r="AR114" s="13">
        <v>-1.8999999999999997</v>
      </c>
      <c r="AS114" s="13">
        <v>-0.29000000000000026</v>
      </c>
      <c r="AT114" s="13">
        <v>-0.7000000000000004</v>
      </c>
      <c r="AU114" s="13">
        <v>-0.35000000000000026</v>
      </c>
      <c r="AV114" s="13">
        <v>0.15000000000000024</v>
      </c>
      <c r="AW114" s="13">
        <v>0.40000000000000024</v>
      </c>
      <c r="AX114" s="13">
        <v>-0.54999999999999993</v>
      </c>
      <c r="AY114" s="13">
        <v>0.55000000000000004</v>
      </c>
      <c r="AZ114" s="13">
        <v>-0.1000000000000007</v>
      </c>
      <c r="BA114" s="13">
        <v>0.95000000000000018</v>
      </c>
      <c r="BB114" s="13">
        <v>1.2116499999999997</v>
      </c>
      <c r="BC114" s="13">
        <v>1.2800000000000002</v>
      </c>
      <c r="BD114" s="13">
        <v>9.9999999999999811E-2</v>
      </c>
      <c r="BE114" s="13">
        <v>1.4500000000000002</v>
      </c>
      <c r="BF114" s="13">
        <v>0.74999999999999989</v>
      </c>
      <c r="BG114" s="13">
        <v>1.3</v>
      </c>
      <c r="BH114" s="13">
        <v>1.1500000000000004</v>
      </c>
      <c r="BI114" s="13">
        <v>1.38</v>
      </c>
      <c r="BJ114" s="13">
        <v>1.31</v>
      </c>
      <c r="BK114" s="13">
        <v>1.5199999999999998</v>
      </c>
      <c r="BL114" s="13">
        <v>1.6199999999999997</v>
      </c>
      <c r="BM114" s="13">
        <v>1.38</v>
      </c>
      <c r="BN114" s="13">
        <v>1.06</v>
      </c>
      <c r="BO114" s="13">
        <v>0.62999999999999978</v>
      </c>
      <c r="BP114" s="13">
        <v>0.71</v>
      </c>
    </row>
    <row r="115" spans="2:68" ht="15" customHeight="1">
      <c r="B115" s="31">
        <v>0.78534257687572295</v>
      </c>
      <c r="D115" s="1">
        <v>40</v>
      </c>
      <c r="E115" s="1" t="s">
        <v>79</v>
      </c>
      <c r="F115" s="1" t="s">
        <v>94</v>
      </c>
      <c r="H115" s="12">
        <v>32</v>
      </c>
      <c r="J115" s="1" t="s">
        <v>79</v>
      </c>
      <c r="K115" s="1" t="s">
        <v>79</v>
      </c>
      <c r="L115" s="13"/>
      <c r="M115" s="13">
        <v>18.37492022674245</v>
      </c>
      <c r="N115" s="13">
        <v>48.399574542626397</v>
      </c>
      <c r="O115" s="13">
        <v>23.22509313943436</v>
      </c>
      <c r="P115" s="13">
        <v>32.925212869954571</v>
      </c>
      <c r="Q115" s="13">
        <v>34.690014837962956</v>
      </c>
      <c r="R115" s="13">
        <v>20.451130683333329</v>
      </c>
      <c r="S115" s="13">
        <v>52.643287687534709</v>
      </c>
      <c r="T115" s="13">
        <v>34.606837315251809</v>
      </c>
      <c r="U115" s="13">
        <v>20.869973524143148</v>
      </c>
      <c r="V115" s="13">
        <v>32.938537133416368</v>
      </c>
      <c r="W115" s="13">
        <v>28.324207232084241</v>
      </c>
      <c r="X115" s="13">
        <v>26.053525460380747</v>
      </c>
      <c r="Y115" s="13">
        <v>21.300336336078548</v>
      </c>
      <c r="Z115" s="13">
        <v>40.410832768764237</v>
      </c>
      <c r="AA115" s="13">
        <v>31.047577918533488</v>
      </c>
      <c r="AB115" s="13">
        <v>40.52962923800704</v>
      </c>
      <c r="AC115" s="13">
        <v>26.802976006491203</v>
      </c>
      <c r="AD115" s="13">
        <v>19.470751924402599</v>
      </c>
      <c r="AE115" s="13">
        <v>23.881135983300673</v>
      </c>
      <c r="AF115" s="13">
        <v>31.101329136335384</v>
      </c>
      <c r="AG115" s="13">
        <v>30.927302951394314</v>
      </c>
      <c r="AH115" s="13">
        <v>23.120469256079954</v>
      </c>
      <c r="AI115" s="13">
        <v>30.212408164076354</v>
      </c>
      <c r="AJ115" s="13">
        <v>31.690786360664923</v>
      </c>
      <c r="AK115" s="13">
        <v>30.266080761960659</v>
      </c>
      <c r="AL115" s="13">
        <v>21.930485192088035</v>
      </c>
      <c r="AM115" s="13">
        <v>17.315149220467966</v>
      </c>
      <c r="AN115" s="13">
        <v>41.277958160225715</v>
      </c>
      <c r="AO115" s="13">
        <v>36.234692518307483</v>
      </c>
      <c r="AP115" s="13">
        <v>20.453651508815774</v>
      </c>
      <c r="AQ115" s="13">
        <v>25.757429536901295</v>
      </c>
      <c r="AR115" s="13">
        <v>24.1</v>
      </c>
      <c r="AS115" s="13">
        <v>23.455379199999999</v>
      </c>
      <c r="AT115" s="13">
        <v>18.840000000000003</v>
      </c>
      <c r="AU115" s="13">
        <v>28.872575386318644</v>
      </c>
      <c r="AV115" s="13">
        <v>25.09</v>
      </c>
      <c r="AW115" s="13">
        <v>22.799999999999997</v>
      </c>
      <c r="AX115" s="13">
        <v>16.399999999999999</v>
      </c>
      <c r="AY115" s="13">
        <v>17.8</v>
      </c>
      <c r="AZ115" s="13">
        <v>28.6</v>
      </c>
      <c r="BA115" s="13">
        <v>46</v>
      </c>
      <c r="BB115" s="13">
        <v>44</v>
      </c>
      <c r="BC115" s="13">
        <v>29.5</v>
      </c>
      <c r="BD115" s="13">
        <v>37.5</v>
      </c>
      <c r="BE115" s="13">
        <v>44.023976113928697</v>
      </c>
      <c r="BF115" s="13">
        <v>44.7222338352802</v>
      </c>
      <c r="BG115" s="13">
        <v>33.72493587544335</v>
      </c>
      <c r="BH115" s="13">
        <v>40.114693536828575</v>
      </c>
      <c r="BI115" s="13">
        <v>47.519845265481699</v>
      </c>
      <c r="BJ115" s="13">
        <v>48.883161044758801</v>
      </c>
      <c r="BK115" s="13">
        <v>42.024339025365848</v>
      </c>
      <c r="BL115" s="13">
        <v>46.948792125190593</v>
      </c>
      <c r="BM115" s="13">
        <v>12.622323299907549</v>
      </c>
      <c r="BN115" s="13">
        <v>11.419789671159698</v>
      </c>
      <c r="BO115" s="13">
        <v>11.54363605697295</v>
      </c>
      <c r="BP115" s="13">
        <v>11.27014560952415</v>
      </c>
    </row>
    <row r="116" spans="2:68" ht="15" customHeight="1">
      <c r="B116" s="31" t="e">
        <v>#N/A</v>
      </c>
      <c r="D116" s="1">
        <v>41</v>
      </c>
      <c r="E116" s="1" t="s">
        <v>80</v>
      </c>
      <c r="F116" s="1" t="s">
        <v>94</v>
      </c>
      <c r="H116" s="12">
        <v>33</v>
      </c>
      <c r="J116" s="1" t="s">
        <v>80</v>
      </c>
      <c r="K116" s="1" t="s">
        <v>80</v>
      </c>
      <c r="L116" s="13"/>
      <c r="M116" s="13">
        <v>0</v>
      </c>
      <c r="N116" s="13">
        <v>0</v>
      </c>
      <c r="O116" s="13">
        <v>0</v>
      </c>
      <c r="P116" s="13">
        <v>0</v>
      </c>
      <c r="Q116" s="13">
        <v>0</v>
      </c>
      <c r="R116" s="13">
        <v>0</v>
      </c>
      <c r="S116" s="13">
        <v>0</v>
      </c>
      <c r="T116" s="13">
        <v>0</v>
      </c>
      <c r="U116" s="13">
        <v>0</v>
      </c>
      <c r="V116" s="13">
        <v>0</v>
      </c>
      <c r="W116" s="13">
        <v>0</v>
      </c>
      <c r="X116" s="13">
        <v>0</v>
      </c>
      <c r="Y116" s="13">
        <v>0</v>
      </c>
      <c r="Z116" s="13">
        <v>0</v>
      </c>
      <c r="AA116" s="13">
        <v>0</v>
      </c>
      <c r="AB116" s="13">
        <v>0</v>
      </c>
      <c r="AC116" s="13">
        <v>0</v>
      </c>
      <c r="AD116" s="13">
        <v>0</v>
      </c>
      <c r="AE116" s="13">
        <v>0</v>
      </c>
      <c r="AF116" s="13">
        <v>0</v>
      </c>
      <c r="AG116" s="13">
        <v>0</v>
      </c>
      <c r="AH116" s="13">
        <v>0</v>
      </c>
      <c r="AI116" s="13">
        <v>0</v>
      </c>
      <c r="AJ116" s="13">
        <v>0</v>
      </c>
      <c r="AK116" s="13">
        <v>0</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row>
    <row r="117" spans="2:68" ht="15" customHeight="1">
      <c r="B117" s="31" t="e">
        <v>#N/A</v>
      </c>
      <c r="D117" s="1">
        <v>42</v>
      </c>
      <c r="E117" s="1" t="s">
        <v>81</v>
      </c>
      <c r="F117" s="1" t="s">
        <v>94</v>
      </c>
      <c r="H117" s="12">
        <v>34</v>
      </c>
      <c r="J117" s="1" t="s">
        <v>81</v>
      </c>
      <c r="K117" s="1" t="s">
        <v>81</v>
      </c>
      <c r="L117" s="13"/>
      <c r="M117" s="13">
        <v>0</v>
      </c>
      <c r="N117" s="13">
        <v>0</v>
      </c>
      <c r="O117" s="13">
        <v>0</v>
      </c>
      <c r="P117" s="13">
        <v>0</v>
      </c>
      <c r="Q117" s="13">
        <v>0</v>
      </c>
      <c r="R117" s="13">
        <v>0</v>
      </c>
      <c r="S117" s="13">
        <v>0</v>
      </c>
      <c r="T117" s="13">
        <v>0</v>
      </c>
      <c r="U117" s="13">
        <v>0</v>
      </c>
      <c r="V117" s="13">
        <v>0</v>
      </c>
      <c r="W117" s="13">
        <v>0</v>
      </c>
      <c r="X117" s="13">
        <v>0</v>
      </c>
      <c r="Y117" s="13">
        <v>0</v>
      </c>
      <c r="Z117" s="13">
        <v>0</v>
      </c>
      <c r="AA117" s="13">
        <v>0</v>
      </c>
      <c r="AB117" s="13">
        <v>0</v>
      </c>
      <c r="AC117" s="13">
        <v>0</v>
      </c>
      <c r="AD117" s="13">
        <v>0</v>
      </c>
      <c r="AE117" s="13">
        <v>0</v>
      </c>
      <c r="AF117" s="13">
        <v>0</v>
      </c>
      <c r="AG117" s="13">
        <v>0</v>
      </c>
      <c r="AH117" s="13">
        <v>0</v>
      </c>
      <c r="AI117" s="13">
        <v>0</v>
      </c>
      <c r="AJ117" s="13">
        <v>0</v>
      </c>
      <c r="AK117" s="13">
        <v>0</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row>
    <row r="118" spans="2:68" ht="15" customHeight="1">
      <c r="B118" s="31">
        <v>0.54477520269644386</v>
      </c>
      <c r="D118" s="1">
        <v>43</v>
      </c>
      <c r="E118" s="1" t="s">
        <v>82</v>
      </c>
      <c r="F118" s="1" t="s">
        <v>94</v>
      </c>
      <c r="H118" s="12">
        <v>35</v>
      </c>
      <c r="J118" s="1" t="s">
        <v>82</v>
      </c>
      <c r="K118" s="1" t="s">
        <v>82</v>
      </c>
      <c r="L118" s="13"/>
      <c r="M118" s="13">
        <v>3.0726077449455245</v>
      </c>
      <c r="N118" s="13">
        <v>5.76622839813359</v>
      </c>
      <c r="O118" s="13">
        <v>2.1452154898910489</v>
      </c>
      <c r="P118" s="13">
        <v>3.8388361430791145</v>
      </c>
      <c r="Q118" s="13">
        <v>3.8896450749019049</v>
      </c>
      <c r="R118" s="13">
        <v>4.3510208511175712</v>
      </c>
      <c r="S118" s="13">
        <v>5.7682546572940003</v>
      </c>
      <c r="T118" s="13">
        <v>3.3455031048626669</v>
      </c>
      <c r="U118" s="13">
        <v>4.2173661164047704</v>
      </c>
      <c r="V118" s="13">
        <v>5.6940022202667677</v>
      </c>
      <c r="W118" s="13">
        <v>2.0379868018045908</v>
      </c>
      <c r="X118" s="13">
        <v>3.019295684894189</v>
      </c>
      <c r="Y118" s="13">
        <v>2.9877636576894369</v>
      </c>
      <c r="Z118" s="13">
        <v>3.3012311871914743</v>
      </c>
      <c r="AA118" s="13">
        <v>2.4585871656487615</v>
      </c>
      <c r="AB118" s="13">
        <v>2.7191741116618573</v>
      </c>
      <c r="AC118" s="13">
        <v>2.5405124145856846</v>
      </c>
      <c r="AD118" s="13">
        <v>1.6069962960821087</v>
      </c>
      <c r="AE118" s="13">
        <v>1.5038584726042283</v>
      </c>
      <c r="AF118" s="13">
        <v>1.9921682250325037</v>
      </c>
      <c r="AG118" s="13">
        <v>1.9134753351358413</v>
      </c>
      <c r="AH118" s="13">
        <v>1.9603998330710573</v>
      </c>
      <c r="AI118" s="13">
        <v>2.5963793586926367</v>
      </c>
      <c r="AJ118" s="13">
        <v>2.0171108022216626</v>
      </c>
      <c r="AK118" s="13">
        <v>3.0499519222959717</v>
      </c>
      <c r="AL118" s="13">
        <v>3.1610975538028145</v>
      </c>
      <c r="AM118" s="13">
        <v>2.5836322636625102</v>
      </c>
      <c r="AN118" s="13">
        <v>3.1296143741042264</v>
      </c>
      <c r="AO118" s="13">
        <v>3.3491317566436525</v>
      </c>
      <c r="AP118" s="13">
        <v>2.1843440735809736</v>
      </c>
      <c r="AQ118" s="13">
        <v>2.590157774683953</v>
      </c>
      <c r="AR118" s="13">
        <v>2.3581456814468198</v>
      </c>
      <c r="AS118" s="13">
        <v>2.2507616063206251</v>
      </c>
      <c r="AT118" s="13">
        <v>2.8509641974227109</v>
      </c>
      <c r="AU118" s="13">
        <v>3.7366180785111589</v>
      </c>
      <c r="AV118" s="13">
        <v>3.2535788834274784</v>
      </c>
      <c r="AW118" s="13">
        <v>3.7899445955321625</v>
      </c>
      <c r="AX118" s="13">
        <v>2.2854531409530257</v>
      </c>
      <c r="AY118" s="13">
        <v>2.3813324434513841</v>
      </c>
      <c r="AZ118" s="13">
        <v>1.9944449676158342</v>
      </c>
      <c r="BA118" s="13">
        <v>3.868203239237809</v>
      </c>
      <c r="BB118" s="13">
        <v>3.7904323112824523</v>
      </c>
      <c r="BC118" s="13">
        <v>3.1864806747810319</v>
      </c>
      <c r="BD118" s="13">
        <v>3.0525223438155216</v>
      </c>
      <c r="BE118" s="13">
        <v>3.9424249462871401</v>
      </c>
      <c r="BF118" s="13">
        <v>4.1411321399943208</v>
      </c>
      <c r="BG118" s="13">
        <v>4.0799809626658767</v>
      </c>
      <c r="BH118" s="13">
        <v>3.3417385465911122</v>
      </c>
      <c r="BI118" s="13">
        <v>4.3225689014028106</v>
      </c>
      <c r="BJ118" s="13">
        <v>3.8362584542514768</v>
      </c>
      <c r="BK118" s="13">
        <v>4.2423880847247624</v>
      </c>
      <c r="BL118" s="13">
        <v>3.9468899178109487</v>
      </c>
      <c r="BM118" s="13">
        <v>4.4345521693609529</v>
      </c>
      <c r="BN118" s="13">
        <v>3.2697002775938597</v>
      </c>
      <c r="BO118" s="13">
        <v>3.0473057609714265</v>
      </c>
      <c r="BP118" s="13">
        <v>2.0617567479803682</v>
      </c>
    </row>
    <row r="119" spans="2:68" ht="15" customHeight="1">
      <c r="B119" s="31">
        <v>0.35997855867791984</v>
      </c>
      <c r="D119" s="1">
        <v>44</v>
      </c>
      <c r="E119" s="1" t="s">
        <v>83</v>
      </c>
      <c r="F119" s="1" t="s">
        <v>94</v>
      </c>
      <c r="H119" s="12">
        <v>36</v>
      </c>
      <c r="J119" s="1" t="s">
        <v>83</v>
      </c>
      <c r="K119" s="1" t="s">
        <v>83</v>
      </c>
      <c r="L119" s="13"/>
      <c r="M119" s="13">
        <v>13.661360841423948</v>
      </c>
      <c r="N119" s="13">
        <v>33.972940291262141</v>
      </c>
      <c r="O119" s="13">
        <v>15.580899029126215</v>
      </c>
      <c r="P119" s="13">
        <v>23.665044012944982</v>
      </c>
      <c r="Q119" s="13">
        <v>24.597273753684618</v>
      </c>
      <c r="R119" s="13">
        <v>17.407180432256816</v>
      </c>
      <c r="S119" s="13">
        <v>30.273841426942354</v>
      </c>
      <c r="T119" s="13">
        <v>24.477855025066162</v>
      </c>
      <c r="U119" s="13">
        <v>21.424346328748893</v>
      </c>
      <c r="V119" s="13">
        <v>13.501880627855009</v>
      </c>
      <c r="W119" s="13">
        <v>13.197918798678892</v>
      </c>
      <c r="X119" s="13">
        <v>14.068040693088832</v>
      </c>
      <c r="Y119" s="13">
        <v>11.635592022499999</v>
      </c>
      <c r="Z119" s="13">
        <v>19.521125793611109</v>
      </c>
      <c r="AA119" s="13">
        <v>12.450136177083332</v>
      </c>
      <c r="AB119" s="13">
        <v>18.129147033333332</v>
      </c>
      <c r="AC119" s="13">
        <v>12.488649999999998</v>
      </c>
      <c r="AD119" s="13">
        <v>9.7897777777777772</v>
      </c>
      <c r="AE119" s="13">
        <v>10.447605555555555</v>
      </c>
      <c r="AF119" s="13">
        <v>15.001333333333331</v>
      </c>
      <c r="AG119" s="13">
        <v>13.8409</v>
      </c>
      <c r="AH119" s="13">
        <v>10.986055555555556</v>
      </c>
      <c r="AI119" s="13">
        <v>13.620722222222222</v>
      </c>
      <c r="AJ119" s="13">
        <v>11.9</v>
      </c>
      <c r="AK119" s="13">
        <v>11.68</v>
      </c>
      <c r="AL119" s="13">
        <v>10.7</v>
      </c>
      <c r="AM119" s="13">
        <v>8.3000000000000007</v>
      </c>
      <c r="AN119" s="13">
        <v>14.940799999999999</v>
      </c>
      <c r="AO119" s="13">
        <v>13.4</v>
      </c>
      <c r="AP119" s="13">
        <v>9</v>
      </c>
      <c r="AQ119" s="13">
        <v>10.45</v>
      </c>
      <c r="AR119" s="13">
        <v>9.6300000000000008</v>
      </c>
      <c r="AS119" s="13">
        <v>8.23</v>
      </c>
      <c r="AT119" s="13">
        <v>7.05</v>
      </c>
      <c r="AU119" s="13">
        <v>11.14</v>
      </c>
      <c r="AV119" s="13">
        <v>10.130000000000001</v>
      </c>
      <c r="AW119" s="13">
        <v>8.91</v>
      </c>
      <c r="AX119" s="13">
        <v>6.74</v>
      </c>
      <c r="AY119" s="13">
        <v>6.4850000000000003</v>
      </c>
      <c r="AZ119" s="13">
        <v>7.6850000000000005</v>
      </c>
      <c r="BA119" s="13">
        <v>14</v>
      </c>
      <c r="BB119" s="13">
        <v>11.8</v>
      </c>
      <c r="BC119" s="13">
        <v>7.5</v>
      </c>
      <c r="BD119" s="13">
        <v>9.6</v>
      </c>
      <c r="BE119" s="13">
        <v>13</v>
      </c>
      <c r="BF119" s="13">
        <v>12</v>
      </c>
      <c r="BG119" s="13">
        <v>9.1</v>
      </c>
      <c r="BH119" s="13">
        <v>9.6999999999999993</v>
      </c>
      <c r="BI119" s="13">
        <v>13.5</v>
      </c>
      <c r="BJ119" s="13">
        <v>11.600000000000001</v>
      </c>
      <c r="BK119" s="13">
        <v>11</v>
      </c>
      <c r="BL119" s="13">
        <v>12.625</v>
      </c>
      <c r="BM119" s="13">
        <v>10.8</v>
      </c>
      <c r="BN119" s="13">
        <v>8.120000000000001</v>
      </c>
      <c r="BO119" s="13">
        <v>8</v>
      </c>
      <c r="BP119" s="13">
        <v>8.8374999999999986</v>
      </c>
    </row>
    <row r="120" spans="2:68" ht="15" customHeight="1">
      <c r="B120" s="31">
        <v>0.49126473563798267</v>
      </c>
      <c r="D120" s="1">
        <v>45</v>
      </c>
      <c r="E120" s="1" t="s">
        <v>117</v>
      </c>
      <c r="F120" s="1" t="s">
        <v>94</v>
      </c>
      <c r="H120" s="12">
        <v>37</v>
      </c>
      <c r="J120" s="1" t="s">
        <v>117</v>
      </c>
      <c r="K120" s="1" t="s">
        <v>117</v>
      </c>
      <c r="L120" s="13"/>
      <c r="M120" s="13">
        <v>2.3814544718774999</v>
      </c>
      <c r="N120" s="13">
        <v>6.0057268987106243</v>
      </c>
      <c r="O120" s="13">
        <v>2.5397270336018751</v>
      </c>
      <c r="P120" s="13">
        <v>2.81036328074125</v>
      </c>
      <c r="Q120" s="13">
        <v>2.3333286008264325</v>
      </c>
      <c r="R120" s="13">
        <v>1.7399957407437898</v>
      </c>
      <c r="S120" s="13">
        <v>6.4394259482299763</v>
      </c>
      <c r="T120" s="13">
        <v>4.5866515226445852</v>
      </c>
      <c r="U120" s="13">
        <v>1.5005490260597749</v>
      </c>
      <c r="V120" s="13">
        <v>2.5010167149255089</v>
      </c>
      <c r="W120" s="13">
        <v>3.2576129694265172</v>
      </c>
      <c r="X120" s="13">
        <v>3.1572075451389554</v>
      </c>
      <c r="Y120" s="13">
        <v>1.9666199864846505</v>
      </c>
      <c r="Z120" s="13">
        <v>4.0714811478213333</v>
      </c>
      <c r="AA120" s="13">
        <v>2.9313896827738839</v>
      </c>
      <c r="AB120" s="13">
        <v>4.0174859528909348</v>
      </c>
      <c r="AC120" s="13">
        <v>2.8556504023252742</v>
      </c>
      <c r="AD120" s="13">
        <v>1.9366831031933327</v>
      </c>
      <c r="AE120" s="13">
        <v>2.3242501153182551</v>
      </c>
      <c r="AF120" s="13">
        <v>3.1145692196878221</v>
      </c>
      <c r="AG120" s="13">
        <v>2.9500669322249999</v>
      </c>
      <c r="AH120" s="13">
        <v>2.4713552112250001</v>
      </c>
      <c r="AI120" s="13">
        <v>3.5291816543149999</v>
      </c>
      <c r="AJ120" s="13">
        <v>3.2497273321400009</v>
      </c>
      <c r="AK120" s="13">
        <v>2.9198248286499999</v>
      </c>
      <c r="AL120" s="13">
        <v>2.3386774427000003</v>
      </c>
      <c r="AM120" s="13">
        <v>1.8930666683500004</v>
      </c>
      <c r="AN120" s="13">
        <v>3.6854448757350005</v>
      </c>
      <c r="AO120" s="13">
        <v>2.9797330191000002</v>
      </c>
      <c r="AP120" s="13">
        <v>2.0146741102750001</v>
      </c>
      <c r="AQ120" s="13">
        <v>2.585582648375</v>
      </c>
      <c r="AR120" s="13">
        <v>2.1029072939500009</v>
      </c>
      <c r="AS120" s="13">
        <v>1.7945149677000001</v>
      </c>
      <c r="AT120" s="13">
        <v>1.3884758821249998</v>
      </c>
      <c r="AU120" s="13">
        <v>2.7618739412150002</v>
      </c>
      <c r="AV120" s="13">
        <v>2.2363753321549997</v>
      </c>
      <c r="AW120" s="13">
        <v>1.7472593751274998</v>
      </c>
      <c r="AX120" s="13">
        <v>1.1708960164675002</v>
      </c>
      <c r="AY120" s="13">
        <v>1.0536976843499999</v>
      </c>
      <c r="AZ120" s="13">
        <v>2.2674757620450001</v>
      </c>
      <c r="BA120" s="13">
        <v>2.7858122384150006</v>
      </c>
      <c r="BB120" s="13">
        <v>3.2508528174000002</v>
      </c>
      <c r="BC120" s="13">
        <v>2.4058208290500014</v>
      </c>
      <c r="BD120" s="13">
        <v>3.1247069544000001</v>
      </c>
      <c r="BE120" s="13">
        <v>3.166558770505</v>
      </c>
      <c r="BF120" s="13">
        <v>2.934395785025</v>
      </c>
      <c r="BG120" s="13">
        <v>2.5423694281499998</v>
      </c>
      <c r="BH120" s="13">
        <v>3.6018794835750012</v>
      </c>
      <c r="BI120" s="13">
        <v>3.7127748489799997</v>
      </c>
      <c r="BJ120" s="13">
        <v>2.9922642580800005</v>
      </c>
      <c r="BK120" s="13">
        <v>3.2773180787842842</v>
      </c>
      <c r="BL120" s="13">
        <v>4.2367679529157156</v>
      </c>
      <c r="BM120" s="13">
        <v>1.2714148399</v>
      </c>
      <c r="BN120" s="13">
        <v>0.88588021490000024</v>
      </c>
      <c r="BO120" s="13">
        <v>0.86536434629999981</v>
      </c>
      <c r="BP120" s="13">
        <v>1.057126210930021</v>
      </c>
    </row>
    <row r="121" spans="2:68" ht="15" customHeight="1">
      <c r="B121" s="31">
        <v>0.1396322319364276</v>
      </c>
      <c r="D121" s="1">
        <v>46</v>
      </c>
      <c r="E121" s="1" t="s">
        <v>84</v>
      </c>
      <c r="F121" s="1" t="s">
        <v>94</v>
      </c>
      <c r="H121" s="12">
        <v>38</v>
      </c>
      <c r="J121" s="1" t="s">
        <v>84</v>
      </c>
      <c r="K121" s="1" t="s">
        <v>84</v>
      </c>
      <c r="L121" s="13"/>
      <c r="M121" s="13">
        <v>9.763889750822468</v>
      </c>
      <c r="N121" s="13">
        <v>17.442853444338219</v>
      </c>
      <c r="O121" s="13">
        <v>9.7134959516407058</v>
      </c>
      <c r="P121" s="13">
        <v>11.670571571881037</v>
      </c>
      <c r="Q121" s="13">
        <v>11.291541307210903</v>
      </c>
      <c r="R121" s="13">
        <v>13.28315336660104</v>
      </c>
      <c r="S121" s="13">
        <v>19.131536795829078</v>
      </c>
      <c r="T121" s="13">
        <v>12.058534455940279</v>
      </c>
      <c r="U121" s="13">
        <v>8.2364765906662871</v>
      </c>
      <c r="V121" s="13">
        <v>11.084661084026756</v>
      </c>
      <c r="W121" s="13">
        <v>11.925304678333546</v>
      </c>
      <c r="X121" s="13">
        <v>10.238616292217205</v>
      </c>
      <c r="Y121" s="13">
        <v>7.4363346339338987</v>
      </c>
      <c r="Z121" s="13">
        <v>12.498913668411095</v>
      </c>
      <c r="AA121" s="13">
        <v>9.2814201842160262</v>
      </c>
      <c r="AB121" s="13">
        <v>10.796449296761487</v>
      </c>
      <c r="AC121" s="13">
        <v>7.1219758048731778</v>
      </c>
      <c r="AD121" s="13">
        <v>6.0007866163649997</v>
      </c>
      <c r="AE121" s="13">
        <v>6.5363156851282138</v>
      </c>
      <c r="AF121" s="13">
        <v>8.9114609723888751</v>
      </c>
      <c r="AG121" s="13">
        <v>7.6791091106959826</v>
      </c>
      <c r="AH121" s="13">
        <v>7.4594422648452392</v>
      </c>
      <c r="AI121" s="13">
        <v>9.7073310795298582</v>
      </c>
      <c r="AJ121" s="13">
        <v>8.8724140632598587</v>
      </c>
      <c r="AK121" s="13">
        <v>8.0549617710851287</v>
      </c>
      <c r="AL121" s="13">
        <v>6.2277726607194879</v>
      </c>
      <c r="AM121" s="13">
        <v>4.1803719576200002</v>
      </c>
      <c r="AN121" s="13">
        <v>8.5010208372865002</v>
      </c>
      <c r="AO121" s="13">
        <v>7.7096113428150002</v>
      </c>
      <c r="AP121" s="13">
        <v>5.160868789438334</v>
      </c>
      <c r="AQ121" s="13">
        <v>5.3412474291133334</v>
      </c>
      <c r="AR121" s="13">
        <v>5.2087805210000004</v>
      </c>
      <c r="AS121" s="13">
        <v>4.8069429506450003</v>
      </c>
      <c r="AT121" s="13">
        <v>4.0813947591100002</v>
      </c>
      <c r="AU121" s="13">
        <v>5.7129462474727495</v>
      </c>
      <c r="AV121" s="13">
        <v>5.3018783206842492</v>
      </c>
      <c r="AW121" s="13">
        <v>5.8931762810450001</v>
      </c>
      <c r="AX121" s="13">
        <v>4.2772599803100002</v>
      </c>
      <c r="AY121" s="13">
        <v>4.2770644563125</v>
      </c>
      <c r="AZ121" s="13">
        <v>6.1147239999445002</v>
      </c>
      <c r="BA121" s="13">
        <v>7.1948593557685001</v>
      </c>
      <c r="BB121" s="13">
        <v>7.7048114726100003</v>
      </c>
      <c r="BC121" s="13">
        <v>5.1319759542375003</v>
      </c>
      <c r="BD121" s="13">
        <v>7.2647574051512507</v>
      </c>
      <c r="BE121" s="13">
        <v>10.645396721019498</v>
      </c>
      <c r="BF121" s="13">
        <v>9.2132646373450005</v>
      </c>
      <c r="BG121" s="13">
        <v>7.4857543691824997</v>
      </c>
      <c r="BH121" s="13">
        <v>8.5394493555100013</v>
      </c>
      <c r="BI121" s="13">
        <v>10.337615909142</v>
      </c>
      <c r="BJ121" s="13">
        <v>10.142110498106</v>
      </c>
      <c r="BK121" s="13">
        <v>10.303862231270571</v>
      </c>
      <c r="BL121" s="13">
        <v>11.131396961249429</v>
      </c>
      <c r="BM121" s="13">
        <v>6.5677359437400007</v>
      </c>
      <c r="BN121" s="13">
        <v>6.0470735126400008</v>
      </c>
      <c r="BO121" s="13">
        <v>5.7698765547799997</v>
      </c>
      <c r="BP121" s="13">
        <v>5.8015682726876721</v>
      </c>
    </row>
    <row r="122" spans="2:68" ht="15" customHeight="1">
      <c r="B122" s="31">
        <v>0.7735223502912798</v>
      </c>
      <c r="D122" s="1">
        <v>47</v>
      </c>
      <c r="E122" s="1" t="s">
        <v>85</v>
      </c>
      <c r="F122" s="1" t="s">
        <v>94</v>
      </c>
      <c r="H122" s="12">
        <v>39</v>
      </c>
      <c r="J122" s="1" t="s">
        <v>85</v>
      </c>
      <c r="K122" s="1" t="s">
        <v>85</v>
      </c>
      <c r="L122" s="13"/>
      <c r="M122" s="13">
        <v>246.50159242830921</v>
      </c>
      <c r="N122" s="13">
        <v>290.5998720414097</v>
      </c>
      <c r="O122" s="13">
        <v>306.07338398353113</v>
      </c>
      <c r="P122" s="13">
        <v>321.01133332655735</v>
      </c>
      <c r="Q122" s="13">
        <v>378.45063592723329</v>
      </c>
      <c r="R122" s="13">
        <v>318.41120009211426</v>
      </c>
      <c r="S122" s="13">
        <v>389.50044886507942</v>
      </c>
      <c r="T122" s="13">
        <v>331.44774611206219</v>
      </c>
      <c r="U122" s="13">
        <v>335.91930118727316</v>
      </c>
      <c r="V122" s="13">
        <v>280.18187759922859</v>
      </c>
      <c r="W122" s="13">
        <v>284.21513118334599</v>
      </c>
      <c r="X122" s="13">
        <v>350.54730826930296</v>
      </c>
      <c r="Y122" s="13">
        <v>425.68693379671942</v>
      </c>
      <c r="Z122" s="13">
        <v>579.84564961647811</v>
      </c>
      <c r="AA122" s="13">
        <v>309.05115605841462</v>
      </c>
      <c r="AB122" s="13">
        <v>340.80788643084514</v>
      </c>
      <c r="AC122" s="13">
        <v>283.49348292906842</v>
      </c>
      <c r="AD122" s="13">
        <v>235.13705881006109</v>
      </c>
      <c r="AE122" s="13">
        <v>229.87192045400153</v>
      </c>
      <c r="AF122" s="13">
        <v>269.80481801762875</v>
      </c>
      <c r="AG122" s="13">
        <v>257.07429500793893</v>
      </c>
      <c r="AH122" s="13">
        <v>206.87779046047061</v>
      </c>
      <c r="AI122" s="13">
        <v>287.38326828939796</v>
      </c>
      <c r="AJ122" s="13">
        <v>280.26211071513444</v>
      </c>
      <c r="AK122" s="13">
        <v>256.53859740707236</v>
      </c>
      <c r="AL122" s="13">
        <v>202.99663236324773</v>
      </c>
      <c r="AM122" s="13">
        <v>188.01879838146215</v>
      </c>
      <c r="AN122" s="13">
        <v>362.31617458791624</v>
      </c>
      <c r="AO122" s="13">
        <v>293.30450804437919</v>
      </c>
      <c r="AP122" s="13">
        <v>227.78067376982543</v>
      </c>
      <c r="AQ122" s="13">
        <v>215.7684664145647</v>
      </c>
      <c r="AR122" s="13">
        <v>242.78946972017462</v>
      </c>
      <c r="AS122" s="13">
        <v>240.72671570618198</v>
      </c>
      <c r="AT122" s="13">
        <v>227.09152926819596</v>
      </c>
      <c r="AU122" s="13">
        <v>268.70889126167026</v>
      </c>
      <c r="AV122" s="13">
        <v>260.43978624255828</v>
      </c>
      <c r="AW122" s="13">
        <v>238.65773574799363</v>
      </c>
      <c r="AX122" s="13">
        <v>192.81986288357109</v>
      </c>
      <c r="AY122" s="13">
        <v>128.0244830697159</v>
      </c>
      <c r="AZ122" s="13">
        <v>211.323461323705</v>
      </c>
      <c r="BA122" s="13">
        <v>224.12604715691606</v>
      </c>
      <c r="BB122" s="13">
        <v>154.21580633239418</v>
      </c>
      <c r="BC122" s="13">
        <v>211.71546902953153</v>
      </c>
      <c r="BD122" s="13">
        <v>254.75146288108178</v>
      </c>
      <c r="BE122" s="13">
        <v>349.77529692671419</v>
      </c>
      <c r="BF122" s="13">
        <v>239.3411826162442</v>
      </c>
      <c r="BG122" s="13">
        <v>253.92038725813816</v>
      </c>
      <c r="BH122" s="13">
        <v>313.52256131340789</v>
      </c>
      <c r="BI122" s="13">
        <v>274.97907847291225</v>
      </c>
      <c r="BJ122" s="13">
        <v>251.7625713484934</v>
      </c>
      <c r="BK122" s="13">
        <v>337.73514805603497</v>
      </c>
      <c r="BL122" s="13">
        <v>327.98289215577284</v>
      </c>
      <c r="BM122" s="13">
        <v>299.87251878426127</v>
      </c>
      <c r="BN122" s="13">
        <v>273.75786008966571</v>
      </c>
      <c r="BO122" s="13">
        <v>297.33859374023911</v>
      </c>
      <c r="BP122" s="13">
        <v>311.84245515797221</v>
      </c>
    </row>
    <row r="123" spans="2:68" ht="15" customHeight="1">
      <c r="B123" s="31">
        <v>0.54863705529767604</v>
      </c>
      <c r="D123" s="1">
        <v>48</v>
      </c>
      <c r="E123" s="1" t="s">
        <v>86</v>
      </c>
      <c r="F123" s="1" t="s">
        <v>94</v>
      </c>
      <c r="H123" s="12">
        <v>40</v>
      </c>
      <c r="J123" s="1" t="s">
        <v>86</v>
      </c>
      <c r="K123" s="1" t="s">
        <v>86</v>
      </c>
      <c r="L123" s="13"/>
      <c r="M123" s="13">
        <v>5.5163430035529393</v>
      </c>
      <c r="N123" s="13">
        <v>15.557915865741741</v>
      </c>
      <c r="O123" s="13">
        <v>11.724281519008041</v>
      </c>
      <c r="P123" s="13">
        <v>7.309591103761937</v>
      </c>
      <c r="Q123" s="13">
        <v>17.901748627799972</v>
      </c>
      <c r="R123" s="13">
        <v>15.229188425991055</v>
      </c>
      <c r="S123" s="13">
        <v>29.113785300941949</v>
      </c>
      <c r="T123" s="13">
        <v>21.917851181650736</v>
      </c>
      <c r="U123" s="13">
        <v>10.955976544122693</v>
      </c>
      <c r="V123" s="13">
        <v>15.984020511822813</v>
      </c>
      <c r="W123" s="13">
        <v>19.365740672573168</v>
      </c>
      <c r="X123" s="13">
        <v>25.180949505191787</v>
      </c>
      <c r="Y123" s="13">
        <v>17.582572726928632</v>
      </c>
      <c r="Z123" s="13">
        <v>19.665820186746139</v>
      </c>
      <c r="AA123" s="13">
        <v>18.057300155907022</v>
      </c>
      <c r="AB123" s="13">
        <v>19.461133148044986</v>
      </c>
      <c r="AC123" s="13">
        <v>9.8101416694250361</v>
      </c>
      <c r="AD123" s="13">
        <v>13.708236715641476</v>
      </c>
      <c r="AE123" s="13">
        <v>11.121284111381811</v>
      </c>
      <c r="AF123" s="13">
        <v>14.051052089987365</v>
      </c>
      <c r="AG123" s="13">
        <v>9.7212920972436905</v>
      </c>
      <c r="AH123" s="13">
        <v>11.662209924629053</v>
      </c>
      <c r="AI123" s="13">
        <v>17.698888910683422</v>
      </c>
      <c r="AJ123" s="13">
        <v>20.309876895110165</v>
      </c>
      <c r="AK123" s="13">
        <v>15.720830160674041</v>
      </c>
      <c r="AL123" s="13">
        <v>18.046711514567733</v>
      </c>
      <c r="AM123" s="13">
        <v>12.004282539801579</v>
      </c>
      <c r="AN123" s="13">
        <v>17.465596035553062</v>
      </c>
      <c r="AO123" s="13">
        <v>10.799918856730642</v>
      </c>
      <c r="AP123" s="13">
        <v>20.641715670106748</v>
      </c>
      <c r="AQ123" s="13">
        <v>17.209993023760802</v>
      </c>
      <c r="AR123" s="13">
        <v>15.969091731660541</v>
      </c>
      <c r="AS123" s="13">
        <v>20.58381845788432</v>
      </c>
      <c r="AT123" s="13">
        <v>20.960073785500242</v>
      </c>
      <c r="AU123" s="13">
        <v>28.757514793469056</v>
      </c>
      <c r="AV123" s="13">
        <v>23.405903965058656</v>
      </c>
      <c r="AW123" s="13">
        <v>19.6333347679535</v>
      </c>
      <c r="AX123" s="13">
        <v>26.968677847221329</v>
      </c>
      <c r="AY123" s="13">
        <v>22.381308999692948</v>
      </c>
      <c r="AZ123" s="13">
        <v>31.24202676683052</v>
      </c>
      <c r="BA123" s="13">
        <v>29.459176261539284</v>
      </c>
      <c r="BB123" s="13">
        <v>5.3708076292515443</v>
      </c>
      <c r="BC123" s="13">
        <v>10.004775552794342</v>
      </c>
      <c r="BD123" s="13">
        <v>12.688186483818981</v>
      </c>
      <c r="BE123" s="13">
        <v>2.2317159774020183</v>
      </c>
      <c r="BF123" s="13">
        <v>5.7474602106146051</v>
      </c>
      <c r="BG123" s="13">
        <v>5.1213908867919145</v>
      </c>
      <c r="BH123" s="13">
        <v>10.623699613864119</v>
      </c>
      <c r="BI123" s="13">
        <v>9.1228483784349805</v>
      </c>
      <c r="BJ123" s="13">
        <v>5.8531690370419369</v>
      </c>
      <c r="BK123" s="13">
        <v>6.4769752200413677</v>
      </c>
      <c r="BL123" s="13">
        <v>8.637650448354691</v>
      </c>
      <c r="BM123" s="13">
        <v>1.7318967504381817</v>
      </c>
      <c r="BN123" s="13">
        <v>4.8175973668485881</v>
      </c>
      <c r="BO123" s="13">
        <v>-1.8268856165064449</v>
      </c>
      <c r="BP123" s="13">
        <v>1.9814038381168189</v>
      </c>
    </row>
    <row r="124" spans="2:68" ht="15" customHeight="1">
      <c r="B124" s="31">
        <v>0.76294951793583765</v>
      </c>
      <c r="D124" s="1">
        <v>49</v>
      </c>
      <c r="E124" s="1" t="s">
        <v>87</v>
      </c>
      <c r="F124" s="1" t="s">
        <v>94</v>
      </c>
      <c r="H124" s="12">
        <v>41</v>
      </c>
      <c r="J124" s="1" t="s">
        <v>87</v>
      </c>
      <c r="K124" s="1" t="s">
        <v>87</v>
      </c>
      <c r="L124" s="13"/>
      <c r="M124" s="13">
        <v>252.01793543186216</v>
      </c>
      <c r="N124" s="13">
        <v>306.15778790715143</v>
      </c>
      <c r="O124" s="13">
        <v>317.79766550253919</v>
      </c>
      <c r="P124" s="13">
        <v>328.32092443031928</v>
      </c>
      <c r="Q124" s="13">
        <v>396.35238455503327</v>
      </c>
      <c r="R124" s="13">
        <v>333.64038851810528</v>
      </c>
      <c r="S124" s="13">
        <v>418.61423416602139</v>
      </c>
      <c r="T124" s="13">
        <v>353.36559729371294</v>
      </c>
      <c r="U124" s="13">
        <v>346.87527773139584</v>
      </c>
      <c r="V124" s="13">
        <v>296.16589811105138</v>
      </c>
      <c r="W124" s="13">
        <v>303.58087185591916</v>
      </c>
      <c r="X124" s="13">
        <v>375.72825777449475</v>
      </c>
      <c r="Y124" s="13">
        <v>443.26950652364803</v>
      </c>
      <c r="Z124" s="13">
        <v>599.51146980322426</v>
      </c>
      <c r="AA124" s="13">
        <v>327.10845621432162</v>
      </c>
      <c r="AB124" s="13">
        <v>360.26901957889015</v>
      </c>
      <c r="AC124" s="13">
        <v>293.30362459849346</v>
      </c>
      <c r="AD124" s="13">
        <v>248.84529552570257</v>
      </c>
      <c r="AE124" s="13">
        <v>240.99320456538334</v>
      </c>
      <c r="AF124" s="13">
        <v>283.85587010761611</v>
      </c>
      <c r="AG124" s="13">
        <v>266.79558710518262</v>
      </c>
      <c r="AH124" s="13">
        <v>218.54000038509966</v>
      </c>
      <c r="AI124" s="13">
        <v>305.08215720008138</v>
      </c>
      <c r="AJ124" s="13">
        <v>300.57198761024461</v>
      </c>
      <c r="AK124" s="13">
        <v>272.2594275677464</v>
      </c>
      <c r="AL124" s="13">
        <v>221.04334387781546</v>
      </c>
      <c r="AM124" s="13">
        <v>200.02308092126373</v>
      </c>
      <c r="AN124" s="13">
        <v>379.7817706234693</v>
      </c>
      <c r="AO124" s="13">
        <v>304.10442690110983</v>
      </c>
      <c r="AP124" s="13">
        <v>248.42238943993218</v>
      </c>
      <c r="AQ124" s="13">
        <v>232.9784594383255</v>
      </c>
      <c r="AR124" s="13">
        <v>258.75856145183513</v>
      </c>
      <c r="AS124" s="13">
        <v>261.31053416406633</v>
      </c>
      <c r="AT124" s="13">
        <v>248.0516030536962</v>
      </c>
      <c r="AU124" s="13">
        <v>297.46640605513932</v>
      </c>
      <c r="AV124" s="13">
        <v>283.84569020761694</v>
      </c>
      <c r="AW124" s="13">
        <v>258.29107051594713</v>
      </c>
      <c r="AX124" s="13">
        <v>219.78854073079242</v>
      </c>
      <c r="AY124" s="13">
        <v>150.40579206940885</v>
      </c>
      <c r="AZ124" s="13">
        <v>242.56548809053552</v>
      </c>
      <c r="BA124" s="13">
        <v>253.58522341845534</v>
      </c>
      <c r="BB124" s="13">
        <v>159.58661396164572</v>
      </c>
      <c r="BC124" s="13">
        <v>221.72024458232588</v>
      </c>
      <c r="BD124" s="13">
        <v>267.43964936490079</v>
      </c>
      <c r="BE124" s="13">
        <v>352.00701290411621</v>
      </c>
      <c r="BF124" s="13">
        <v>245.0886428268588</v>
      </c>
      <c r="BG124" s="13">
        <v>259.04177814493005</v>
      </c>
      <c r="BH124" s="13">
        <v>324.14626092727201</v>
      </c>
      <c r="BI124" s="13">
        <v>284.10192685134723</v>
      </c>
      <c r="BJ124" s="13">
        <v>257.61574038553533</v>
      </c>
      <c r="BK124" s="13">
        <v>344.21212327607634</v>
      </c>
      <c r="BL124" s="13">
        <v>336.62054260412754</v>
      </c>
      <c r="BM124" s="13">
        <v>301.60441553469946</v>
      </c>
      <c r="BN124" s="13">
        <v>278.5754574565143</v>
      </c>
      <c r="BO124" s="13">
        <v>295.51170812373266</v>
      </c>
      <c r="BP124" s="13">
        <v>313.82385899608903</v>
      </c>
    </row>
    <row r="125" spans="2:68" ht="15" customHeight="1">
      <c r="B125" s="1" t="s">
        <v>141</v>
      </c>
      <c r="E125" s="10" t="s">
        <v>143</v>
      </c>
      <c r="G125" s="10" t="s">
        <v>143</v>
      </c>
      <c r="H125" s="12"/>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row>
    <row r="126" spans="2:68" ht="15" customHeight="1">
      <c r="B126" s="31">
        <v>0.53282583030105779</v>
      </c>
      <c r="D126" s="1">
        <v>9</v>
      </c>
      <c r="E126" s="1" t="s">
        <v>49</v>
      </c>
      <c r="F126" s="1" t="s">
        <v>95</v>
      </c>
      <c r="H126" s="12">
        <v>1</v>
      </c>
      <c r="J126" s="1" t="s">
        <v>49</v>
      </c>
      <c r="K126" s="1" t="s">
        <v>49</v>
      </c>
      <c r="L126" s="13"/>
      <c r="M126" s="13">
        <v>269.41918909405962</v>
      </c>
      <c r="N126" s="13">
        <v>177.12255582056164</v>
      </c>
      <c r="O126" s="13">
        <v>259.41713216425154</v>
      </c>
      <c r="P126" s="13">
        <v>295.75309458710069</v>
      </c>
      <c r="Q126" s="13">
        <v>298.81864642178311</v>
      </c>
      <c r="R126" s="13">
        <v>290.84137563820263</v>
      </c>
      <c r="S126" s="13">
        <v>201.91416756336471</v>
      </c>
      <c r="T126" s="13">
        <v>182.44818283814183</v>
      </c>
      <c r="U126" s="13">
        <v>212.48566287613826</v>
      </c>
      <c r="V126" s="13">
        <v>191.47671904541374</v>
      </c>
      <c r="W126" s="13">
        <v>232.04073814487529</v>
      </c>
      <c r="X126" s="13">
        <v>278.14804881705351</v>
      </c>
      <c r="Y126" s="13">
        <v>235.28543887764255</v>
      </c>
      <c r="Z126" s="13">
        <v>321.67347682184931</v>
      </c>
      <c r="AA126" s="13">
        <v>197.64458278885763</v>
      </c>
      <c r="AB126" s="13">
        <v>203.97771734583421</v>
      </c>
      <c r="AC126" s="13">
        <v>166.37743544556565</v>
      </c>
      <c r="AD126" s="13">
        <v>203.91609699563469</v>
      </c>
      <c r="AE126" s="13">
        <v>237.06020386225163</v>
      </c>
      <c r="AF126" s="13">
        <v>226.09981965810826</v>
      </c>
      <c r="AG126" s="13">
        <v>190.74704337519171</v>
      </c>
      <c r="AH126" s="13">
        <v>159.16461357340742</v>
      </c>
      <c r="AI126" s="13">
        <v>271.17751859226001</v>
      </c>
      <c r="AJ126" s="13">
        <v>236.14936043965648</v>
      </c>
      <c r="AK126" s="13">
        <v>107.23890971271256</v>
      </c>
      <c r="AL126" s="13">
        <v>122.09521847662704</v>
      </c>
      <c r="AM126" s="13">
        <v>192.77924085804847</v>
      </c>
      <c r="AN126" s="13">
        <v>243.97163095520526</v>
      </c>
      <c r="AO126" s="13">
        <v>160.79853018310081</v>
      </c>
      <c r="AP126" s="13">
        <v>202.50720316678803</v>
      </c>
      <c r="AQ126" s="13">
        <v>165.83506382350748</v>
      </c>
      <c r="AR126" s="13">
        <v>242.07614149457393</v>
      </c>
      <c r="AS126" s="13">
        <v>151.53325849617966</v>
      </c>
      <c r="AT126" s="13">
        <v>189.24451433261939</v>
      </c>
      <c r="AU126" s="13">
        <v>183.15636748412948</v>
      </c>
      <c r="AV126" s="13">
        <v>236.47844115059956</v>
      </c>
      <c r="AW126" s="13">
        <v>159.04499034022686</v>
      </c>
      <c r="AX126" s="13">
        <v>213.16708037718047</v>
      </c>
      <c r="AY126" s="13">
        <v>123.90590959468416</v>
      </c>
      <c r="AZ126" s="13">
        <v>194.28785506979671</v>
      </c>
      <c r="BA126" s="13">
        <v>101.91971521449426</v>
      </c>
      <c r="BB126" s="13">
        <v>63.731608635046534</v>
      </c>
      <c r="BC126" s="13">
        <v>94.561913707034734</v>
      </c>
      <c r="BD126" s="13">
        <v>186.15627696305225</v>
      </c>
      <c r="BE126" s="13">
        <v>165.8209558415486</v>
      </c>
      <c r="BF126" s="13">
        <v>119.63781202431147</v>
      </c>
      <c r="BG126" s="13">
        <v>168.00092949489553</v>
      </c>
      <c r="BH126" s="13">
        <v>343.88134243191655</v>
      </c>
      <c r="BI126" s="13">
        <v>135.45941367933091</v>
      </c>
      <c r="BJ126" s="13">
        <v>170.73290551086191</v>
      </c>
      <c r="BK126" s="13">
        <v>191.6504765149914</v>
      </c>
      <c r="BL126" s="13">
        <v>276.27894340699351</v>
      </c>
      <c r="BM126" s="13">
        <v>112.86843310711174</v>
      </c>
      <c r="BN126" s="13">
        <v>158.13497022446441</v>
      </c>
      <c r="BO126" s="13">
        <v>210.24334671639832</v>
      </c>
      <c r="BP126" s="13">
        <v>266.24730744805578</v>
      </c>
    </row>
    <row r="127" spans="2:68" ht="15" customHeight="1">
      <c r="B127" s="31">
        <v>0.28365591229942289</v>
      </c>
      <c r="D127" s="1">
        <v>10</v>
      </c>
      <c r="E127" s="1" t="s">
        <v>50</v>
      </c>
      <c r="F127" s="1" t="s">
        <v>95</v>
      </c>
      <c r="H127" s="12">
        <v>2</v>
      </c>
      <c r="J127" s="1" t="s">
        <v>50</v>
      </c>
      <c r="K127" s="1" t="s">
        <v>50</v>
      </c>
      <c r="L127" s="13"/>
      <c r="M127" s="13">
        <v>16.80858116764275</v>
      </c>
      <c r="N127" s="13">
        <v>3.3150132686676423</v>
      </c>
      <c r="O127" s="13">
        <v>10.95047927342606</v>
      </c>
      <c r="P127" s="13">
        <v>2.7554264275256219</v>
      </c>
      <c r="Q127" s="13">
        <v>14.796621542176091</v>
      </c>
      <c r="R127" s="13">
        <v>9.3510163539248055</v>
      </c>
      <c r="S127" s="13">
        <v>8.4943005963605245</v>
      </c>
      <c r="T127" s="13">
        <v>7.3042029977674794</v>
      </c>
      <c r="U127" s="13">
        <v>13.340676370611659</v>
      </c>
      <c r="V127" s="13">
        <v>7.9194895415799698</v>
      </c>
      <c r="W127" s="13">
        <v>9.0847520246024054</v>
      </c>
      <c r="X127" s="13">
        <v>9.0452562767093188</v>
      </c>
      <c r="Y127" s="13">
        <v>9.6869980042441401</v>
      </c>
      <c r="Z127" s="13">
        <v>13.325263197251417</v>
      </c>
      <c r="AA127" s="13">
        <v>10.837657497347411</v>
      </c>
      <c r="AB127" s="13">
        <v>10.396004446240905</v>
      </c>
      <c r="AC127" s="13">
        <v>7.1039513338722706</v>
      </c>
      <c r="AD127" s="13">
        <v>10.226690038399354</v>
      </c>
      <c r="AE127" s="13">
        <v>8.7051466248989477</v>
      </c>
      <c r="AF127" s="13">
        <v>9.7439883548908632</v>
      </c>
      <c r="AG127" s="13">
        <v>8.3737949749393685</v>
      </c>
      <c r="AH127" s="13">
        <v>9.152209251717867</v>
      </c>
      <c r="AI127" s="13">
        <v>9.5865053023443796</v>
      </c>
      <c r="AJ127" s="13">
        <v>10.527260285691188</v>
      </c>
      <c r="AK127" s="13">
        <v>9.8268100673726764</v>
      </c>
      <c r="AL127" s="13">
        <v>10.382512955143493</v>
      </c>
      <c r="AM127" s="13">
        <v>10.286072087485852</v>
      </c>
      <c r="AN127" s="13">
        <v>11.748287516569118</v>
      </c>
      <c r="AO127" s="13">
        <v>10.05034626872013</v>
      </c>
      <c r="AP127" s="13">
        <v>11.078864768369442</v>
      </c>
      <c r="AQ127" s="13">
        <v>10.165031274062246</v>
      </c>
      <c r="AR127" s="13">
        <v>13.635374740840419</v>
      </c>
      <c r="AS127" s="13">
        <v>10.540646554128845</v>
      </c>
      <c r="AT127" s="13">
        <v>9.860197886206711</v>
      </c>
      <c r="AU127" s="13">
        <v>8.9668326557782123</v>
      </c>
      <c r="AV127" s="13">
        <v>10.804637934118819</v>
      </c>
      <c r="AW127" s="13">
        <v>11.85071120954173</v>
      </c>
      <c r="AX127" s="13">
        <v>9.540757180792955</v>
      </c>
      <c r="AY127" s="13">
        <v>7.1379661246225714</v>
      </c>
      <c r="AZ127" s="13">
        <v>9.508756204668364</v>
      </c>
      <c r="BA127" s="13">
        <v>11.263843979959429</v>
      </c>
      <c r="BB127" s="13">
        <v>2.2675392951982385</v>
      </c>
      <c r="BC127" s="13">
        <v>6.3008132836022206</v>
      </c>
      <c r="BD127" s="13">
        <v>8.9275266207887967</v>
      </c>
      <c r="BE127" s="13">
        <v>11.880494395210777</v>
      </c>
      <c r="BF127" s="13">
        <v>9.2479715490189189</v>
      </c>
      <c r="BG127" s="13">
        <v>9.7343889018321423</v>
      </c>
      <c r="BH127" s="13">
        <v>10.32610834692375</v>
      </c>
      <c r="BI127" s="13">
        <v>9.6951709275775642</v>
      </c>
      <c r="BJ127" s="13">
        <v>11.465525156243075</v>
      </c>
      <c r="BK127" s="13">
        <v>12.99964648229327</v>
      </c>
      <c r="BL127" s="13">
        <v>10.126125973687854</v>
      </c>
      <c r="BM127" s="13">
        <v>9.9296832928319567</v>
      </c>
      <c r="BN127" s="13">
        <v>11.058089490271351</v>
      </c>
      <c r="BO127" s="13">
        <v>11.593716766734484</v>
      </c>
      <c r="BP127" s="13">
        <v>10.434345090061036</v>
      </c>
    </row>
    <row r="128" spans="2:68" ht="15" customHeight="1">
      <c r="B128" s="31">
        <v>-0.25907346353949323</v>
      </c>
      <c r="D128" s="1">
        <v>11</v>
      </c>
      <c r="E128" s="1" t="s">
        <v>119</v>
      </c>
      <c r="F128" s="1" t="s">
        <v>95</v>
      </c>
      <c r="H128" s="12">
        <v>3</v>
      </c>
      <c r="J128" s="1" t="s">
        <v>119</v>
      </c>
      <c r="K128" s="1" t="s">
        <v>119</v>
      </c>
      <c r="L128" s="13"/>
      <c r="M128" s="13">
        <v>0</v>
      </c>
      <c r="N128" s="13">
        <v>0</v>
      </c>
      <c r="O128" s="13">
        <v>0</v>
      </c>
      <c r="P128" s="13">
        <v>0</v>
      </c>
      <c r="Q128" s="13">
        <v>0</v>
      </c>
      <c r="R128" s="13">
        <v>0</v>
      </c>
      <c r="S128" s="13">
        <v>0</v>
      </c>
      <c r="T128" s="13">
        <v>0</v>
      </c>
      <c r="U128" s="13">
        <v>0</v>
      </c>
      <c r="V128" s="13">
        <v>0</v>
      </c>
      <c r="W128" s="13">
        <v>0</v>
      </c>
      <c r="X128" s="13">
        <v>0</v>
      </c>
      <c r="Y128" s="13">
        <v>0</v>
      </c>
      <c r="Z128" s="13">
        <v>0</v>
      </c>
      <c r="AA128" s="13">
        <v>0</v>
      </c>
      <c r="AB128" s="13">
        <v>0</v>
      </c>
      <c r="AC128" s="13">
        <v>2.6824999999999997</v>
      </c>
      <c r="AD128" s="13">
        <v>2.7679999999999998</v>
      </c>
      <c r="AE128" s="13">
        <v>1.911</v>
      </c>
      <c r="AF128" s="13">
        <v>1.7610000000000001</v>
      </c>
      <c r="AG128" s="13">
        <v>3.1257499999999996</v>
      </c>
      <c r="AH128" s="13">
        <v>3.0254400000000001</v>
      </c>
      <c r="AI128" s="13">
        <v>2.1539499999999996</v>
      </c>
      <c r="AJ128" s="13">
        <v>2.3557100000000002</v>
      </c>
      <c r="AK128" s="13">
        <v>2.5886599999999995</v>
      </c>
      <c r="AL128" s="13">
        <v>3.2657120000000002</v>
      </c>
      <c r="AM128" s="13">
        <v>2.2862354999999992</v>
      </c>
      <c r="AN128" s="13">
        <v>2.3304897999999996</v>
      </c>
      <c r="AO128" s="13">
        <v>2.700593</v>
      </c>
      <c r="AP128" s="13">
        <v>2.8108551999999998</v>
      </c>
      <c r="AQ128" s="13">
        <v>2.4388051999999996</v>
      </c>
      <c r="AR128" s="13">
        <v>3.2311612300000001</v>
      </c>
      <c r="AS128" s="13">
        <v>2.1435040499999998</v>
      </c>
      <c r="AT128" s="13">
        <v>2.2556414</v>
      </c>
      <c r="AU128" s="13">
        <v>2.5055813040000001</v>
      </c>
      <c r="AV128" s="13">
        <v>2.7000451070000007</v>
      </c>
      <c r="AW128" s="13">
        <v>2.0386587665000002</v>
      </c>
      <c r="AX128" s="13">
        <v>1.8310772600000003</v>
      </c>
      <c r="AY128" s="13">
        <v>2.0137743519199995</v>
      </c>
      <c r="AZ128" s="13">
        <v>2.0035383409500001</v>
      </c>
      <c r="BA128" s="13">
        <v>1.3493111365499999</v>
      </c>
      <c r="BB128" s="13">
        <v>0.52123175330000004</v>
      </c>
      <c r="BC128" s="13">
        <v>0.68413230557599991</v>
      </c>
      <c r="BD128" s="13">
        <v>1.7176537557125002</v>
      </c>
      <c r="BE128" s="13">
        <v>1.7691733638599998</v>
      </c>
      <c r="BF128" s="13">
        <v>0.98062801373699993</v>
      </c>
      <c r="BG128" s="13">
        <v>0.57890820892905004</v>
      </c>
      <c r="BH128" s="13">
        <v>0.76574444026840749</v>
      </c>
      <c r="BI128" s="13">
        <v>2.2343832375477994</v>
      </c>
      <c r="BJ128" s="13">
        <v>0.44531400686849998</v>
      </c>
      <c r="BK128" s="13">
        <v>0.30078260618164998</v>
      </c>
      <c r="BL128" s="13">
        <v>0.93204221637577045</v>
      </c>
      <c r="BM128" s="13">
        <v>2.6778215613025798</v>
      </c>
      <c r="BN128" s="13">
        <v>2.9456037174328378</v>
      </c>
      <c r="BO128" s="13">
        <v>2.2564829739462704</v>
      </c>
      <c r="BP128" s="13">
        <v>2.6099554200382107</v>
      </c>
    </row>
    <row r="129" spans="2:68" ht="15" customHeight="1">
      <c r="B129" s="31">
        <v>0.33325322202140972</v>
      </c>
      <c r="D129" s="1">
        <v>12</v>
      </c>
      <c r="E129" s="1" t="s">
        <v>51</v>
      </c>
      <c r="F129" s="1" t="s">
        <v>95</v>
      </c>
      <c r="H129" s="12">
        <v>4</v>
      </c>
      <c r="J129" s="1" t="s">
        <v>51</v>
      </c>
      <c r="K129" s="1" t="s">
        <v>51</v>
      </c>
      <c r="L129" s="13"/>
      <c r="M129" s="13">
        <v>168.48921532508194</v>
      </c>
      <c r="N129" s="13">
        <v>133.77092858422444</v>
      </c>
      <c r="O129" s="13">
        <v>174.16475442630698</v>
      </c>
      <c r="P129" s="13">
        <v>199.83654022313036</v>
      </c>
      <c r="Q129" s="13">
        <v>253.40385180124494</v>
      </c>
      <c r="R129" s="13">
        <v>181.63697155310729</v>
      </c>
      <c r="S129" s="13">
        <v>212.80759563394423</v>
      </c>
      <c r="T129" s="13">
        <v>225.18725882330978</v>
      </c>
      <c r="U129" s="13">
        <v>275.0169030139748</v>
      </c>
      <c r="V129" s="13">
        <v>199.32441703306932</v>
      </c>
      <c r="W129" s="13">
        <v>209.01218839985515</v>
      </c>
      <c r="X129" s="13">
        <v>234.9881367703176</v>
      </c>
      <c r="Y129" s="13">
        <v>359.4406030722397</v>
      </c>
      <c r="Z129" s="13">
        <v>517.31202001116685</v>
      </c>
      <c r="AA129" s="13">
        <v>330.85537378543364</v>
      </c>
      <c r="AB129" s="13">
        <v>242.17924481229355</v>
      </c>
      <c r="AC129" s="13">
        <v>320.75044559737626</v>
      </c>
      <c r="AD129" s="13">
        <v>246.20043650110142</v>
      </c>
      <c r="AE129" s="13">
        <v>236.72254732736073</v>
      </c>
      <c r="AF129" s="13">
        <v>280.00438070549797</v>
      </c>
      <c r="AG129" s="13">
        <v>301.34318955991495</v>
      </c>
      <c r="AH129" s="13">
        <v>231.43048784165023</v>
      </c>
      <c r="AI129" s="13">
        <v>254.76544143562245</v>
      </c>
      <c r="AJ129" s="13">
        <v>274.61569001676105</v>
      </c>
      <c r="AK129" s="13">
        <v>278.45415969999311</v>
      </c>
      <c r="AL129" s="13">
        <v>201.55847830304967</v>
      </c>
      <c r="AM129" s="13">
        <v>196.17762277877898</v>
      </c>
      <c r="AN129" s="13">
        <v>308.85681235880452</v>
      </c>
      <c r="AO129" s="13">
        <v>299.96211075619937</v>
      </c>
      <c r="AP129" s="13">
        <v>216.15495881681252</v>
      </c>
      <c r="AQ129" s="13">
        <v>244.21238011288023</v>
      </c>
      <c r="AR129" s="13">
        <v>269.37648609157662</v>
      </c>
      <c r="AS129" s="13">
        <v>281.04355504741625</v>
      </c>
      <c r="AT129" s="13">
        <v>227.70455143147626</v>
      </c>
      <c r="AU129" s="13">
        <v>281.84908694337423</v>
      </c>
      <c r="AV129" s="13">
        <v>267.79375376483836</v>
      </c>
      <c r="AW129" s="13">
        <v>270.81485312991504</v>
      </c>
      <c r="AX129" s="13">
        <v>197.74439870447929</v>
      </c>
      <c r="AY129" s="13">
        <v>210.62858037469718</v>
      </c>
      <c r="AZ129" s="13">
        <v>220.33212460999999</v>
      </c>
      <c r="BA129" s="13">
        <v>106.46290922464877</v>
      </c>
      <c r="BB129" s="13">
        <v>137.0003313929636</v>
      </c>
      <c r="BC129" s="13">
        <v>183.09092212000002</v>
      </c>
      <c r="BD129" s="13">
        <v>214.74666561000004</v>
      </c>
      <c r="BE129" s="13">
        <v>289.25075517079745</v>
      </c>
      <c r="BF129" s="13">
        <v>211.52537360635</v>
      </c>
      <c r="BG129" s="13">
        <v>228.74914641520007</v>
      </c>
      <c r="BH129" s="13">
        <v>264.17184951299998</v>
      </c>
      <c r="BI129" s="13">
        <v>234.8615018593708</v>
      </c>
      <c r="BJ129" s="13">
        <v>148.389678413122</v>
      </c>
      <c r="BK129" s="13">
        <v>242.665190825</v>
      </c>
      <c r="BL129" s="13">
        <v>199.00018388403998</v>
      </c>
      <c r="BM129" s="13">
        <v>273.8927478052276</v>
      </c>
      <c r="BN129" s="13">
        <v>191.91638516027572</v>
      </c>
      <c r="BO129" s="13">
        <v>247.34300962061229</v>
      </c>
      <c r="BP129" s="13">
        <v>246.0136104985111</v>
      </c>
    </row>
    <row r="130" spans="2:68" ht="15" customHeight="1">
      <c r="B130" s="31">
        <v>0.33415965020861793</v>
      </c>
      <c r="D130" s="1">
        <v>13</v>
      </c>
      <c r="E130" s="1" t="s">
        <v>52</v>
      </c>
      <c r="F130" s="1" t="s">
        <v>95</v>
      </c>
      <c r="H130" s="12">
        <v>5</v>
      </c>
      <c r="J130" s="1" t="s">
        <v>52</v>
      </c>
      <c r="K130" s="1" t="s">
        <v>52</v>
      </c>
      <c r="L130" s="13"/>
      <c r="M130" s="13">
        <v>160.3857378093976</v>
      </c>
      <c r="N130" s="13">
        <v>127.63497509897417</v>
      </c>
      <c r="O130" s="13">
        <v>166.42415200697152</v>
      </c>
      <c r="P130" s="13">
        <v>191.29698064010472</v>
      </c>
      <c r="Q130" s="13">
        <v>239.09844340113835</v>
      </c>
      <c r="R130" s="13">
        <v>167.83303698727048</v>
      </c>
      <c r="S130" s="13">
        <v>199.4451452526647</v>
      </c>
      <c r="T130" s="13">
        <v>209.89856763808302</v>
      </c>
      <c r="U130" s="13">
        <v>259.7877470473386</v>
      </c>
      <c r="V130" s="13">
        <v>182.77396424831838</v>
      </c>
      <c r="W130" s="13">
        <v>195.51084877784109</v>
      </c>
      <c r="X130" s="13">
        <v>218.24941984882793</v>
      </c>
      <c r="Y130" s="13">
        <v>336.06691969917631</v>
      </c>
      <c r="Z130" s="13">
        <v>482.10660694681246</v>
      </c>
      <c r="AA130" s="13">
        <v>311.38617205273175</v>
      </c>
      <c r="AB130" s="13">
        <v>215.9466086603648</v>
      </c>
      <c r="AC130" s="13">
        <v>298.25204811960106</v>
      </c>
      <c r="AD130" s="13">
        <v>227.99692435448483</v>
      </c>
      <c r="AE130" s="13">
        <v>221.52969330931884</v>
      </c>
      <c r="AF130" s="13">
        <v>257.50710754110884</v>
      </c>
      <c r="AG130" s="13">
        <v>283.76521195602851</v>
      </c>
      <c r="AH130" s="13">
        <v>217.63230687834675</v>
      </c>
      <c r="AI130" s="13">
        <v>237.30018599525468</v>
      </c>
      <c r="AJ130" s="13">
        <v>256.85200237432889</v>
      </c>
      <c r="AK130" s="13">
        <v>264.39035268540965</v>
      </c>
      <c r="AL130" s="13">
        <v>189.30177595929968</v>
      </c>
      <c r="AM130" s="13">
        <v>185.12448172096646</v>
      </c>
      <c r="AN130" s="13">
        <v>290.55443364317949</v>
      </c>
      <c r="AO130" s="13">
        <v>284.99566761948063</v>
      </c>
      <c r="AP130" s="13">
        <v>203.6829391483555</v>
      </c>
      <c r="AQ130" s="13">
        <v>231.3258967228216</v>
      </c>
      <c r="AR130" s="13">
        <v>251.5483225967026</v>
      </c>
      <c r="AS130" s="13">
        <v>264.86708769159588</v>
      </c>
      <c r="AT130" s="13">
        <v>213.54279187790206</v>
      </c>
      <c r="AU130" s="13">
        <v>264.64434714107426</v>
      </c>
      <c r="AV130" s="13">
        <v>251.29375376483833</v>
      </c>
      <c r="AW130" s="13">
        <v>254.77587227647754</v>
      </c>
      <c r="AX130" s="13">
        <v>185.41939870447928</v>
      </c>
      <c r="AY130" s="13">
        <v>200.8945803746972</v>
      </c>
      <c r="AZ130" s="13">
        <v>208.03812461000001</v>
      </c>
      <c r="BA130" s="13">
        <v>98.369909224648779</v>
      </c>
      <c r="BB130" s="13">
        <v>131.33133139296359</v>
      </c>
      <c r="BC130" s="13">
        <v>176.09892212</v>
      </c>
      <c r="BD130" s="13">
        <v>206.85366561000001</v>
      </c>
      <c r="BE130" s="13">
        <v>280.22575517079741</v>
      </c>
      <c r="BF130" s="13">
        <v>204.09937360635001</v>
      </c>
      <c r="BG130" s="13">
        <v>220.74814641520004</v>
      </c>
      <c r="BH130" s="13">
        <v>253.75984951300001</v>
      </c>
      <c r="BI130" s="13">
        <v>226.77250185937081</v>
      </c>
      <c r="BJ130" s="13">
        <v>140.61467841312199</v>
      </c>
      <c r="BK130" s="13">
        <v>233.25719082500001</v>
      </c>
      <c r="BL130" s="13">
        <v>188.36718388404</v>
      </c>
      <c r="BM130" s="13">
        <v>261.4647478052276</v>
      </c>
      <c r="BN130" s="13">
        <v>181.34838516027571</v>
      </c>
      <c r="BO130" s="13">
        <v>235.71200962061229</v>
      </c>
      <c r="BP130" s="13">
        <v>231.22461049851111</v>
      </c>
    </row>
    <row r="131" spans="2:68" ht="15" customHeight="1">
      <c r="B131" s="31">
        <v>0.34687675495462122</v>
      </c>
      <c r="D131" s="1">
        <v>14</v>
      </c>
      <c r="E131" s="1" t="s">
        <v>53</v>
      </c>
      <c r="F131" s="1" t="s">
        <v>95</v>
      </c>
      <c r="H131" s="12">
        <v>6</v>
      </c>
      <c r="J131" s="1" t="s">
        <v>53</v>
      </c>
      <c r="K131" s="1" t="s">
        <v>53</v>
      </c>
      <c r="L131" s="13"/>
      <c r="M131" s="13">
        <v>6.0723735111236508</v>
      </c>
      <c r="N131" s="13">
        <v>5.622682055677795</v>
      </c>
      <c r="O131" s="13">
        <v>6.0802818752268397</v>
      </c>
      <c r="P131" s="13">
        <v>6.4142135105140188</v>
      </c>
      <c r="Q131" s="13">
        <v>11.003922578671329</v>
      </c>
      <c r="R131" s="13">
        <v>10.612115209790209</v>
      </c>
      <c r="S131" s="13">
        <v>10.470825979409481</v>
      </c>
      <c r="T131" s="13">
        <v>11.715303903651904</v>
      </c>
      <c r="U131" s="13">
        <v>11.721598432857723</v>
      </c>
      <c r="V131" s="13">
        <v>13.2906449125188</v>
      </c>
      <c r="W131" s="13">
        <v>11.593455480413015</v>
      </c>
      <c r="X131" s="13">
        <v>13.045597973443861</v>
      </c>
      <c r="Y131" s="13">
        <v>18.0695625</v>
      </c>
      <c r="Z131" s="13">
        <v>29.925875000000001</v>
      </c>
      <c r="AA131" s="13">
        <v>15.535937499999999</v>
      </c>
      <c r="AB131" s="13">
        <v>21.990000000000002</v>
      </c>
      <c r="AC131" s="13">
        <v>18.840999999999998</v>
      </c>
      <c r="AD131" s="13">
        <v>13.157</v>
      </c>
      <c r="AE131" s="13">
        <v>11.504</v>
      </c>
      <c r="AF131" s="13">
        <v>17.93</v>
      </c>
      <c r="AG131" s="13">
        <v>13.969999999999999</v>
      </c>
      <c r="AH131" s="13">
        <v>10.798</v>
      </c>
      <c r="AI131" s="13">
        <v>14.182</v>
      </c>
      <c r="AJ131" s="13">
        <v>13.897</v>
      </c>
      <c r="AK131" s="13">
        <v>10.559999999999999</v>
      </c>
      <c r="AL131" s="13">
        <v>8.9720000000000013</v>
      </c>
      <c r="AM131" s="13">
        <v>8.7796142999999987</v>
      </c>
      <c r="AN131" s="13">
        <v>14.543575200000001</v>
      </c>
      <c r="AO131" s="13">
        <v>11.6238405</v>
      </c>
      <c r="AP131" s="13">
        <v>9.8034619999999997</v>
      </c>
      <c r="AQ131" s="13">
        <v>10.220936030000001</v>
      </c>
      <c r="AR131" s="13">
        <v>14.334622277999998</v>
      </c>
      <c r="AS131" s="13">
        <v>12.673928515</v>
      </c>
      <c r="AT131" s="13">
        <v>11.658282365000002</v>
      </c>
      <c r="AU131" s="13">
        <v>14.204739802300001</v>
      </c>
      <c r="AV131" s="13">
        <v>13.58</v>
      </c>
      <c r="AW131" s="13">
        <v>12.967980853437501</v>
      </c>
      <c r="AX131" s="13">
        <v>10.01</v>
      </c>
      <c r="AY131" s="13">
        <v>7.2130000000000001</v>
      </c>
      <c r="AZ131" s="13">
        <v>9.3849999999999998</v>
      </c>
      <c r="BA131" s="13">
        <v>4.8840000000000003</v>
      </c>
      <c r="BB131" s="13">
        <v>3.2439999999999998</v>
      </c>
      <c r="BC131" s="13">
        <v>4.3019999999999996</v>
      </c>
      <c r="BD131" s="13">
        <v>5.3730000000000002</v>
      </c>
      <c r="BE131" s="13">
        <v>5.77</v>
      </c>
      <c r="BF131" s="13">
        <v>5.1509999999999998</v>
      </c>
      <c r="BG131" s="13">
        <v>6.1760000000000002</v>
      </c>
      <c r="BH131" s="13">
        <v>7.5519999999999996</v>
      </c>
      <c r="BI131" s="13">
        <v>4.5940000000000003</v>
      </c>
      <c r="BJ131" s="13">
        <v>5.24</v>
      </c>
      <c r="BK131" s="13">
        <v>7.3730000000000002</v>
      </c>
      <c r="BL131" s="13">
        <v>7.3380000000000001</v>
      </c>
      <c r="BM131" s="13">
        <v>9.3979999999999997</v>
      </c>
      <c r="BN131" s="13">
        <v>7.9929999999999994</v>
      </c>
      <c r="BO131" s="13">
        <v>9.5909999999999993</v>
      </c>
      <c r="BP131" s="13">
        <v>11.593999999999999</v>
      </c>
    </row>
    <row r="132" spans="2:68" ht="15" customHeight="1">
      <c r="B132" s="31">
        <v>0.21708657392507402</v>
      </c>
      <c r="D132" s="1">
        <v>15</v>
      </c>
      <c r="E132" s="1" t="s">
        <v>54</v>
      </c>
      <c r="F132" s="1" t="s">
        <v>95</v>
      </c>
      <c r="H132" s="12">
        <v>7</v>
      </c>
      <c r="J132" s="1" t="s">
        <v>54</v>
      </c>
      <c r="K132" s="1" t="s">
        <v>54</v>
      </c>
      <c r="L132" s="13"/>
      <c r="M132" s="13">
        <v>2.0311040045606794</v>
      </c>
      <c r="N132" s="13">
        <v>0.51327142957247229</v>
      </c>
      <c r="O132" s="13">
        <v>1.6603205441086175</v>
      </c>
      <c r="P132" s="13">
        <v>2.1253460725116247</v>
      </c>
      <c r="Q132" s="13">
        <v>3.3014858214352558</v>
      </c>
      <c r="R132" s="13">
        <v>3.1918193560465942</v>
      </c>
      <c r="S132" s="13">
        <v>2.891624401870081</v>
      </c>
      <c r="T132" s="13">
        <v>3.5733872815748677</v>
      </c>
      <c r="U132" s="13">
        <v>3.5075575337784457</v>
      </c>
      <c r="V132" s="13">
        <v>3.2598078722321548</v>
      </c>
      <c r="W132" s="13">
        <v>1.9078841416010444</v>
      </c>
      <c r="X132" s="13">
        <v>3.6931189480458011</v>
      </c>
      <c r="Y132" s="13">
        <v>5.3041208730634093</v>
      </c>
      <c r="Z132" s="13">
        <v>5.2795380643543481</v>
      </c>
      <c r="AA132" s="13">
        <v>3.9332642327019336</v>
      </c>
      <c r="AB132" s="13">
        <v>4.2426361519287541</v>
      </c>
      <c r="AC132" s="13">
        <v>3.6573974777752265</v>
      </c>
      <c r="AD132" s="13">
        <v>5.0465121466165872</v>
      </c>
      <c r="AE132" s="13">
        <v>3.6888540180419156</v>
      </c>
      <c r="AF132" s="13">
        <v>4.5672731643891264</v>
      </c>
      <c r="AG132" s="13">
        <v>3.6079776038864653</v>
      </c>
      <c r="AH132" s="13">
        <v>3.000180963303495</v>
      </c>
      <c r="AI132" s="13">
        <v>3.2832554403677747</v>
      </c>
      <c r="AJ132" s="13">
        <v>3.8666876424321357</v>
      </c>
      <c r="AK132" s="13">
        <v>3.5038070145834928</v>
      </c>
      <c r="AL132" s="13">
        <v>3.2847023437499994</v>
      </c>
      <c r="AM132" s="13">
        <v>2.2735267578125002</v>
      </c>
      <c r="AN132" s="13">
        <v>3.7588035156249999</v>
      </c>
      <c r="AO132" s="13">
        <v>3.3426026367187496</v>
      </c>
      <c r="AP132" s="13">
        <v>2.6685576684570309</v>
      </c>
      <c r="AQ132" s="13">
        <v>2.6655473600585937</v>
      </c>
      <c r="AR132" s="13">
        <v>3.4935412168740232</v>
      </c>
      <c r="AS132" s="13">
        <v>3.5025388408203124</v>
      </c>
      <c r="AT132" s="13">
        <v>2.5034771885742186</v>
      </c>
      <c r="AU132" s="13">
        <v>3</v>
      </c>
      <c r="AV132" s="13">
        <v>2.92</v>
      </c>
      <c r="AW132" s="13">
        <v>3.0710000000000002</v>
      </c>
      <c r="AX132" s="13">
        <v>2.3149999999999999</v>
      </c>
      <c r="AY132" s="13">
        <v>2.5209999999999999</v>
      </c>
      <c r="AZ132" s="13">
        <v>2.9089999999999998</v>
      </c>
      <c r="BA132" s="13">
        <v>3.2090000000000001</v>
      </c>
      <c r="BB132" s="13">
        <v>2.4249999999999998</v>
      </c>
      <c r="BC132" s="13">
        <v>2.69</v>
      </c>
      <c r="BD132" s="13">
        <v>2.52</v>
      </c>
      <c r="BE132" s="13">
        <v>3.2549999999999999</v>
      </c>
      <c r="BF132" s="13">
        <v>2.2750000000000004</v>
      </c>
      <c r="BG132" s="13">
        <v>1.825</v>
      </c>
      <c r="BH132" s="13">
        <v>2.86</v>
      </c>
      <c r="BI132" s="13">
        <v>3.4950000000000001</v>
      </c>
      <c r="BJ132" s="13">
        <v>2.5350000000000001</v>
      </c>
      <c r="BK132" s="13">
        <v>2.0350000000000001</v>
      </c>
      <c r="BL132" s="13">
        <v>3.2949999999999999</v>
      </c>
      <c r="BM132" s="13">
        <v>3.0300000000000002</v>
      </c>
      <c r="BN132" s="13">
        <v>2.5750000000000002</v>
      </c>
      <c r="BO132" s="13">
        <v>2.04</v>
      </c>
      <c r="BP132" s="13">
        <v>3.1950000000000003</v>
      </c>
    </row>
    <row r="133" spans="2:68" ht="15" customHeight="1">
      <c r="B133" s="31">
        <v>1.7207030830815015</v>
      </c>
      <c r="D133" s="1">
        <v>16</v>
      </c>
      <c r="E133" s="1" t="s">
        <v>55</v>
      </c>
      <c r="F133" s="1" t="s">
        <v>95</v>
      </c>
      <c r="H133" s="12">
        <v>8</v>
      </c>
      <c r="J133" s="1" t="s">
        <v>55</v>
      </c>
      <c r="K133" s="1" t="s">
        <v>55</v>
      </c>
      <c r="L133" s="13"/>
      <c r="M133" s="13">
        <v>-7.0530735547976935</v>
      </c>
      <c r="N133" s="13">
        <v>-2.9707878745017782</v>
      </c>
      <c r="O133" s="13">
        <v>-5.4432156983192872</v>
      </c>
      <c r="P133" s="13">
        <v>-3.588287758717188</v>
      </c>
      <c r="Q133" s="13">
        <v>-2.1094397419316353</v>
      </c>
      <c r="R133" s="13">
        <v>-6.4233853826256553</v>
      </c>
      <c r="S133" s="13">
        <v>-18.183225571361536</v>
      </c>
      <c r="T133" s="13">
        <v>-9.6417574332444627</v>
      </c>
      <c r="U133" s="13">
        <v>0.34404635204286071</v>
      </c>
      <c r="V133" s="13">
        <v>6.6271058507163598</v>
      </c>
      <c r="W133" s="13">
        <v>-1.2206389190055047</v>
      </c>
      <c r="X133" s="13">
        <v>-0.6109376884358042</v>
      </c>
      <c r="Y133" s="13">
        <v>-6.5391174039888362</v>
      </c>
      <c r="Z133" s="13">
        <v>12.020166270308204</v>
      </c>
      <c r="AA133" s="13">
        <v>3.7828238886995487</v>
      </c>
      <c r="AB133" s="13">
        <v>11.609513231694603</v>
      </c>
      <c r="AC133" s="13">
        <v>11.365349923330925</v>
      </c>
      <c r="AD133" s="13">
        <v>2.585023113223345</v>
      </c>
      <c r="AE133" s="13">
        <v>3.1070759514534654</v>
      </c>
      <c r="AF133" s="13">
        <v>-3.3485164318555594</v>
      </c>
      <c r="AG133" s="13">
        <v>2.3399206579996612E-2</v>
      </c>
      <c r="AH133" s="13">
        <v>3.6367474501456285</v>
      </c>
      <c r="AI133" s="13">
        <v>15.139940165950552</v>
      </c>
      <c r="AJ133" s="13">
        <v>13.871782801000943</v>
      </c>
      <c r="AK133" s="13">
        <v>7.1477967139835359</v>
      </c>
      <c r="AL133" s="13">
        <v>9.763803575872668</v>
      </c>
      <c r="AM133" s="13">
        <v>7.3438557836903398</v>
      </c>
      <c r="AN133" s="13">
        <v>9.7714158355271454</v>
      </c>
      <c r="AO133" s="13">
        <v>1.4269631524209405</v>
      </c>
      <c r="AP133" s="13">
        <v>5.2111167287227316</v>
      </c>
      <c r="AQ133" s="13">
        <v>-3.7762774146563594E-2</v>
      </c>
      <c r="AR133" s="13">
        <v>6.7285096771718749</v>
      </c>
      <c r="AS133" s="13">
        <v>4.7879024154693592</v>
      </c>
      <c r="AT133" s="13">
        <v>6.825316728722731</v>
      </c>
      <c r="AU133" s="13">
        <v>11.962230109077833</v>
      </c>
      <c r="AV133" s="13">
        <v>5.3901314836284362</v>
      </c>
      <c r="AW133" s="13">
        <v>-2.7536515362212532</v>
      </c>
      <c r="AX133" s="13">
        <v>1.0192990632971859</v>
      </c>
      <c r="AY133" s="13">
        <v>-3.6183383854682756</v>
      </c>
      <c r="AZ133" s="13">
        <v>2.2371927429735736</v>
      </c>
      <c r="BA133" s="13">
        <v>-3.4741463825991281</v>
      </c>
      <c r="BB133" s="13">
        <v>0.11197943797831167</v>
      </c>
      <c r="BC133" s="13">
        <v>3.6073923723519656</v>
      </c>
      <c r="BD133" s="13">
        <v>4.2630734686762164</v>
      </c>
      <c r="BE133" s="13">
        <v>8.1963482556607836</v>
      </c>
      <c r="BF133" s="13">
        <v>0.23829121316963553</v>
      </c>
      <c r="BG133" s="13">
        <v>5.9159999999999995</v>
      </c>
      <c r="BH133" s="13">
        <v>1.2379999999999995</v>
      </c>
      <c r="BI133" s="13">
        <v>-6.847999999999999</v>
      </c>
      <c r="BJ133" s="13">
        <v>9.5125773828117932E-2</v>
      </c>
      <c r="BK133" s="13">
        <v>7.3544</v>
      </c>
      <c r="BL133" s="13">
        <v>3.6677999999999997</v>
      </c>
      <c r="BM133" s="13">
        <v>0.38520000000000021</v>
      </c>
      <c r="BN133" s="13">
        <v>6.3707620625195247</v>
      </c>
      <c r="BO133" s="13">
        <v>4.2534999999999998</v>
      </c>
      <c r="BP133" s="13">
        <v>3.0038</v>
      </c>
    </row>
    <row r="134" spans="2:68" ht="15" customHeight="1">
      <c r="B134" s="31">
        <v>0.13799178561949654</v>
      </c>
      <c r="D134" s="1">
        <v>17</v>
      </c>
      <c r="E134" s="1" t="s">
        <v>56</v>
      </c>
      <c r="F134" s="1" t="s">
        <v>95</v>
      </c>
      <c r="H134" s="12">
        <v>9</v>
      </c>
      <c r="J134" s="1" t="s">
        <v>56</v>
      </c>
      <c r="K134" s="1" t="s">
        <v>56</v>
      </c>
      <c r="L134" s="13"/>
      <c r="M134" s="13">
        <v>12.969772691934295</v>
      </c>
      <c r="N134" s="13">
        <v>9.3490514328698282</v>
      </c>
      <c r="O134" s="13">
        <v>15.318333482309697</v>
      </c>
      <c r="P134" s="13">
        <v>12.925781009238403</v>
      </c>
      <c r="Q134" s="13">
        <v>16.524623192535216</v>
      </c>
      <c r="R134" s="13">
        <v>12.860407072951091</v>
      </c>
      <c r="S134" s="13">
        <v>16.180370706859971</v>
      </c>
      <c r="T134" s="13">
        <v>15.251104282512316</v>
      </c>
      <c r="U134" s="13">
        <v>22.02829829645535</v>
      </c>
      <c r="V134" s="13">
        <v>12.790117529942091</v>
      </c>
      <c r="W134" s="13">
        <v>13.229384340243124</v>
      </c>
      <c r="X134" s="13">
        <v>13.619677739419847</v>
      </c>
      <c r="Y134" s="13">
        <v>26.533362302291074</v>
      </c>
      <c r="Z134" s="13">
        <v>25.451287306955301</v>
      </c>
      <c r="AA134" s="13">
        <v>18.237222244428594</v>
      </c>
      <c r="AB134" s="13">
        <v>17.890435182205216</v>
      </c>
      <c r="AC134" s="13">
        <v>17.054394388149031</v>
      </c>
      <c r="AD134" s="13">
        <v>15.790564033338265</v>
      </c>
      <c r="AE134" s="13">
        <v>14.968357510454583</v>
      </c>
      <c r="AF134" s="13">
        <v>15.569388916601188</v>
      </c>
      <c r="AG134" s="13">
        <v>17.775114107556483</v>
      </c>
      <c r="AH134" s="13">
        <v>12.99107987528954</v>
      </c>
      <c r="AI134" s="13">
        <v>13.954787862818494</v>
      </c>
      <c r="AJ134" s="13">
        <v>14.297316226933939</v>
      </c>
      <c r="AK134" s="13">
        <v>16.0288495</v>
      </c>
      <c r="AL134" s="13">
        <v>15.354176925000001</v>
      </c>
      <c r="AM134" s="13">
        <v>13.308887116875002</v>
      </c>
      <c r="AN134" s="13">
        <v>14.78374218440625</v>
      </c>
      <c r="AO134" s="13">
        <v>14.239679075000002</v>
      </c>
      <c r="AP134" s="13">
        <v>15.776221982500005</v>
      </c>
      <c r="AQ134" s="13">
        <v>13.655214000000001</v>
      </c>
      <c r="AR134" s="13">
        <v>15.11759</v>
      </c>
      <c r="AS134" s="13">
        <v>14.606262749562504</v>
      </c>
      <c r="AT134" s="13">
        <v>17.187701544483755</v>
      </c>
      <c r="AU134" s="13">
        <v>15.38</v>
      </c>
      <c r="AV134" s="13">
        <v>16.874379000000001</v>
      </c>
      <c r="AW134" s="13">
        <v>15.426482764536255</v>
      </c>
      <c r="AX134" s="13">
        <v>17.987199721707942</v>
      </c>
      <c r="AY134" s="13">
        <v>7.9284000000000008</v>
      </c>
      <c r="AZ134" s="13">
        <v>13.206700100000001</v>
      </c>
      <c r="BA134" s="13">
        <v>7.999587994041315</v>
      </c>
      <c r="BB134" s="13">
        <v>7.2854030625977799</v>
      </c>
      <c r="BC134" s="13">
        <v>9.8649799999999992</v>
      </c>
      <c r="BD134" s="13">
        <v>12.469376080000002</v>
      </c>
      <c r="BE134" s="13">
        <v>11.515644534634536</v>
      </c>
      <c r="BF134" s="13">
        <v>8.070553714057592</v>
      </c>
      <c r="BG134" s="13">
        <v>13.138260000000002</v>
      </c>
      <c r="BH134" s="13">
        <v>14.046549220800001</v>
      </c>
      <c r="BI134" s="13">
        <v>10.543351580210121</v>
      </c>
      <c r="BJ134" s="13">
        <v>9.3930889025102609</v>
      </c>
      <c r="BK134" s="13">
        <v>14.946444000000001</v>
      </c>
      <c r="BL134" s="13">
        <v>14.840318133216002</v>
      </c>
      <c r="BM134" s="13">
        <v>11.944639383135335</v>
      </c>
      <c r="BN134" s="13">
        <v>8.4013728975261337</v>
      </c>
      <c r="BO134" s="13">
        <v>12.562853759999999</v>
      </c>
      <c r="BP134" s="13">
        <v>12.348078782572802</v>
      </c>
    </row>
    <row r="135" spans="2:68" ht="15" customHeight="1">
      <c r="B135" s="31">
        <v>0.21739228655858001</v>
      </c>
      <c r="D135" s="1">
        <v>18</v>
      </c>
      <c r="E135" s="1" t="s">
        <v>57</v>
      </c>
      <c r="F135" s="1" t="s">
        <v>95</v>
      </c>
      <c r="H135" s="12">
        <v>10</v>
      </c>
      <c r="J135" s="1" t="s">
        <v>57</v>
      </c>
      <c r="K135" s="1" t="s">
        <v>57</v>
      </c>
      <c r="L135" s="13"/>
      <c r="M135" s="13">
        <v>4.4154343359934112</v>
      </c>
      <c r="N135" s="13">
        <v>4.8078359084605857</v>
      </c>
      <c r="O135" s="13">
        <v>5.0850916664828354</v>
      </c>
      <c r="P135" s="13">
        <v>2.4153215385666513</v>
      </c>
      <c r="Q135" s="13">
        <v>5.5144503061944636</v>
      </c>
      <c r="R135" s="13">
        <v>5.2778537587388961</v>
      </c>
      <c r="S135" s="13">
        <v>5.0250951579936469</v>
      </c>
      <c r="T135" s="13">
        <v>3.9746521766367464</v>
      </c>
      <c r="U135" s="13">
        <v>5.1170012199766601</v>
      </c>
      <c r="V135" s="13">
        <v>4.7606474897045281</v>
      </c>
      <c r="W135" s="13">
        <v>4.3784139790489123</v>
      </c>
      <c r="X135" s="13">
        <v>5.3163206913729173</v>
      </c>
      <c r="Y135" s="13">
        <v>4.6979593628355536</v>
      </c>
      <c r="Z135" s="13">
        <v>8.5377278348396146</v>
      </c>
      <c r="AA135" s="13">
        <v>7.4450572848424352</v>
      </c>
      <c r="AB135" s="13">
        <v>5.8978745446843455</v>
      </c>
      <c r="AC135" s="13">
        <v>6.5949736792098967</v>
      </c>
      <c r="AD135" s="13">
        <v>5.2257101597761944</v>
      </c>
      <c r="AE135" s="13">
        <v>6.6032184144549415</v>
      </c>
      <c r="AF135" s="13">
        <v>6.3317334657436062</v>
      </c>
      <c r="AG135" s="13">
        <v>7.0412223631703927</v>
      </c>
      <c r="AH135" s="13">
        <v>3.7247334179022356</v>
      </c>
      <c r="AI135" s="13">
        <v>4.9196617660351265</v>
      </c>
      <c r="AJ135" s="13">
        <v>4.6861669130540733</v>
      </c>
      <c r="AK135" s="13">
        <v>5.0108512517511024</v>
      </c>
      <c r="AL135" s="13">
        <v>4.2925024202822142</v>
      </c>
      <c r="AM135" s="13">
        <v>4.0167810717681034</v>
      </c>
      <c r="AN135" s="13">
        <v>4.4375665443565095</v>
      </c>
      <c r="AO135" s="13">
        <v>4.3875213569824343</v>
      </c>
      <c r="AP135" s="13">
        <v>4.6762700447019689</v>
      </c>
      <c r="AQ135" s="13">
        <v>4.0634324073412937</v>
      </c>
      <c r="AR135" s="13">
        <v>4.4210143828383135</v>
      </c>
      <c r="AS135" s="13">
        <v>4.7300000000000004</v>
      </c>
      <c r="AT135" s="13">
        <v>4.3970000000000002</v>
      </c>
      <c r="AU135" s="13">
        <v>4.93</v>
      </c>
      <c r="AV135" s="13">
        <v>4.8600000000000003</v>
      </c>
      <c r="AW135" s="13">
        <v>4.55</v>
      </c>
      <c r="AX135" s="13">
        <v>4.3</v>
      </c>
      <c r="AY135" s="13">
        <v>4.32</v>
      </c>
      <c r="AZ135" s="13">
        <v>4.4349999999999996</v>
      </c>
      <c r="BA135" s="13">
        <v>3.2865000000000002</v>
      </c>
      <c r="BB135" s="13">
        <v>2.3115999999999999</v>
      </c>
      <c r="BC135" s="13">
        <v>3.67</v>
      </c>
      <c r="BD135" s="13">
        <v>3.8049999999999997</v>
      </c>
      <c r="BE135" s="13">
        <v>4.23285</v>
      </c>
      <c r="BF135" s="13">
        <v>3.3374999999999999</v>
      </c>
      <c r="BG135" s="13">
        <v>2.1593999999999998</v>
      </c>
      <c r="BH135" s="13">
        <v>5.1319999999999997</v>
      </c>
      <c r="BI135" s="13">
        <v>5.1577904999999999</v>
      </c>
      <c r="BJ135" s="13">
        <v>4.4849999999999994</v>
      </c>
      <c r="BK135" s="13">
        <v>3.65</v>
      </c>
      <c r="BL135" s="13">
        <v>5.24</v>
      </c>
      <c r="BM135" s="13">
        <v>4.4219999999999997</v>
      </c>
      <c r="BN135" s="13">
        <v>3.84</v>
      </c>
      <c r="BO135" s="13">
        <v>3.66</v>
      </c>
      <c r="BP135" s="13">
        <v>4.67</v>
      </c>
    </row>
    <row r="136" spans="2:68" ht="15" customHeight="1">
      <c r="B136" s="31">
        <v>0.21843256110112397</v>
      </c>
      <c r="D136" s="1">
        <v>19</v>
      </c>
      <c r="E136" s="1" t="s">
        <v>58</v>
      </c>
      <c r="F136" s="1" t="s">
        <v>95</v>
      </c>
      <c r="H136" s="12">
        <v>11</v>
      </c>
      <c r="J136" s="1" t="s">
        <v>58</v>
      </c>
      <c r="K136" s="1" t="s">
        <v>58</v>
      </c>
      <c r="L136" s="13"/>
      <c r="M136" s="13">
        <v>3.052089150376414</v>
      </c>
      <c r="N136" s="13">
        <v>2.0412956661193453</v>
      </c>
      <c r="O136" s="13">
        <v>2.9975753859442436</v>
      </c>
      <c r="P136" s="13">
        <v>1.807311313501649</v>
      </c>
      <c r="Q136" s="13">
        <v>3.2783615403399371</v>
      </c>
      <c r="R136" s="13">
        <v>3.5840093819553633</v>
      </c>
      <c r="S136" s="13">
        <v>2.797612814791826</v>
      </c>
      <c r="T136" s="13">
        <v>3.3946984600004262</v>
      </c>
      <c r="U136" s="13">
        <v>3.4690890512775043</v>
      </c>
      <c r="V136" s="13">
        <v>3.4611877937025</v>
      </c>
      <c r="W136" s="13">
        <v>3.2167244406974977</v>
      </c>
      <c r="X136" s="13">
        <v>4.6750124580565293</v>
      </c>
      <c r="Y136" s="13">
        <v>4.1734954685819892</v>
      </c>
      <c r="Z136" s="13">
        <v>6.4229282570369479</v>
      </c>
      <c r="AA136" s="13">
        <v>5.377759579864632</v>
      </c>
      <c r="AB136" s="13">
        <v>4.8776736114943446</v>
      </c>
      <c r="AC136" s="13">
        <v>5.0303550928307708</v>
      </c>
      <c r="AD136" s="13">
        <v>5.5645947304828907</v>
      </c>
      <c r="AE136" s="13">
        <v>5.1770237375698045</v>
      </c>
      <c r="AF136" s="13">
        <v>4.7509904049282916</v>
      </c>
      <c r="AG136" s="13">
        <v>5.0298373381892318</v>
      </c>
      <c r="AH136" s="13">
        <v>3.8581239370966545</v>
      </c>
      <c r="AI136" s="13">
        <v>4.5023894292337365</v>
      </c>
      <c r="AJ136" s="13">
        <v>4.6710511121107485</v>
      </c>
      <c r="AK136" s="13">
        <v>4.4749761955190541</v>
      </c>
      <c r="AL136" s="13">
        <v>4.2597524433551257</v>
      </c>
      <c r="AM136" s="13">
        <v>3.661638421851857</v>
      </c>
      <c r="AN136" s="13">
        <v>4.7008638297222287</v>
      </c>
      <c r="AO136" s="13">
        <v>4.5368195344816726</v>
      </c>
      <c r="AP136" s="13">
        <v>4.1008249586076468</v>
      </c>
      <c r="AQ136" s="13">
        <v>3.63399703797266</v>
      </c>
      <c r="AR136" s="13">
        <v>4.3603630671188949</v>
      </c>
      <c r="AS136" s="13">
        <v>4.5221201735420005</v>
      </c>
      <c r="AT136" s="13">
        <v>3.8037287353627605</v>
      </c>
      <c r="AU136" s="13">
        <v>4.01</v>
      </c>
      <c r="AV136" s="13">
        <v>4.05</v>
      </c>
      <c r="AW136" s="13">
        <v>4.0600000000000005</v>
      </c>
      <c r="AX136" s="13">
        <v>3.55</v>
      </c>
      <c r="AY136" s="13">
        <v>3.5300000000000002</v>
      </c>
      <c r="AZ136" s="13">
        <v>3.84</v>
      </c>
      <c r="BA136" s="13">
        <v>2.94</v>
      </c>
      <c r="BB136" s="13">
        <v>1.2</v>
      </c>
      <c r="BC136" s="13">
        <v>2.5680000000000001</v>
      </c>
      <c r="BD136" s="13">
        <v>2.73</v>
      </c>
      <c r="BE136" s="13">
        <v>3.5049999999999999</v>
      </c>
      <c r="BF136" s="13">
        <v>2.6826999999999996</v>
      </c>
      <c r="BG136" s="13">
        <v>2.105</v>
      </c>
      <c r="BH136" s="13">
        <v>3.16</v>
      </c>
      <c r="BI136" s="13">
        <v>4.1160199999999998</v>
      </c>
      <c r="BJ136" s="13">
        <v>3.84</v>
      </c>
      <c r="BK136" s="13">
        <v>3.33</v>
      </c>
      <c r="BL136" s="13">
        <v>3.58</v>
      </c>
      <c r="BM136" s="13">
        <v>3.2969999999999997</v>
      </c>
      <c r="BN136" s="13">
        <v>2.96</v>
      </c>
      <c r="BO136" s="13">
        <v>2.665</v>
      </c>
      <c r="BP136" s="13">
        <v>3.58</v>
      </c>
    </row>
    <row r="137" spans="2:68" ht="15" customHeight="1">
      <c r="B137" s="31">
        <v>0.39415571518291737</v>
      </c>
      <c r="D137" s="1">
        <v>20</v>
      </c>
      <c r="E137" s="1" t="s">
        <v>59</v>
      </c>
      <c r="F137" s="1" t="s">
        <v>95</v>
      </c>
      <c r="H137" s="12">
        <v>12</v>
      </c>
      <c r="J137" s="1" t="s">
        <v>59</v>
      </c>
      <c r="K137" s="1" t="s">
        <v>59</v>
      </c>
      <c r="L137" s="13"/>
      <c r="M137" s="13">
        <v>8.1764821892722122</v>
      </c>
      <c r="N137" s="13">
        <v>-1.9135086838374291</v>
      </c>
      <c r="O137" s="13">
        <v>11.504904536862004</v>
      </c>
      <c r="P137" s="13">
        <v>1.4011950614366735</v>
      </c>
      <c r="Q137" s="13">
        <v>9.2934430912182719</v>
      </c>
      <c r="R137" s="13">
        <v>5.4277597391736272</v>
      </c>
      <c r="S137" s="13">
        <v>4.5186268062961235</v>
      </c>
      <c r="T137" s="13">
        <v>7.3183867184332172</v>
      </c>
      <c r="U137" s="13">
        <v>9.3372023087686564</v>
      </c>
      <c r="V137" s="13">
        <v>6.5155971185737975</v>
      </c>
      <c r="W137" s="13">
        <v>6.0323096911276934</v>
      </c>
      <c r="X137" s="13">
        <v>6.0847260572139295</v>
      </c>
      <c r="Y137" s="13">
        <v>10.08984375</v>
      </c>
      <c r="Z137" s="13">
        <v>10.62521875</v>
      </c>
      <c r="AA137" s="13">
        <v>9.9441796875000001</v>
      </c>
      <c r="AB137" s="13">
        <v>10.1455</v>
      </c>
      <c r="AC137" s="13">
        <v>10.760999999999999</v>
      </c>
      <c r="AD137" s="13">
        <v>9.7271250000000009</v>
      </c>
      <c r="AE137" s="13">
        <v>9.6492499999999986</v>
      </c>
      <c r="AF137" s="13">
        <v>9.5322499999999994</v>
      </c>
      <c r="AG137" s="13">
        <v>11.214124999999999</v>
      </c>
      <c r="AH137" s="13">
        <v>9.7323750000000011</v>
      </c>
      <c r="AI137" s="13">
        <v>12.021125</v>
      </c>
      <c r="AJ137" s="13">
        <v>12.572875</v>
      </c>
      <c r="AK137" s="13">
        <v>10.507875</v>
      </c>
      <c r="AL137" s="13">
        <v>8.2606249999999992</v>
      </c>
      <c r="AM137" s="13">
        <v>8.7252499999999991</v>
      </c>
      <c r="AN137" s="13">
        <v>11.65625</v>
      </c>
      <c r="AO137" s="13">
        <v>11.102499999999999</v>
      </c>
      <c r="AP137" s="13">
        <v>9.4242500000000007</v>
      </c>
      <c r="AQ137" s="13">
        <v>9.6048749999999998</v>
      </c>
      <c r="AR137" s="13">
        <v>11.06625</v>
      </c>
      <c r="AS137" s="13">
        <v>11.227630000000001</v>
      </c>
      <c r="AT137" s="13">
        <v>8.9737040000000015</v>
      </c>
      <c r="AU137" s="13">
        <v>10.372</v>
      </c>
      <c r="AV137" s="13">
        <v>10.408999999999999</v>
      </c>
      <c r="AW137" s="13">
        <v>9.370000000000001</v>
      </c>
      <c r="AX137" s="13">
        <v>10.234999999999999</v>
      </c>
      <c r="AY137" s="13">
        <v>9.8230000000000004</v>
      </c>
      <c r="AZ137" s="13">
        <v>9.5129999999999999</v>
      </c>
      <c r="BA137" s="13">
        <v>7.9429999999999996</v>
      </c>
      <c r="BB137" s="13">
        <v>7.6999999999999993</v>
      </c>
      <c r="BC137" s="13">
        <v>9.9250000000000007</v>
      </c>
      <c r="BD137" s="13">
        <v>9.82</v>
      </c>
      <c r="BE137" s="13">
        <v>10.87125</v>
      </c>
      <c r="BF137" s="13">
        <v>9.43</v>
      </c>
      <c r="BG137" s="13">
        <v>9.0949999999999989</v>
      </c>
      <c r="BH137" s="13">
        <v>10.24</v>
      </c>
      <c r="BI137" s="13">
        <v>9.1315000000000008</v>
      </c>
      <c r="BJ137" s="13">
        <v>8.4250000000000007</v>
      </c>
      <c r="BK137" s="13">
        <v>7.0449999999999999</v>
      </c>
      <c r="BL137" s="13">
        <v>7.79</v>
      </c>
      <c r="BM137" s="13">
        <v>7.40055</v>
      </c>
      <c r="BN137" s="13">
        <v>6.62</v>
      </c>
      <c r="BO137" s="13">
        <v>5.875</v>
      </c>
      <c r="BP137" s="13">
        <v>7.66</v>
      </c>
    </row>
    <row r="138" spans="2:68" ht="15" customHeight="1">
      <c r="B138" s="31">
        <v>7.3040346475187867E-2</v>
      </c>
      <c r="D138" s="1">
        <v>21</v>
      </c>
      <c r="E138" s="1" t="s">
        <v>60</v>
      </c>
      <c r="F138" s="1" t="s">
        <v>95</v>
      </c>
      <c r="H138" s="12">
        <v>13</v>
      </c>
      <c r="J138" s="1" t="s">
        <v>60</v>
      </c>
      <c r="K138" s="1" t="s">
        <v>60</v>
      </c>
      <c r="L138" s="13"/>
      <c r="M138" s="13">
        <v>18.321250263632209</v>
      </c>
      <c r="N138" s="13">
        <v>21.278004251658661</v>
      </c>
      <c r="O138" s="13">
        <v>22.19266568388645</v>
      </c>
      <c r="P138" s="13">
        <v>9.5031861969719102</v>
      </c>
      <c r="Q138" s="13">
        <v>33.267617374669932</v>
      </c>
      <c r="R138" s="13">
        <v>19.38410696594811</v>
      </c>
      <c r="S138" s="13">
        <v>35.573629517375629</v>
      </c>
      <c r="T138" s="13">
        <v>25.337769178453712</v>
      </c>
      <c r="U138" s="13">
        <v>35.835967375737511</v>
      </c>
      <c r="V138" s="13">
        <v>18.031095214931323</v>
      </c>
      <c r="W138" s="13">
        <v>20.424485466336858</v>
      </c>
      <c r="X138" s="13">
        <v>35.72472085358006</v>
      </c>
      <c r="Y138" s="13">
        <v>59.794125000000001</v>
      </c>
      <c r="Z138" s="13">
        <v>40.580500000000001</v>
      </c>
      <c r="AA138" s="13">
        <v>27.071562500000002</v>
      </c>
      <c r="AB138" s="13">
        <v>26.36</v>
      </c>
      <c r="AC138" s="13">
        <v>27.72</v>
      </c>
      <c r="AD138" s="13">
        <v>21.021999999999998</v>
      </c>
      <c r="AE138" s="13">
        <v>28.48</v>
      </c>
      <c r="AF138" s="13">
        <v>31.497</v>
      </c>
      <c r="AG138" s="13">
        <v>22.881</v>
      </c>
      <c r="AH138" s="13">
        <v>19.236229999999999</v>
      </c>
      <c r="AI138" s="13">
        <v>23.471541500000001</v>
      </c>
      <c r="AJ138" s="13">
        <v>24.617618575000002</v>
      </c>
      <c r="AK138" s="13">
        <v>25.668562003750004</v>
      </c>
      <c r="AL138" s="13">
        <v>18.282849602999999</v>
      </c>
      <c r="AM138" s="13">
        <v>16.935323059329999</v>
      </c>
      <c r="AN138" s="13">
        <v>20.641250904076401</v>
      </c>
      <c r="AO138" s="13">
        <v>23.313958395035634</v>
      </c>
      <c r="AP138" s="13">
        <v>17.729294738404398</v>
      </c>
      <c r="AQ138" s="13">
        <v>16.097272895601751</v>
      </c>
      <c r="AR138" s="13">
        <v>18.276432899689702</v>
      </c>
      <c r="AS138" s="13">
        <v>24.333836522812241</v>
      </c>
      <c r="AT138" s="13">
        <v>17.645750784043546</v>
      </c>
      <c r="AU138" s="13">
        <v>19.32385771338646</v>
      </c>
      <c r="AV138" s="13">
        <v>19.251538338566419</v>
      </c>
      <c r="AW138" s="13">
        <v>24.609406302643485</v>
      </c>
      <c r="AX138" s="13">
        <v>15.071809676608321</v>
      </c>
      <c r="AY138" s="13">
        <v>-7.022272118626165</v>
      </c>
      <c r="AZ138" s="13">
        <v>13.839775308711888</v>
      </c>
      <c r="BA138" s="13">
        <v>7.4704635671101665</v>
      </c>
      <c r="BB138" s="13">
        <v>-39.906568021367505</v>
      </c>
      <c r="BC138" s="13">
        <v>-43.802786897072458</v>
      </c>
      <c r="BD138" s="13">
        <v>-5.2572062884876161</v>
      </c>
      <c r="BE138" s="13">
        <v>8.2504415710058865</v>
      </c>
      <c r="BF138" s="13">
        <v>7.453880588361379</v>
      </c>
      <c r="BG138" s="13">
        <v>8.6165096536045738</v>
      </c>
      <c r="BH138" s="13">
        <v>12.38457745381486</v>
      </c>
      <c r="BI138" s="13">
        <v>3.8056787789283586</v>
      </c>
      <c r="BJ138" s="13">
        <v>8.4858931963159918</v>
      </c>
      <c r="BK138" s="13">
        <v>12.091313032366175</v>
      </c>
      <c r="BL138" s="13">
        <v>14.030995821887087</v>
      </c>
      <c r="BM138" s="13">
        <v>6.332223345604131</v>
      </c>
      <c r="BN138" s="13">
        <v>7.6373038766843919</v>
      </c>
      <c r="BO138" s="13">
        <v>12.995801771718851</v>
      </c>
      <c r="BP138" s="13">
        <v>15.097732631200314</v>
      </c>
    </row>
    <row r="139" spans="2:68" ht="15" customHeight="1">
      <c r="B139" s="31">
        <v>0.19416669714403789</v>
      </c>
      <c r="D139" s="1">
        <v>22</v>
      </c>
      <c r="E139" s="1" t="s">
        <v>61</v>
      </c>
      <c r="F139" s="1" t="s">
        <v>95</v>
      </c>
      <c r="H139" s="12">
        <v>14</v>
      </c>
      <c r="J139" s="1" t="s">
        <v>61</v>
      </c>
      <c r="K139" s="1" t="s">
        <v>61</v>
      </c>
      <c r="L139" s="13"/>
      <c r="M139" s="13">
        <v>19.279882752328607</v>
      </c>
      <c r="N139" s="13">
        <v>15.772569280573418</v>
      </c>
      <c r="O139" s="13">
        <v>22.252175351011736</v>
      </c>
      <c r="P139" s="13">
        <v>25.022619904430414</v>
      </c>
      <c r="Q139" s="13">
        <v>19.978177822654622</v>
      </c>
      <c r="R139" s="13">
        <v>17.304110665614804</v>
      </c>
      <c r="S139" s="13">
        <v>36.950540220526577</v>
      </c>
      <c r="T139" s="13">
        <v>29.191625470404347</v>
      </c>
      <c r="U139" s="13">
        <v>23.964489515741043</v>
      </c>
      <c r="V139" s="13">
        <v>20.601022279520734</v>
      </c>
      <c r="W139" s="13">
        <v>19.239227041615209</v>
      </c>
      <c r="X139" s="13">
        <v>20.447513211363894</v>
      </c>
      <c r="Y139" s="13">
        <v>22.795624999999998</v>
      </c>
      <c r="Z139" s="13">
        <v>29.831250000000001</v>
      </c>
      <c r="AA139" s="13">
        <v>24.6875</v>
      </c>
      <c r="AB139" s="13">
        <v>22.334782608695651</v>
      </c>
      <c r="AC139" s="13">
        <v>19.740000000000002</v>
      </c>
      <c r="AD139" s="13">
        <v>15.31</v>
      </c>
      <c r="AE139" s="13">
        <v>15.850000000000001</v>
      </c>
      <c r="AF139" s="13">
        <v>15.75</v>
      </c>
      <c r="AG139" s="13">
        <v>18.88</v>
      </c>
      <c r="AH139" s="13">
        <v>14.523999999999999</v>
      </c>
      <c r="AI139" s="13">
        <v>14.99845</v>
      </c>
      <c r="AJ139" s="13">
        <v>15.009321750000002</v>
      </c>
      <c r="AK139" s="13">
        <v>16.185700499999999</v>
      </c>
      <c r="AL139" s="13">
        <v>12.371760400000001</v>
      </c>
      <c r="AM139" s="13">
        <v>12.426437974000002</v>
      </c>
      <c r="AN139" s="13">
        <v>17.344077109320004</v>
      </c>
      <c r="AO139" s="13">
        <v>16.677955190951003</v>
      </c>
      <c r="AP139" s="13">
        <v>12.745596550308351</v>
      </c>
      <c r="AQ139" s="13">
        <v>11.94069848355506</v>
      </c>
      <c r="AR139" s="13">
        <v>12.505629983996066</v>
      </c>
      <c r="AS139" s="13">
        <v>17.788882621301322</v>
      </c>
      <c r="AT139" s="13">
        <v>13.880421673181148</v>
      </c>
      <c r="AU139" s="13">
        <v>14.333491653027217</v>
      </c>
      <c r="AV139" s="13">
        <v>13.48546778303583</v>
      </c>
      <c r="AW139" s="13">
        <v>18.729242272466401</v>
      </c>
      <c r="AX139" s="13">
        <v>13.49662367472602</v>
      </c>
      <c r="AY139" s="13">
        <v>12.817711782227454</v>
      </c>
      <c r="AZ139" s="13">
        <v>11.325728582089381</v>
      </c>
      <c r="BA139" s="13">
        <v>16.786543799941775</v>
      </c>
      <c r="BB139" s="13">
        <v>6.7981877345400443</v>
      </c>
      <c r="BC139" s="13">
        <v>6.5853451059208767</v>
      </c>
      <c r="BD139" s="13">
        <v>9.6317876865670353</v>
      </c>
      <c r="BE139" s="13">
        <v>18.55591168898869</v>
      </c>
      <c r="BF139" s="13">
        <v>12.596488015988099</v>
      </c>
      <c r="BG139" s="13">
        <v>3.2926725529604384</v>
      </c>
      <c r="BH139" s="13">
        <v>8.5442226391789919</v>
      </c>
      <c r="BI139" s="13">
        <v>19.602945546965429</v>
      </c>
      <c r="BJ139" s="13">
        <v>14.026874110464764</v>
      </c>
      <c r="BK139" s="13">
        <v>11.992609529173176</v>
      </c>
      <c r="BL139" s="13">
        <v>13.485256089805764</v>
      </c>
      <c r="BM139" s="13">
        <v>17.19561481965701</v>
      </c>
      <c r="BN139" s="13">
        <v>12.746341423081109</v>
      </c>
      <c r="BO139" s="13">
        <v>11.851222878667954</v>
      </c>
      <c r="BP139" s="13">
        <v>13.709922888084902</v>
      </c>
    </row>
    <row r="140" spans="2:68" ht="15" customHeight="1">
      <c r="B140" s="31"/>
      <c r="D140" s="1">
        <v>23</v>
      </c>
      <c r="E140" s="1" t="s">
        <v>158</v>
      </c>
      <c r="F140" s="1" t="s">
        <v>95</v>
      </c>
      <c r="H140" s="12">
        <v>15</v>
      </c>
      <c r="J140" s="1" t="s">
        <v>158</v>
      </c>
      <c r="K140" s="1" t="s">
        <v>158</v>
      </c>
      <c r="L140" s="13"/>
      <c r="M140" s="13">
        <v>0</v>
      </c>
      <c r="N140" s="13">
        <v>0</v>
      </c>
      <c r="O140" s="13">
        <v>0</v>
      </c>
      <c r="P140" s="13">
        <v>0</v>
      </c>
      <c r="Q140" s="13">
        <v>0</v>
      </c>
      <c r="R140" s="13">
        <v>0</v>
      </c>
      <c r="S140" s="13">
        <v>0</v>
      </c>
      <c r="T140" s="13">
        <v>0</v>
      </c>
      <c r="U140" s="13">
        <v>0</v>
      </c>
      <c r="V140" s="13">
        <v>0</v>
      </c>
      <c r="W140" s="13">
        <v>0</v>
      </c>
      <c r="X140" s="13">
        <v>0</v>
      </c>
      <c r="Y140" s="13">
        <v>0</v>
      </c>
      <c r="Z140" s="13">
        <v>0</v>
      </c>
      <c r="AA140" s="13">
        <v>0</v>
      </c>
      <c r="AB140" s="13">
        <v>0</v>
      </c>
      <c r="AC140" s="13">
        <v>0</v>
      </c>
      <c r="AD140" s="13">
        <v>0</v>
      </c>
      <c r="AE140" s="13">
        <v>0</v>
      </c>
      <c r="AF140" s="13">
        <v>0</v>
      </c>
      <c r="AG140" s="13">
        <v>0</v>
      </c>
      <c r="AH140" s="13">
        <v>0</v>
      </c>
      <c r="AI140" s="13">
        <v>0</v>
      </c>
      <c r="AJ140" s="13">
        <v>0</v>
      </c>
      <c r="AK140" s="13">
        <v>0</v>
      </c>
      <c r="AL140" s="13">
        <v>0</v>
      </c>
      <c r="AM140" s="13">
        <v>0</v>
      </c>
      <c r="AN140" s="13">
        <v>0</v>
      </c>
      <c r="AO140" s="13">
        <v>0</v>
      </c>
      <c r="AP140" s="13">
        <v>0</v>
      </c>
      <c r="AQ140" s="13">
        <v>0</v>
      </c>
      <c r="AR140" s="13">
        <v>0</v>
      </c>
      <c r="AS140" s="13">
        <v>0</v>
      </c>
      <c r="AT140" s="13">
        <v>0</v>
      </c>
      <c r="AU140" s="13">
        <v>0</v>
      </c>
      <c r="AV140" s="13">
        <v>0</v>
      </c>
      <c r="AW140" s="13">
        <v>0</v>
      </c>
      <c r="AX140" s="13">
        <v>0</v>
      </c>
      <c r="AY140" s="13">
        <v>0</v>
      </c>
      <c r="AZ140" s="13">
        <v>0</v>
      </c>
      <c r="BA140" s="13">
        <v>0</v>
      </c>
      <c r="BB140" s="13">
        <v>0</v>
      </c>
      <c r="BC140" s="13">
        <v>0</v>
      </c>
      <c r="BD140" s="13">
        <v>0</v>
      </c>
      <c r="BE140" s="13">
        <v>7.7194815111934796</v>
      </c>
      <c r="BF140" s="13">
        <v>7.7896131947056482</v>
      </c>
      <c r="BG140" s="13">
        <v>6.4950849767815066</v>
      </c>
      <c r="BH140" s="13">
        <v>8.8597744644171676</v>
      </c>
      <c r="BI140" s="13">
        <v>10.280180225341763</v>
      </c>
      <c r="BJ140" s="13">
        <v>8.3404478560914832</v>
      </c>
      <c r="BK140" s="13">
        <v>8.9944014665011771</v>
      </c>
      <c r="BL140" s="13">
        <v>8.602981022611992</v>
      </c>
      <c r="BM140" s="13">
        <v>6.8904034906415284</v>
      </c>
      <c r="BN140" s="13">
        <v>5.6648492970698561</v>
      </c>
      <c r="BO140" s="13">
        <v>5.0816607029926466</v>
      </c>
      <c r="BP140" s="13">
        <v>6.3516224800471619</v>
      </c>
    </row>
    <row r="141" spans="2:68" ht="15" customHeight="1">
      <c r="B141" s="31">
        <v>-0.30461999586453914</v>
      </c>
      <c r="D141" s="1">
        <v>24</v>
      </c>
      <c r="E141" s="1" t="s">
        <v>62</v>
      </c>
      <c r="F141" s="1" t="s">
        <v>95</v>
      </c>
      <c r="H141" s="12">
        <v>16</v>
      </c>
      <c r="J141" s="1" t="s">
        <v>62</v>
      </c>
      <c r="K141" s="1" t="s">
        <v>62</v>
      </c>
      <c r="L141" s="13"/>
      <c r="M141" s="13">
        <v>90.200367886492629</v>
      </c>
      <c r="N141" s="13">
        <v>85.117375694468194</v>
      </c>
      <c r="O141" s="13">
        <v>89.957497665722229</v>
      </c>
      <c r="P141" s="13">
        <v>61.919114841785749</v>
      </c>
      <c r="Q141" s="13">
        <v>79.183678607887401</v>
      </c>
      <c r="R141" s="13">
        <v>79.598742134606027</v>
      </c>
      <c r="S141" s="13">
        <v>77.827893006864542</v>
      </c>
      <c r="T141" s="13">
        <v>64.828343227016134</v>
      </c>
      <c r="U141" s="13">
        <v>75.529196349269085</v>
      </c>
      <c r="V141" s="13">
        <v>76.87963843570725</v>
      </c>
      <c r="W141" s="13">
        <v>73.957354857184242</v>
      </c>
      <c r="X141" s="13">
        <v>73.861435489457293</v>
      </c>
      <c r="Y141" s="13">
        <v>86.552594828752376</v>
      </c>
      <c r="Z141" s="13">
        <v>128.50801718367515</v>
      </c>
      <c r="AA141" s="13">
        <v>89.998225427193319</v>
      </c>
      <c r="AB141" s="13">
        <v>83.838344707676924</v>
      </c>
      <c r="AC141" s="13">
        <v>102.71335304632703</v>
      </c>
      <c r="AD141" s="13">
        <v>88.266217319466335</v>
      </c>
      <c r="AE141" s="13">
        <v>68.181404908664831</v>
      </c>
      <c r="AF141" s="13">
        <v>69.677115021211577</v>
      </c>
      <c r="AG141" s="13">
        <v>88.481919041558157</v>
      </c>
      <c r="AH141" s="13">
        <v>77.491766091225571</v>
      </c>
      <c r="AI141" s="13">
        <v>70.245559090568534</v>
      </c>
      <c r="AJ141" s="13">
        <v>66.619977167853563</v>
      </c>
      <c r="AK141" s="13">
        <v>65.893382140281318</v>
      </c>
      <c r="AL141" s="13">
        <v>57.119347818055353</v>
      </c>
      <c r="AM141" s="13">
        <v>50.025815748270759</v>
      </c>
      <c r="AN141" s="13">
        <v>55.84515719686712</v>
      </c>
      <c r="AO141" s="13">
        <v>64.729900629479957</v>
      </c>
      <c r="AP141" s="13">
        <v>61.383256026824313</v>
      </c>
      <c r="AQ141" s="13">
        <v>53.636567524643482</v>
      </c>
      <c r="AR141" s="13">
        <v>61.939282358643524</v>
      </c>
      <c r="AS141" s="13">
        <v>60.141263167860238</v>
      </c>
      <c r="AT141" s="13">
        <v>66.242329031972105</v>
      </c>
      <c r="AU141" s="13">
        <v>67.623042764360306</v>
      </c>
      <c r="AV141" s="13">
        <v>64.986020489580639</v>
      </c>
      <c r="AW141" s="13">
        <v>64.757149337429738</v>
      </c>
      <c r="AX141" s="13">
        <v>60.01299835746434</v>
      </c>
      <c r="AY141" s="13">
        <v>51.834215767351374</v>
      </c>
      <c r="AZ141" s="13">
        <v>54.555473649291123</v>
      </c>
      <c r="BA141" s="13">
        <v>56.372748648202275</v>
      </c>
      <c r="BB141" s="13">
        <v>23.189330849212048</v>
      </c>
      <c r="BC141" s="13">
        <v>45.14344779470909</v>
      </c>
      <c r="BD141" s="13">
        <v>47.426968458397027</v>
      </c>
      <c r="BE141" s="13">
        <v>54.899597515452612</v>
      </c>
      <c r="BF141" s="13">
        <v>47.194363558548368</v>
      </c>
      <c r="BG141" s="13">
        <v>56.623505348931218</v>
      </c>
      <c r="BH141" s="13">
        <v>61.182148630829552</v>
      </c>
      <c r="BI141" s="13">
        <v>67.272014304300029</v>
      </c>
      <c r="BJ141" s="13">
        <v>65.769388639350709</v>
      </c>
      <c r="BK141" s="13">
        <v>77.880875898344385</v>
      </c>
      <c r="BL141" s="13">
        <v>70.141966901977085</v>
      </c>
      <c r="BM141" s="13">
        <v>73.668074362416803</v>
      </c>
      <c r="BN141" s="13">
        <v>76.577023970186332</v>
      </c>
      <c r="BO141" s="13">
        <v>69.738555840095188</v>
      </c>
      <c r="BP141" s="13">
        <v>65.337142646830245</v>
      </c>
    </row>
    <row r="142" spans="2:68" ht="15" customHeight="1">
      <c r="B142" s="31">
        <v>-0.31612648309430924</v>
      </c>
      <c r="D142" s="1">
        <v>25</v>
      </c>
      <c r="E142" s="1" t="s">
        <v>63</v>
      </c>
      <c r="F142" s="1" t="s">
        <v>95</v>
      </c>
      <c r="H142" s="12">
        <v>17</v>
      </c>
      <c r="J142" s="1" t="s">
        <v>63</v>
      </c>
      <c r="K142" s="1" t="s">
        <v>63</v>
      </c>
      <c r="L142" s="13"/>
      <c r="M142" s="13">
        <v>20.484115316198832</v>
      </c>
      <c r="N142" s="13">
        <v>27.691450486600949</v>
      </c>
      <c r="O142" s="13">
        <v>22.475973729723691</v>
      </c>
      <c r="P142" s="13">
        <v>13.810534781472379</v>
      </c>
      <c r="Q142" s="13">
        <v>17.26305647089595</v>
      </c>
      <c r="R142" s="13">
        <v>23.537542525161502</v>
      </c>
      <c r="S142" s="13">
        <v>17.8384911050927</v>
      </c>
      <c r="T142" s="13">
        <v>13.813434117440497</v>
      </c>
      <c r="U142" s="13">
        <v>15.756020690247643</v>
      </c>
      <c r="V142" s="13">
        <v>19.923931605635975</v>
      </c>
      <c r="W142" s="13">
        <v>15.568350363346157</v>
      </c>
      <c r="X142" s="13">
        <v>14.681725840934408</v>
      </c>
      <c r="Y142" s="13">
        <v>16.160483523304627</v>
      </c>
      <c r="Z142" s="13">
        <v>30.220009217074551</v>
      </c>
      <c r="AA142" s="13">
        <v>21.160448221496921</v>
      </c>
      <c r="AB142" s="13">
        <v>17.182837034662921</v>
      </c>
      <c r="AC142" s="13">
        <v>21.420011467053875</v>
      </c>
      <c r="AD142" s="13">
        <v>22.590325994180358</v>
      </c>
      <c r="AE142" s="13">
        <v>18.17087360531465</v>
      </c>
      <c r="AF142" s="13">
        <v>21.843264844407216</v>
      </c>
      <c r="AG142" s="13">
        <v>22.126907607908599</v>
      </c>
      <c r="AH142" s="13">
        <v>22.005033896244989</v>
      </c>
      <c r="AI142" s="13">
        <v>19.206953377032153</v>
      </c>
      <c r="AJ142" s="13">
        <v>21.08855254771597</v>
      </c>
      <c r="AK142" s="13">
        <v>16.345670437001395</v>
      </c>
      <c r="AL142" s="13">
        <v>15.71957401024974</v>
      </c>
      <c r="AM142" s="13">
        <v>13.101772654602048</v>
      </c>
      <c r="AN142" s="13">
        <v>15.048659920253995</v>
      </c>
      <c r="AO142" s="13">
        <v>13.321667530680449</v>
      </c>
      <c r="AP142" s="13">
        <v>14.484370660378971</v>
      </c>
      <c r="AQ142" s="13">
        <v>11.68326325561765</v>
      </c>
      <c r="AR142" s="13">
        <v>14.886719723222033</v>
      </c>
      <c r="AS142" s="13">
        <v>9.9546684356774797</v>
      </c>
      <c r="AT142" s="13">
        <v>13.270823726965578</v>
      </c>
      <c r="AU142" s="13">
        <v>14.625005120030162</v>
      </c>
      <c r="AV142" s="13">
        <v>11.704985014267614</v>
      </c>
      <c r="AW142" s="13">
        <v>11.775869211166409</v>
      </c>
      <c r="AX142" s="13">
        <v>11.674962048685774</v>
      </c>
      <c r="AY142" s="13">
        <v>11.685917073452233</v>
      </c>
      <c r="AZ142" s="13">
        <v>10.866379714657128</v>
      </c>
      <c r="BA142" s="13">
        <v>9.4102609004794857</v>
      </c>
      <c r="BB142" s="13">
        <v>2.9684016615988691</v>
      </c>
      <c r="BC142" s="13">
        <v>9.6393455271675368</v>
      </c>
      <c r="BD142" s="13">
        <v>9.076890392982186</v>
      </c>
      <c r="BE142" s="13">
        <v>11.036504041593002</v>
      </c>
      <c r="BF142" s="13">
        <v>10.067484097365872</v>
      </c>
      <c r="BG142" s="13">
        <v>10.990584400338047</v>
      </c>
      <c r="BH142" s="13">
        <v>12.140792254838892</v>
      </c>
      <c r="BI142" s="13">
        <v>11.693794562348277</v>
      </c>
      <c r="BJ142" s="13">
        <v>12.157335612994107</v>
      </c>
      <c r="BK142" s="13">
        <v>13.489861284603537</v>
      </c>
      <c r="BL142" s="13">
        <v>12.757923309604253</v>
      </c>
      <c r="BM142" s="13">
        <v>13.41964303850675</v>
      </c>
      <c r="BN142" s="13">
        <v>12.790697987526833</v>
      </c>
      <c r="BO142" s="13">
        <v>13.780369520582649</v>
      </c>
      <c r="BP142" s="13">
        <v>12.281898959689318</v>
      </c>
    </row>
    <row r="143" spans="2:68" ht="15" customHeight="1">
      <c r="B143" s="31">
        <v>-0.40747603365814267</v>
      </c>
      <c r="D143" s="1">
        <v>26</v>
      </c>
      <c r="E143" s="1" t="s">
        <v>64</v>
      </c>
      <c r="F143" s="1" t="s">
        <v>95</v>
      </c>
      <c r="H143" s="12">
        <v>18</v>
      </c>
      <c r="J143" s="1" t="s">
        <v>64</v>
      </c>
      <c r="K143" s="1" t="s">
        <v>64</v>
      </c>
      <c r="L143" s="13"/>
      <c r="M143" s="13">
        <v>23.273109850090236</v>
      </c>
      <c r="N143" s="13">
        <v>20.344170759473087</v>
      </c>
      <c r="O143" s="13">
        <v>18.428679841779676</v>
      </c>
      <c r="P143" s="13">
        <v>14.865081286584108</v>
      </c>
      <c r="Q143" s="13">
        <v>24.289901856114096</v>
      </c>
      <c r="R143" s="13">
        <v>19.170456473739712</v>
      </c>
      <c r="S143" s="13">
        <v>12.951594409134254</v>
      </c>
      <c r="T143" s="13">
        <v>11.810044978608328</v>
      </c>
      <c r="U143" s="13">
        <v>19.607305874495797</v>
      </c>
      <c r="V143" s="13">
        <v>16.564983145360522</v>
      </c>
      <c r="W143" s="13">
        <v>11.655031149102951</v>
      </c>
      <c r="X143" s="13">
        <v>12.199495311338231</v>
      </c>
      <c r="Y143" s="13">
        <v>20.409409708881093</v>
      </c>
      <c r="Z143" s="13">
        <v>27.430007485452791</v>
      </c>
      <c r="AA143" s="13">
        <v>16.187386457336785</v>
      </c>
      <c r="AB143" s="13">
        <v>14.45000084404648</v>
      </c>
      <c r="AC143" s="13">
        <v>21.191889650147175</v>
      </c>
      <c r="AD143" s="13">
        <v>19.725724669332223</v>
      </c>
      <c r="AE143" s="13">
        <v>12.446342214004932</v>
      </c>
      <c r="AF143" s="13">
        <v>12.590550997509263</v>
      </c>
      <c r="AG143" s="13">
        <v>19.187483318339787</v>
      </c>
      <c r="AH143" s="13">
        <v>17.169342684829363</v>
      </c>
      <c r="AI143" s="13">
        <v>11.766196871818817</v>
      </c>
      <c r="AJ143" s="13">
        <v>12.035411732057947</v>
      </c>
      <c r="AK143" s="13">
        <v>18.901840492006976</v>
      </c>
      <c r="AL143" s="13">
        <v>13.092583240688842</v>
      </c>
      <c r="AM143" s="13">
        <v>8.8436493005455947</v>
      </c>
      <c r="AN143" s="13">
        <v>10.389419020207356</v>
      </c>
      <c r="AO143" s="13">
        <v>17.488412899907935</v>
      </c>
      <c r="AP143" s="13">
        <v>13.929693907067321</v>
      </c>
      <c r="AQ143" s="13">
        <v>8.3828918203574805</v>
      </c>
      <c r="AR143" s="13">
        <v>12.430122627539733</v>
      </c>
      <c r="AS143" s="13">
        <v>11.773887987949699</v>
      </c>
      <c r="AT143" s="13">
        <v>11.274958360823074</v>
      </c>
      <c r="AU143" s="13">
        <v>8.2869779413833555</v>
      </c>
      <c r="AV143" s="13">
        <v>10.609159833544439</v>
      </c>
      <c r="AW143" s="13">
        <v>12.3147386423994</v>
      </c>
      <c r="AX143" s="13">
        <v>10.600502985168884</v>
      </c>
      <c r="AY143" s="13">
        <v>6.4436614984098535</v>
      </c>
      <c r="AZ143" s="13">
        <v>9.7024193880367431</v>
      </c>
      <c r="BA143" s="13">
        <v>11.313825314901131</v>
      </c>
      <c r="BB143" s="13">
        <v>2.1294514639712108</v>
      </c>
      <c r="BC143" s="13">
        <v>5.1947804236426247</v>
      </c>
      <c r="BD143" s="13">
        <v>8.0959325896876528</v>
      </c>
      <c r="BE143" s="13">
        <v>10.669497987039318</v>
      </c>
      <c r="BF143" s="13">
        <v>8.7761971877367859</v>
      </c>
      <c r="BG143" s="13">
        <v>10.121965431971985</v>
      </c>
      <c r="BH143" s="13">
        <v>12.028308716290116</v>
      </c>
      <c r="BI143" s="13">
        <v>14.461510078049823</v>
      </c>
      <c r="BJ143" s="13">
        <v>15.387407986341319</v>
      </c>
      <c r="BK143" s="13">
        <v>12.8559184088727</v>
      </c>
      <c r="BL143" s="13">
        <v>12.564584780556475</v>
      </c>
      <c r="BM143" s="13">
        <v>12.017966432804787</v>
      </c>
      <c r="BN143" s="13">
        <v>13.324578597818199</v>
      </c>
      <c r="BO143" s="13">
        <v>12.432950086083153</v>
      </c>
      <c r="BP143" s="13">
        <v>13.204502932086658</v>
      </c>
    </row>
    <row r="144" spans="2:68" ht="15" customHeight="1">
      <c r="B144" s="31">
        <v>-1.1546930897164964E-2</v>
      </c>
      <c r="D144" s="1">
        <v>27</v>
      </c>
      <c r="E144" s="1" t="s">
        <v>65</v>
      </c>
      <c r="F144" s="1" t="s">
        <v>95</v>
      </c>
      <c r="H144" s="12">
        <v>19</v>
      </c>
      <c r="J144" s="1" t="s">
        <v>65</v>
      </c>
      <c r="K144" s="1" t="s">
        <v>65</v>
      </c>
      <c r="L144" s="13"/>
      <c r="M144" s="13">
        <v>3.0609632633613666</v>
      </c>
      <c r="N144" s="13">
        <v>2.1220906966782493</v>
      </c>
      <c r="O144" s="13">
        <v>3.1528099482404199</v>
      </c>
      <c r="P144" s="13">
        <v>1.9891836364905764</v>
      </c>
      <c r="Q144" s="13">
        <v>2.9233371635140379</v>
      </c>
      <c r="R144" s="13">
        <v>2.0710033818864768</v>
      </c>
      <c r="S144" s="13">
        <v>2.7295827616015789</v>
      </c>
      <c r="T144" s="13">
        <v>1.9344007344192811</v>
      </c>
      <c r="U144" s="13">
        <v>2.6751667667268109</v>
      </c>
      <c r="V144" s="13">
        <v>2.1200188979318821</v>
      </c>
      <c r="W144" s="13">
        <v>2.5378767179229742</v>
      </c>
      <c r="X144" s="13">
        <v>1.9722547205596843</v>
      </c>
      <c r="Y144" s="13">
        <v>4.7816618174999999</v>
      </c>
      <c r="Z144" s="13">
        <v>4.7382398604037492</v>
      </c>
      <c r="AA144" s="13">
        <v>2.8556195086294567</v>
      </c>
      <c r="AB144" s="13">
        <v>3.1174154270877472</v>
      </c>
      <c r="AC144" s="13">
        <v>4.9445693420000012</v>
      </c>
      <c r="AD144" s="13">
        <v>4.6855247433185703</v>
      </c>
      <c r="AE144" s="13">
        <v>3.4012254792047534</v>
      </c>
      <c r="AF144" s="13">
        <v>4.732921947087747</v>
      </c>
      <c r="AG144" s="13">
        <v>4.5868251099000004</v>
      </c>
      <c r="AH144" s="13">
        <v>4.2435050080000005</v>
      </c>
      <c r="AI144" s="13">
        <v>2.9451994770000001</v>
      </c>
      <c r="AJ144" s="13">
        <v>4.3901315885000001</v>
      </c>
      <c r="AK144" s="13">
        <v>4.1148918493100002</v>
      </c>
      <c r="AL144" s="13">
        <v>4.005535257600001</v>
      </c>
      <c r="AM144" s="13">
        <v>2.8508286279500004</v>
      </c>
      <c r="AN144" s="13">
        <v>4.0501028189749997</v>
      </c>
      <c r="AO144" s="13">
        <v>4.6471143537290001</v>
      </c>
      <c r="AP144" s="13">
        <v>4.4495570760000005</v>
      </c>
      <c r="AQ144" s="13">
        <v>2.9801656450575003</v>
      </c>
      <c r="AR144" s="13">
        <v>4.4298665740112497</v>
      </c>
      <c r="AS144" s="13">
        <v>4.3843603013657004</v>
      </c>
      <c r="AT144" s="13">
        <v>4.9255643910000018</v>
      </c>
      <c r="AU144" s="13">
        <v>3.3438180618601248</v>
      </c>
      <c r="AV144" s="13">
        <v>4.3488083379818123</v>
      </c>
      <c r="AW144" s="13">
        <v>4.5749393785572758</v>
      </c>
      <c r="AX144" s="13">
        <v>4.4831269356568004</v>
      </c>
      <c r="AY144" s="13">
        <v>2.7592551141263058</v>
      </c>
      <c r="AZ144" s="13">
        <v>4.0359911525019916</v>
      </c>
      <c r="BA144" s="13">
        <v>4.1558296289004835</v>
      </c>
      <c r="BB144" s="13">
        <v>2.9652356890472813</v>
      </c>
      <c r="BC144" s="13">
        <v>2.5197110369774101</v>
      </c>
      <c r="BD144" s="13">
        <v>3.3919096111269522</v>
      </c>
      <c r="BE144" s="13">
        <v>4.5168111029939997</v>
      </c>
      <c r="BF144" s="13">
        <v>4.4375398136682707</v>
      </c>
      <c r="BG144" s="13">
        <v>3.7452384687798057</v>
      </c>
      <c r="BH144" s="13">
        <v>3.8873774232670426</v>
      </c>
      <c r="BI144" s="13">
        <v>4.1204427785141071</v>
      </c>
      <c r="BJ144" s="13">
        <v>4.8284654362951009</v>
      </c>
      <c r="BK144" s="13">
        <v>5.1264326099248514</v>
      </c>
      <c r="BL144" s="13">
        <v>4.7866852783286244</v>
      </c>
      <c r="BM144" s="13">
        <v>4.0678330097007347</v>
      </c>
      <c r="BN144" s="13">
        <v>5.5118596773124189</v>
      </c>
      <c r="BO144" s="13">
        <v>4.8770661824430084</v>
      </c>
      <c r="BP144" s="13">
        <v>5.0999346420892735</v>
      </c>
    </row>
    <row r="145" spans="2:68" ht="15" customHeight="1">
      <c r="B145" s="31">
        <v>-0.32678929276104207</v>
      </c>
      <c r="D145" s="1">
        <v>28</v>
      </c>
      <c r="E145" s="1" t="s">
        <v>66</v>
      </c>
      <c r="F145" s="1" t="s">
        <v>95</v>
      </c>
      <c r="H145" s="12">
        <v>20</v>
      </c>
      <c r="J145" s="1" t="s">
        <v>66</v>
      </c>
      <c r="K145" s="1" t="s">
        <v>66</v>
      </c>
      <c r="L145" s="13"/>
      <c r="M145" s="13">
        <v>18.315472302371699</v>
      </c>
      <c r="N145" s="13">
        <v>9.5314684270548629</v>
      </c>
      <c r="O145" s="13">
        <v>15.861200933128575</v>
      </c>
      <c r="P145" s="13">
        <v>11.631810595396338</v>
      </c>
      <c r="Q145" s="13">
        <v>9.0019295202075433</v>
      </c>
      <c r="R145" s="13">
        <v>8.3344845511525829</v>
      </c>
      <c r="S145" s="13">
        <v>9.5190837568970608</v>
      </c>
      <c r="T145" s="13">
        <v>9.5449730369978187</v>
      </c>
      <c r="U145" s="13">
        <v>10.309738819397497</v>
      </c>
      <c r="V145" s="13">
        <v>9.3382869265318735</v>
      </c>
      <c r="W145" s="13">
        <v>11.70451895131596</v>
      </c>
      <c r="X145" s="13">
        <v>12.858595500836042</v>
      </c>
      <c r="Y145" s="13">
        <v>12.655195005798646</v>
      </c>
      <c r="Z145" s="13">
        <v>15.843025738548752</v>
      </c>
      <c r="AA145" s="13">
        <v>12.70964246676072</v>
      </c>
      <c r="AB145" s="13">
        <v>11.558183234690128</v>
      </c>
      <c r="AC145" s="13">
        <v>14.714119360216213</v>
      </c>
      <c r="AD145" s="13">
        <v>12.995328595709045</v>
      </c>
      <c r="AE145" s="13">
        <v>12.534306952854669</v>
      </c>
      <c r="AF145" s="13">
        <v>10.892095638124967</v>
      </c>
      <c r="AG145" s="13">
        <v>10.431169298237435</v>
      </c>
      <c r="AH145" s="13">
        <v>10.067003941229531</v>
      </c>
      <c r="AI145" s="13">
        <v>13.261356650745727</v>
      </c>
      <c r="AJ145" s="13">
        <v>9.3876319577679901</v>
      </c>
      <c r="AK145" s="13">
        <v>7.1706034951500381</v>
      </c>
      <c r="AL145" s="13">
        <v>6.3501493792174015</v>
      </c>
      <c r="AM145" s="13">
        <v>7.7696583525989213</v>
      </c>
      <c r="AN145" s="13">
        <v>6.8000297579312523</v>
      </c>
      <c r="AO145" s="13">
        <v>6.2368465511223379</v>
      </c>
      <c r="AP145" s="13">
        <v>5.18040980871573</v>
      </c>
      <c r="AQ145" s="13">
        <v>7.0245478900581082</v>
      </c>
      <c r="AR145" s="13">
        <v>6.0454037786649621</v>
      </c>
      <c r="AS145" s="13">
        <v>6.5702316025948608</v>
      </c>
      <c r="AT145" s="13">
        <v>5.7111430541520516</v>
      </c>
      <c r="AU145" s="13">
        <v>8.178457735573808</v>
      </c>
      <c r="AV145" s="13">
        <v>6.8918011963785144</v>
      </c>
      <c r="AW145" s="13">
        <v>7.4999935082239899</v>
      </c>
      <c r="AX145" s="13">
        <v>6.0560406580559896</v>
      </c>
      <c r="AY145" s="13">
        <v>7.6540908706925856</v>
      </c>
      <c r="AZ145" s="13">
        <v>7.9361934546327468</v>
      </c>
      <c r="BA145" s="13">
        <v>7.7888395105672075</v>
      </c>
      <c r="BB145" s="13">
        <v>2.0000454057012669</v>
      </c>
      <c r="BC145" s="13">
        <v>6.3269958998945883</v>
      </c>
      <c r="BD145" s="13">
        <v>7.3860672464272898</v>
      </c>
      <c r="BE145" s="13">
        <v>8.8569245101015053</v>
      </c>
      <c r="BF145" s="13">
        <v>7.7697686483394852</v>
      </c>
      <c r="BG145" s="13">
        <v>8.9838136882824777</v>
      </c>
      <c r="BH145" s="13">
        <v>8.5330161878983102</v>
      </c>
      <c r="BI145" s="13">
        <v>12.183889374178479</v>
      </c>
      <c r="BJ145" s="13">
        <v>10.345804035698405</v>
      </c>
      <c r="BK145" s="13">
        <v>14.965761463553848</v>
      </c>
      <c r="BL145" s="13">
        <v>14.006059101039043</v>
      </c>
      <c r="BM145" s="13">
        <v>15.84873627528561</v>
      </c>
      <c r="BN145" s="13">
        <v>17.065418996393539</v>
      </c>
      <c r="BO145" s="13">
        <v>12.608617303655535</v>
      </c>
      <c r="BP145" s="13">
        <v>11.464911084726744</v>
      </c>
    </row>
    <row r="146" spans="2:68" ht="15" customHeight="1">
      <c r="B146" s="31">
        <v>-0.24847559410854014</v>
      </c>
      <c r="D146" s="1">
        <v>29</v>
      </c>
      <c r="E146" s="1" t="s">
        <v>67</v>
      </c>
      <c r="F146" s="1" t="s">
        <v>95</v>
      </c>
      <c r="H146" s="12">
        <v>21</v>
      </c>
      <c r="J146" s="1" t="s">
        <v>67</v>
      </c>
      <c r="K146" s="1" t="s">
        <v>67</v>
      </c>
      <c r="L146" s="13"/>
      <c r="M146" s="13">
        <v>21.250650001416624</v>
      </c>
      <c r="N146" s="13">
        <v>21.489328815732762</v>
      </c>
      <c r="O146" s="13">
        <v>25.598893446878701</v>
      </c>
      <c r="P146" s="13">
        <v>16.645318641498744</v>
      </c>
      <c r="Q146" s="13">
        <v>21.563382434179569</v>
      </c>
      <c r="R146" s="13">
        <v>22.101540416516468</v>
      </c>
      <c r="S146" s="13">
        <v>30.198073856956373</v>
      </c>
      <c r="T146" s="13">
        <v>24.289135512582735</v>
      </c>
      <c r="U146" s="13">
        <v>22.716606349412608</v>
      </c>
      <c r="V146" s="13">
        <v>24.167654577755719</v>
      </c>
      <c r="W146" s="13">
        <v>27.60329813490938</v>
      </c>
      <c r="X146" s="13">
        <v>27.648561098423059</v>
      </c>
      <c r="Y146" s="13">
        <v>25.883521172805779</v>
      </c>
      <c r="Z146" s="13">
        <v>42.217283171104128</v>
      </c>
      <c r="AA146" s="13">
        <v>29.297958337904923</v>
      </c>
      <c r="AB146" s="13">
        <v>30.293225647670141</v>
      </c>
      <c r="AC146" s="13">
        <v>30.807595066049828</v>
      </c>
      <c r="AD146" s="13">
        <v>18.884649801942842</v>
      </c>
      <c r="AE146" s="13">
        <v>14.148547713637264</v>
      </c>
      <c r="AF146" s="13">
        <v>11.518449546570446</v>
      </c>
      <c r="AG146" s="13">
        <v>23.467570528761001</v>
      </c>
      <c r="AH146" s="13">
        <v>14.959123915292034</v>
      </c>
      <c r="AI146" s="13">
        <v>16.23652663458309</v>
      </c>
      <c r="AJ146" s="13">
        <v>12.649050498271718</v>
      </c>
      <c r="AK146" s="13">
        <v>11.222764827691689</v>
      </c>
      <c r="AL146" s="13">
        <v>9.979625839611538</v>
      </c>
      <c r="AM146" s="13">
        <v>11.739675267503085</v>
      </c>
      <c r="AN146" s="13">
        <v>12.197028637897368</v>
      </c>
      <c r="AO146" s="13">
        <v>15.364841461274327</v>
      </c>
      <c r="AP146" s="13">
        <v>15.175886274418243</v>
      </c>
      <c r="AQ146" s="13">
        <v>17.591443111426926</v>
      </c>
      <c r="AR146" s="13">
        <v>16.400554632213151</v>
      </c>
      <c r="AS146" s="13">
        <v>19.977735833119379</v>
      </c>
      <c r="AT146" s="13">
        <v>21.720002033656144</v>
      </c>
      <c r="AU146" s="13">
        <v>25.74489912989949</v>
      </c>
      <c r="AV146" s="13">
        <v>23.708558914559241</v>
      </c>
      <c r="AW146" s="13">
        <v>20.85671577745541</v>
      </c>
      <c r="AX146" s="13">
        <v>17.804220174752565</v>
      </c>
      <c r="AY146" s="13">
        <v>16.191323702160517</v>
      </c>
      <c r="AZ146" s="13">
        <v>14.778636201966222</v>
      </c>
      <c r="BA146" s="13">
        <v>16.580444218494424</v>
      </c>
      <c r="BB146" s="13">
        <v>9.9147687799124142</v>
      </c>
      <c r="BC146" s="13">
        <v>16.25802841582912</v>
      </c>
      <c r="BD146" s="13">
        <v>13.507898886383988</v>
      </c>
      <c r="BE146" s="13">
        <v>12.150487771739817</v>
      </c>
      <c r="BF146" s="13">
        <v>9.3629942135297153</v>
      </c>
      <c r="BG146" s="13">
        <v>15.415623044183128</v>
      </c>
      <c r="BH146" s="13">
        <v>14.856391522882369</v>
      </c>
      <c r="BI146" s="13">
        <v>17.727522141450709</v>
      </c>
      <c r="BJ146" s="13">
        <v>14.507906849231146</v>
      </c>
      <c r="BK146" s="13">
        <v>22.601604268893418</v>
      </c>
      <c r="BL146" s="13">
        <v>16.84990663978413</v>
      </c>
      <c r="BM146" s="13">
        <v>20.035638343137812</v>
      </c>
      <c r="BN146" s="13">
        <v>18.894461515807599</v>
      </c>
      <c r="BO146" s="13">
        <v>17.841889024329838</v>
      </c>
      <c r="BP146" s="13">
        <v>15.003235924643928</v>
      </c>
    </row>
    <row r="147" spans="2:68" ht="15" customHeight="1">
      <c r="B147" s="31">
        <v>-0.24207050640505356</v>
      </c>
      <c r="D147" s="1">
        <v>30</v>
      </c>
      <c r="E147" s="1" t="s">
        <v>68</v>
      </c>
      <c r="F147" s="1" t="s">
        <v>95</v>
      </c>
      <c r="H147" s="12">
        <v>22</v>
      </c>
      <c r="J147" s="1" t="s">
        <v>68</v>
      </c>
      <c r="K147" s="1" t="s">
        <v>68</v>
      </c>
      <c r="L147" s="13"/>
      <c r="M147" s="13">
        <v>3.8160571530538818</v>
      </c>
      <c r="N147" s="13">
        <v>3.9388665089282928</v>
      </c>
      <c r="O147" s="13">
        <v>4.4399397659711726</v>
      </c>
      <c r="P147" s="13">
        <v>2.977185900343605</v>
      </c>
      <c r="Q147" s="13">
        <v>4.1420711629761957</v>
      </c>
      <c r="R147" s="13">
        <v>4.3837147861492713</v>
      </c>
      <c r="S147" s="13">
        <v>4.5910671171825834</v>
      </c>
      <c r="T147" s="13">
        <v>3.4363548469674674</v>
      </c>
      <c r="U147" s="13">
        <v>4.4643578489887279</v>
      </c>
      <c r="V147" s="13">
        <v>4.7647632824912547</v>
      </c>
      <c r="W147" s="13">
        <v>4.8882795405868329</v>
      </c>
      <c r="X147" s="13">
        <v>4.5008030173658744</v>
      </c>
      <c r="Y147" s="13">
        <v>6.6623236004622308</v>
      </c>
      <c r="Z147" s="13">
        <v>8.0594517110912012</v>
      </c>
      <c r="AA147" s="13">
        <v>7.7871704350645032</v>
      </c>
      <c r="AB147" s="13">
        <v>7.2366825195195004</v>
      </c>
      <c r="AC147" s="13">
        <v>9.6351681608599282</v>
      </c>
      <c r="AD147" s="13">
        <v>9.3846635149832878</v>
      </c>
      <c r="AE147" s="13">
        <v>7.4801089436485668</v>
      </c>
      <c r="AF147" s="13">
        <v>8.0998320475119403</v>
      </c>
      <c r="AG147" s="13">
        <v>8.6819631784113351</v>
      </c>
      <c r="AH147" s="13">
        <v>9.0477566456296437</v>
      </c>
      <c r="AI147" s="13">
        <v>6.8293260793887489</v>
      </c>
      <c r="AJ147" s="13">
        <v>7.0691988435399411</v>
      </c>
      <c r="AK147" s="13">
        <v>8.1376110391212197</v>
      </c>
      <c r="AL147" s="13">
        <v>7.9718800906878249</v>
      </c>
      <c r="AM147" s="13">
        <v>5.7202315450711083</v>
      </c>
      <c r="AN147" s="13">
        <v>7.359917041602146</v>
      </c>
      <c r="AO147" s="13">
        <v>7.6710178327659015</v>
      </c>
      <c r="AP147" s="13">
        <v>8.1633383002440425</v>
      </c>
      <c r="AQ147" s="13">
        <v>5.9742558021258159</v>
      </c>
      <c r="AR147" s="13">
        <v>7.7466150229923922</v>
      </c>
      <c r="AS147" s="13">
        <v>7.4803790071531227</v>
      </c>
      <c r="AT147" s="13">
        <v>9.3398374653752434</v>
      </c>
      <c r="AU147" s="13">
        <v>7.4438847756133573</v>
      </c>
      <c r="AV147" s="13">
        <v>7.7227071928490236</v>
      </c>
      <c r="AW147" s="13">
        <v>7.7348928196272499</v>
      </c>
      <c r="AX147" s="13">
        <v>9.3941455551443305</v>
      </c>
      <c r="AY147" s="13">
        <v>7.0999675085098737</v>
      </c>
      <c r="AZ147" s="13">
        <v>7.2358537374962824</v>
      </c>
      <c r="BA147" s="13">
        <v>7.1235490748595449</v>
      </c>
      <c r="BB147" s="13">
        <v>3.2114278489810042</v>
      </c>
      <c r="BC147" s="13">
        <v>5.2045864911978148</v>
      </c>
      <c r="BD147" s="13">
        <v>5.9682697317889595</v>
      </c>
      <c r="BE147" s="13">
        <v>7.669372101984969</v>
      </c>
      <c r="BF147" s="13">
        <v>6.7803795979082393</v>
      </c>
      <c r="BG147" s="13">
        <v>7.3662803153757661</v>
      </c>
      <c r="BH147" s="13">
        <v>9.7362625256528261</v>
      </c>
      <c r="BI147" s="13">
        <v>7.0848553697586416</v>
      </c>
      <c r="BJ147" s="13">
        <v>8.542468718790623</v>
      </c>
      <c r="BK147" s="13">
        <v>8.841297862496015</v>
      </c>
      <c r="BL147" s="13">
        <v>9.1768077926645599</v>
      </c>
      <c r="BM147" s="13">
        <v>8.2782572629811035</v>
      </c>
      <c r="BN147" s="13">
        <v>8.9900071953277418</v>
      </c>
      <c r="BO147" s="13">
        <v>8.1976637230009981</v>
      </c>
      <c r="BP147" s="13">
        <v>8.2826591035943213</v>
      </c>
    </row>
    <row r="148" spans="2:68" ht="15" customHeight="1">
      <c r="B148" s="31">
        <v>0.7471694578339787</v>
      </c>
      <c r="D148" s="1">
        <v>31</v>
      </c>
      <c r="E148" s="1" t="s">
        <v>69</v>
      </c>
      <c r="F148" s="1" t="s">
        <v>95</v>
      </c>
      <c r="H148" s="12">
        <v>23</v>
      </c>
      <c r="J148" s="1" t="s">
        <v>69</v>
      </c>
      <c r="K148"/>
      <c r="L148" s="13"/>
      <c r="M148" s="13">
        <v>26.618363783867913</v>
      </c>
      <c r="N148" s="13">
        <v>23.51025263189721</v>
      </c>
      <c r="O148" s="13">
        <v>43.902017849751346</v>
      </c>
      <c r="P148" s="13">
        <v>14.723733413742767</v>
      </c>
      <c r="Q148" s="13">
        <v>36.862244793882482</v>
      </c>
      <c r="R148" s="13">
        <v>37.795290322883957</v>
      </c>
      <c r="S148" s="13">
        <v>46.898829045429046</v>
      </c>
      <c r="T148" s="13">
        <v>23.970913594913149</v>
      </c>
      <c r="U148" s="13">
        <v>31.546571184721529</v>
      </c>
      <c r="V148" s="13">
        <v>38.737280542286626</v>
      </c>
      <c r="W148" s="13">
        <v>29.913852596026612</v>
      </c>
      <c r="X148" s="13">
        <v>13.752619487280324</v>
      </c>
      <c r="Y148" s="13">
        <v>48.141692706119215</v>
      </c>
      <c r="Z148" s="13">
        <v>64.69207128996031</v>
      </c>
      <c r="AA148" s="13">
        <v>31.622376511240756</v>
      </c>
      <c r="AB148" s="13">
        <v>39.628125990502745</v>
      </c>
      <c r="AC148" s="13">
        <v>27.005804880224453</v>
      </c>
      <c r="AD148" s="13">
        <v>32.071379958766478</v>
      </c>
      <c r="AE148" s="13">
        <v>22.336633395992589</v>
      </c>
      <c r="AF148" s="13">
        <v>35.275811923145135</v>
      </c>
      <c r="AG148" s="13">
        <v>15.639665130397564</v>
      </c>
      <c r="AH148" s="13">
        <v>16.05165343681243</v>
      </c>
      <c r="AI148" s="13">
        <v>21.23233731685918</v>
      </c>
      <c r="AJ148" s="13">
        <v>19.199915465257806</v>
      </c>
      <c r="AK148" s="13">
        <v>13.70502591730776</v>
      </c>
      <c r="AL148" s="13">
        <v>13.724215854490994</v>
      </c>
      <c r="AM148" s="13">
        <v>14.648897904995193</v>
      </c>
      <c r="AN148" s="13">
        <v>28.044958632534495</v>
      </c>
      <c r="AO148" s="13">
        <v>17.233771475295445</v>
      </c>
      <c r="AP148" s="13">
        <v>34.434870934801381</v>
      </c>
      <c r="AQ148" s="13">
        <v>25.35355678182551</v>
      </c>
      <c r="AR148" s="13">
        <v>16.548017121033023</v>
      </c>
      <c r="AS148" s="13">
        <v>23.188489458117481</v>
      </c>
      <c r="AT148" s="13">
        <v>21.538474603942724</v>
      </c>
      <c r="AU148" s="13">
        <v>11.838398349858092</v>
      </c>
      <c r="AV148" s="13">
        <v>17.574649795515178</v>
      </c>
      <c r="AW148" s="13">
        <v>26.156354462920259</v>
      </c>
      <c r="AX148" s="13">
        <v>19.111772640482723</v>
      </c>
      <c r="AY148" s="13">
        <v>14.969941926922488</v>
      </c>
      <c r="AZ148" s="13">
        <v>29.086809315180389</v>
      </c>
      <c r="BA148" s="13">
        <v>31.905580059485757</v>
      </c>
      <c r="BB148" s="13">
        <v>23.86684935515984</v>
      </c>
      <c r="BC148" s="13">
        <v>55.546705979924027</v>
      </c>
      <c r="BD148" s="13">
        <v>35.673268714083335</v>
      </c>
      <c r="BE148" s="13">
        <v>53.236789025088662</v>
      </c>
      <c r="BF148" s="13">
        <v>12.210225595368639</v>
      </c>
      <c r="BG148" s="13">
        <v>18.538913704154208</v>
      </c>
      <c r="BH148" s="13">
        <v>11.318502261329959</v>
      </c>
      <c r="BI148" s="13">
        <v>17.642055289132159</v>
      </c>
      <c r="BJ148" s="13">
        <v>17.801527236719345</v>
      </c>
      <c r="BK148" s="13">
        <v>46.964804498954877</v>
      </c>
      <c r="BL148" s="13">
        <v>39.296550302736605</v>
      </c>
      <c r="BM148" s="13">
        <v>60.041700959640167</v>
      </c>
      <c r="BN148" s="13">
        <v>57.854813417190854</v>
      </c>
      <c r="BO148" s="13">
        <v>41.633736520120877</v>
      </c>
      <c r="BP148" s="13">
        <v>42.054171177759947</v>
      </c>
    </row>
    <row r="149" spans="2:68" ht="15" customHeight="1">
      <c r="B149" s="31">
        <v>-1.4504854368932341E-2</v>
      </c>
      <c r="D149" s="1">
        <v>32</v>
      </c>
      <c r="E149" s="1" t="s">
        <v>71</v>
      </c>
      <c r="F149" s="1" t="s">
        <v>95</v>
      </c>
      <c r="H149" s="12">
        <v>24</v>
      </c>
      <c r="J149" s="1" t="s">
        <v>71</v>
      </c>
      <c r="K149" s="1" t="s">
        <v>71</v>
      </c>
      <c r="L149" s="13"/>
      <c r="M149" s="13">
        <v>14.218584660319307</v>
      </c>
      <c r="N149" s="13">
        <v>15.340048634209213</v>
      </c>
      <c r="O149" s="13">
        <v>13.683515969046233</v>
      </c>
      <c r="P149" s="13">
        <v>17.088996964909363</v>
      </c>
      <c r="Q149" s="13">
        <v>14.938562596599692</v>
      </c>
      <c r="R149" s="13">
        <v>15.324309119010818</v>
      </c>
      <c r="S149" s="13">
        <v>15.70940030911901</v>
      </c>
      <c r="T149" s="13">
        <v>18.378763523956721</v>
      </c>
      <c r="U149" s="13">
        <v>16.303195043103447</v>
      </c>
      <c r="V149" s="13">
        <v>15.38286637931034</v>
      </c>
      <c r="W149" s="13">
        <v>16.70049568965517</v>
      </c>
      <c r="X149" s="13">
        <v>19.269547413793099</v>
      </c>
      <c r="Y149" s="13">
        <v>17.841102812499997</v>
      </c>
      <c r="Z149" s="13">
        <v>18.236422499999996</v>
      </c>
      <c r="AA149" s="13">
        <v>21.349296874999997</v>
      </c>
      <c r="AB149" s="13">
        <v>22.277399999999997</v>
      </c>
      <c r="AC149" s="13">
        <v>21.743681233522224</v>
      </c>
      <c r="AD149" s="13">
        <v>19.17330004110152</v>
      </c>
      <c r="AE149" s="13">
        <v>18.900979842931935</v>
      </c>
      <c r="AF149" s="13">
        <v>15.677059999999997</v>
      </c>
      <c r="AG149" s="13">
        <v>13.182608251807739</v>
      </c>
      <c r="AH149" s="13">
        <v>10.154978421701603</v>
      </c>
      <c r="AI149" s="13">
        <v>14.582515183246073</v>
      </c>
      <c r="AJ149" s="13">
        <v>10.027940294211701</v>
      </c>
      <c r="AK149" s="13">
        <v>10.760146320714588</v>
      </c>
      <c r="AL149" s="13">
        <v>9.6734140156185795</v>
      </c>
      <c r="AM149" s="13">
        <v>10.553250261780104</v>
      </c>
      <c r="AN149" s="13">
        <v>11.011645922609528</v>
      </c>
      <c r="AO149" s="13">
        <v>10.081522628668651</v>
      </c>
      <c r="AP149" s="13">
        <v>8.7959131113851203</v>
      </c>
      <c r="AQ149" s="13">
        <v>11.207068062827222</v>
      </c>
      <c r="AR149" s="13">
        <v>12.187725107131433</v>
      </c>
      <c r="AS149" s="13">
        <v>10.884548760102085</v>
      </c>
      <c r="AT149" s="13">
        <v>9.5282544225236325</v>
      </c>
      <c r="AU149" s="13">
        <v>12.084524869109945</v>
      </c>
      <c r="AV149" s="13">
        <v>13.10686811570195</v>
      </c>
      <c r="AW149" s="13">
        <v>11.558182710506166</v>
      </c>
      <c r="AX149" s="13">
        <v>10.086484599424578</v>
      </c>
      <c r="AY149" s="13">
        <v>12.666886125654447</v>
      </c>
      <c r="AZ149" s="13">
        <v>13.79424040917301</v>
      </c>
      <c r="BA149" s="13">
        <v>10.795302439455552</v>
      </c>
      <c r="BB149" s="13">
        <v>4.8614238397698326</v>
      </c>
      <c r="BC149" s="13">
        <v>9.0231976795396633</v>
      </c>
      <c r="BD149" s="13">
        <v>10.13370876915495</v>
      </c>
      <c r="BE149" s="13">
        <v>10.302611250441942</v>
      </c>
      <c r="BF149" s="13">
        <v>10.794044200459618</v>
      </c>
      <c r="BG149" s="13">
        <v>12.736569870505582</v>
      </c>
      <c r="BH149" s="13">
        <v>12.98110835755614</v>
      </c>
      <c r="BI149" s="13">
        <v>13.93551218604491</v>
      </c>
      <c r="BJ149" s="13">
        <v>15.032481610367695</v>
      </c>
      <c r="BK149" s="13">
        <v>16.093412932441232</v>
      </c>
      <c r="BL149" s="13">
        <v>15.622377499999999</v>
      </c>
      <c r="BM149" s="13">
        <v>15.013736576742666</v>
      </c>
      <c r="BN149" s="13">
        <v>16.936379403611816</v>
      </c>
      <c r="BO149" s="13">
        <v>19.628359001631829</v>
      </c>
      <c r="BP149" s="13">
        <v>19.646853</v>
      </c>
    </row>
    <row r="150" spans="2:68" ht="15" customHeight="1">
      <c r="B150" s="31">
        <v>0.70444450958239035</v>
      </c>
      <c r="D150" s="1">
        <v>33</v>
      </c>
      <c r="E150" s="1" t="s">
        <v>72</v>
      </c>
      <c r="F150" s="1" t="s">
        <v>95</v>
      </c>
      <c r="H150" s="12">
        <v>25</v>
      </c>
      <c r="J150" s="1" t="s">
        <v>72</v>
      </c>
      <c r="K150" s="1" t="s">
        <v>72</v>
      </c>
      <c r="L150" s="13"/>
      <c r="M150" s="13">
        <v>53.233264949678492</v>
      </c>
      <c r="N150" s="13">
        <v>77.622723537252426</v>
      </c>
      <c r="O150" s="13">
        <v>71.141631559408779</v>
      </c>
      <c r="P150" s="13">
        <v>101.83723296992176</v>
      </c>
      <c r="Q150" s="13">
        <v>54.45929595962037</v>
      </c>
      <c r="R150" s="13">
        <v>61.261284904163134</v>
      </c>
      <c r="S150" s="13">
        <v>66.708732926154028</v>
      </c>
      <c r="T150" s="13">
        <v>84.417827550610411</v>
      </c>
      <c r="U150" s="13">
        <v>44.422965468023619</v>
      </c>
      <c r="V150" s="13">
        <v>49.768260514939882</v>
      </c>
      <c r="W150" s="13">
        <v>53.142213289235336</v>
      </c>
      <c r="X150" s="13">
        <v>76.856957322766249</v>
      </c>
      <c r="Y150" s="13">
        <v>56.409706429995126</v>
      </c>
      <c r="Z150" s="13">
        <v>66.361467380756636</v>
      </c>
      <c r="AA150" s="13">
        <v>50.831842412717037</v>
      </c>
      <c r="AB150" s="13">
        <v>77.828412621721753</v>
      </c>
      <c r="AC150" s="13">
        <v>45.913392196468365</v>
      </c>
      <c r="AD150" s="13">
        <v>51.918907850055014</v>
      </c>
      <c r="AE150" s="13">
        <v>50.355078208846251</v>
      </c>
      <c r="AF150" s="13">
        <v>76.429569777551094</v>
      </c>
      <c r="AG150" s="13">
        <v>46.192042110050039</v>
      </c>
      <c r="AH150" s="13">
        <v>52.765693604150727</v>
      </c>
      <c r="AI150" s="13">
        <v>70.923477041492305</v>
      </c>
      <c r="AJ150" s="13">
        <v>78.607480590607381</v>
      </c>
      <c r="AK150" s="13">
        <v>55.418765528634879</v>
      </c>
      <c r="AL150" s="13">
        <v>67.518823698937652</v>
      </c>
      <c r="AM150" s="13">
        <v>56.015818387590102</v>
      </c>
      <c r="AN150" s="13">
        <v>87.514333084895199</v>
      </c>
      <c r="AO150" s="13">
        <v>50.953707038425435</v>
      </c>
      <c r="AP150" s="13">
        <v>45.721453790055698</v>
      </c>
      <c r="AQ150" s="13">
        <v>46.444844854449073</v>
      </c>
      <c r="AR150" s="13">
        <v>72.26361791876451</v>
      </c>
      <c r="AS150" s="13">
        <v>41.369718890638637</v>
      </c>
      <c r="AT150" s="13">
        <v>47.383387495911514</v>
      </c>
      <c r="AU150" s="13">
        <v>49.077913460480914</v>
      </c>
      <c r="AV150" s="13">
        <v>72.074481221392205</v>
      </c>
      <c r="AW150" s="13">
        <v>43.242004263182892</v>
      </c>
      <c r="AX150" s="13">
        <v>45.755834788825709</v>
      </c>
      <c r="AY150" s="13">
        <v>46.559339593790391</v>
      </c>
      <c r="AZ150" s="13">
        <v>70.338694398368702</v>
      </c>
      <c r="BA150" s="13">
        <v>49.290789652268771</v>
      </c>
      <c r="BB150" s="13">
        <v>44.03129826505824</v>
      </c>
      <c r="BC150" s="13">
        <v>61.671707807799258</v>
      </c>
      <c r="BD150" s="13">
        <v>82.346622849036564</v>
      </c>
      <c r="BE150" s="13">
        <v>69.966494846438181</v>
      </c>
      <c r="BF150" s="13">
        <v>82.00001592825032</v>
      </c>
      <c r="BG150" s="13">
        <v>68.086819122795404</v>
      </c>
      <c r="BH150" s="13">
        <v>101.23905886650491</v>
      </c>
      <c r="BI150" s="13">
        <v>70.309049159384728</v>
      </c>
      <c r="BJ150" s="13">
        <v>80.438371005607635</v>
      </c>
      <c r="BK150" s="13">
        <v>67.639035190924545</v>
      </c>
      <c r="BL150" s="13">
        <v>92.062835415711803</v>
      </c>
      <c r="BM150" s="13">
        <v>70.238350061276478</v>
      </c>
      <c r="BN150" s="13">
        <v>82.762687909555638</v>
      </c>
      <c r="BO150" s="13">
        <v>61.964540177339103</v>
      </c>
      <c r="BP150" s="13">
        <v>89.348049058970062</v>
      </c>
    </row>
    <row r="151" spans="2:68" ht="15" customHeight="1">
      <c r="B151" s="31">
        <v>0.92558797970314854</v>
      </c>
      <c r="D151" s="1">
        <v>34</v>
      </c>
      <c r="E151" s="1" t="s">
        <v>73</v>
      </c>
      <c r="F151" s="1" t="s">
        <v>95</v>
      </c>
      <c r="H151" s="12">
        <v>26</v>
      </c>
      <c r="J151" s="1" t="s">
        <v>73</v>
      </c>
      <c r="K151" s="1" t="s">
        <v>73</v>
      </c>
      <c r="L151" s="13"/>
      <c r="M151" s="13">
        <v>39.418925121035983</v>
      </c>
      <c r="N151" s="13">
        <v>56.669648101996458</v>
      </c>
      <c r="O151" s="13">
        <v>55.160011611738867</v>
      </c>
      <c r="P151" s="13">
        <v>75.434385212795632</v>
      </c>
      <c r="Q151" s="13">
        <v>41.879205774694647</v>
      </c>
      <c r="R151" s="13">
        <v>43.032207045733216</v>
      </c>
      <c r="S151" s="13">
        <v>51.937372422734121</v>
      </c>
      <c r="T151" s="13">
        <v>61.646730241434028</v>
      </c>
      <c r="U151" s="13">
        <v>33.400833111150391</v>
      </c>
      <c r="V151" s="13">
        <v>32.478218340817406</v>
      </c>
      <c r="W151" s="13">
        <v>37.992113335691563</v>
      </c>
      <c r="X151" s="13">
        <v>56.315218611741301</v>
      </c>
      <c r="Y151" s="13">
        <v>43.90639174520436</v>
      </c>
      <c r="Z151" s="13">
        <v>50.831062648660122</v>
      </c>
      <c r="AA151" s="13">
        <v>35.342731472841017</v>
      </c>
      <c r="AB151" s="13">
        <v>57.695361424432669</v>
      </c>
      <c r="AC151" s="13">
        <v>32.907847924716592</v>
      </c>
      <c r="AD151" s="13">
        <v>36.70297639773824</v>
      </c>
      <c r="AE151" s="13">
        <v>36.805762410712695</v>
      </c>
      <c r="AF151" s="13">
        <v>58.329500682323371</v>
      </c>
      <c r="AG151" s="13">
        <v>33.884436824273472</v>
      </c>
      <c r="AH151" s="13">
        <v>37.950561103020355</v>
      </c>
      <c r="AI151" s="13">
        <v>57.072651808202906</v>
      </c>
      <c r="AJ151" s="13">
        <v>61.642547356215779</v>
      </c>
      <c r="AK151" s="13">
        <v>43.2448979162684</v>
      </c>
      <c r="AL151" s="13">
        <v>52.887625079162675</v>
      </c>
      <c r="AM151" s="13">
        <v>43.068232941989066</v>
      </c>
      <c r="AN151" s="13">
        <v>70.896262437663836</v>
      </c>
      <c r="AO151" s="13">
        <v>38.203100584251189</v>
      </c>
      <c r="AP151" s="13">
        <v>31.668217488857593</v>
      </c>
      <c r="AQ151" s="13">
        <v>33.238229670956919</v>
      </c>
      <c r="AR151" s="13">
        <v>55.755652126480136</v>
      </c>
      <c r="AS151" s="13">
        <v>29.21602341508811</v>
      </c>
      <c r="AT151" s="13">
        <v>33.451273352522819</v>
      </c>
      <c r="AU151" s="13">
        <v>35.923196512499572</v>
      </c>
      <c r="AV151" s="13">
        <v>55.852270856342216</v>
      </c>
      <c r="AW151" s="13">
        <v>31.288997046470342</v>
      </c>
      <c r="AX151" s="13">
        <v>32.009505860467016</v>
      </c>
      <c r="AY151" s="13">
        <v>33.815043702555734</v>
      </c>
      <c r="AZ151" s="13">
        <v>53.686230900176994</v>
      </c>
      <c r="BA151" s="13">
        <v>37.694125408746856</v>
      </c>
      <c r="BB151" s="13">
        <v>32.760778579081403</v>
      </c>
      <c r="BC151" s="13">
        <v>50.06122368844516</v>
      </c>
      <c r="BD151" s="13">
        <v>66.804510337169461</v>
      </c>
      <c r="BE151" s="13">
        <v>58.202982040484926</v>
      </c>
      <c r="BF151" s="13">
        <v>67.415685492963206</v>
      </c>
      <c r="BG151" s="13">
        <v>56.219495594607324</v>
      </c>
      <c r="BH151" s="13">
        <v>83.104072374771079</v>
      </c>
      <c r="BI151" s="13">
        <v>57.636341350062331</v>
      </c>
      <c r="BJ151" s="13">
        <v>65.444496323089794</v>
      </c>
      <c r="BK151" s="13">
        <v>55.02917066913907</v>
      </c>
      <c r="BL151" s="13">
        <v>73.569132340829754</v>
      </c>
      <c r="BM151" s="13">
        <v>58.032399944292337</v>
      </c>
      <c r="BN151" s="13">
        <v>68.241197830087813</v>
      </c>
      <c r="BO151" s="13">
        <v>50.360233533462875</v>
      </c>
      <c r="BP151" s="13">
        <v>72.166180795472556</v>
      </c>
    </row>
    <row r="152" spans="2:68" ht="15" customHeight="1">
      <c r="B152" s="31">
        <v>0.54130297635538249</v>
      </c>
      <c r="D152" s="1">
        <v>35</v>
      </c>
      <c r="E152" s="1" t="s">
        <v>74</v>
      </c>
      <c r="F152" s="1" t="s">
        <v>95</v>
      </c>
      <c r="H152" s="12">
        <v>27</v>
      </c>
      <c r="J152" s="1" t="s">
        <v>74</v>
      </c>
      <c r="K152" s="1" t="s">
        <v>74</v>
      </c>
      <c r="L152" s="13"/>
      <c r="M152" s="13">
        <v>3.8292373405999451</v>
      </c>
      <c r="N152" s="13">
        <v>5.7302384364131775</v>
      </c>
      <c r="O152" s="13">
        <v>4.3928929964461227</v>
      </c>
      <c r="P152" s="13">
        <v>6.4857197652968903</v>
      </c>
      <c r="Q152" s="13">
        <v>4.3352433570838738</v>
      </c>
      <c r="R152" s="13">
        <v>4.5416012185690713</v>
      </c>
      <c r="S152" s="13">
        <v>5.1891296414090178</v>
      </c>
      <c r="T152" s="13">
        <v>6.4940367574789182</v>
      </c>
      <c r="U152" s="13">
        <v>3.3718909731031403</v>
      </c>
      <c r="V152" s="13">
        <v>4.2435231954192556</v>
      </c>
      <c r="W152" s="13">
        <v>3.9891046816040232</v>
      </c>
      <c r="X152" s="13">
        <v>5.9823015510537001</v>
      </c>
      <c r="Y152" s="13">
        <v>3.5165555533758557</v>
      </c>
      <c r="Z152" s="13">
        <v>5.113314398927522</v>
      </c>
      <c r="AA152" s="13">
        <v>4.3306052000064597</v>
      </c>
      <c r="AB152" s="13">
        <v>6.6861226016924844</v>
      </c>
      <c r="AC152" s="13">
        <v>3.865870980575175</v>
      </c>
      <c r="AD152" s="13">
        <v>4.284280320687964</v>
      </c>
      <c r="AE152" s="13">
        <v>3.3860215183463982</v>
      </c>
      <c r="AF152" s="13">
        <v>6.823916004244821</v>
      </c>
      <c r="AG152" s="13">
        <v>3.5795640384890173</v>
      </c>
      <c r="AH152" s="13">
        <v>4.1006625723556942</v>
      </c>
      <c r="AI152" s="13">
        <v>3.6785009590962394</v>
      </c>
      <c r="AJ152" s="13">
        <v>6.1769109800895796</v>
      </c>
      <c r="AK152" s="13">
        <v>3.7644963381582759</v>
      </c>
      <c r="AL152" s="13">
        <v>4.7075480635677849</v>
      </c>
      <c r="AM152" s="13">
        <v>3.2375171360100801</v>
      </c>
      <c r="AN152" s="13">
        <v>6.2245152002868664</v>
      </c>
      <c r="AO152" s="13">
        <v>4.0395105710288188</v>
      </c>
      <c r="AP152" s="13">
        <v>3.830868017298247</v>
      </c>
      <c r="AQ152" s="13">
        <v>3.1979417259788088</v>
      </c>
      <c r="AR152" s="13">
        <v>5.9447603054093818</v>
      </c>
      <c r="AS152" s="13">
        <v>3.3496533021789636</v>
      </c>
      <c r="AT152" s="13">
        <v>3.9837752823440908</v>
      </c>
      <c r="AU152" s="13">
        <v>3.2655739233837759</v>
      </c>
      <c r="AV152" s="13">
        <v>5.8661234323579761</v>
      </c>
      <c r="AW152" s="13">
        <v>3.7026124468977981</v>
      </c>
      <c r="AX152" s="13">
        <v>4.0970666830793938</v>
      </c>
      <c r="AY152" s="13">
        <v>3.2843554743413597</v>
      </c>
      <c r="AZ152" s="13">
        <v>6.3171035988315225</v>
      </c>
      <c r="BA152" s="13">
        <v>4.2830121950461555</v>
      </c>
      <c r="BB152" s="13">
        <v>4.0928401852067333</v>
      </c>
      <c r="BC152" s="13">
        <v>4.9058698414108193</v>
      </c>
      <c r="BD152" s="13">
        <v>7.4882150533248319</v>
      </c>
      <c r="BE152" s="13">
        <v>5.3542152488554038</v>
      </c>
      <c r="BF152" s="13">
        <v>6.8975620501066057</v>
      </c>
      <c r="BG152" s="13">
        <v>4.6177594877834212</v>
      </c>
      <c r="BH152" s="13">
        <v>9.1168888798887249</v>
      </c>
      <c r="BI152" s="13">
        <v>6.0511149513021127</v>
      </c>
      <c r="BJ152" s="13">
        <v>7.0544771297900351</v>
      </c>
      <c r="BK152" s="13">
        <v>5.279668287502437</v>
      </c>
      <c r="BL152" s="13">
        <v>9.1041224532094276</v>
      </c>
      <c r="BM152" s="13">
        <v>5.6191038436097562</v>
      </c>
      <c r="BN152" s="13">
        <v>6.5996891956020436</v>
      </c>
      <c r="BO152" s="13">
        <v>4.1452626878047276</v>
      </c>
      <c r="BP152" s="13">
        <v>7.4631253594516487</v>
      </c>
    </row>
    <row r="153" spans="2:68" ht="15" customHeight="1">
      <c r="B153" s="31">
        <v>2.179460115091425E-2</v>
      </c>
      <c r="D153" s="1">
        <v>36</v>
      </c>
      <c r="E153" s="1" t="s">
        <v>75</v>
      </c>
      <c r="F153" s="1" t="s">
        <v>95</v>
      </c>
      <c r="H153" s="12">
        <v>28</v>
      </c>
      <c r="J153" s="1" t="s">
        <v>75</v>
      </c>
      <c r="K153" s="1" t="s">
        <v>75</v>
      </c>
      <c r="L153" s="13"/>
      <c r="M153" s="13">
        <v>5.8555758739273207</v>
      </c>
      <c r="N153" s="13">
        <v>7.4715616215588048</v>
      </c>
      <c r="O153" s="13">
        <v>5.2670627056681756</v>
      </c>
      <c r="P153" s="13">
        <v>8.8746088912529739</v>
      </c>
      <c r="Q153" s="13">
        <v>4.1911626917058395</v>
      </c>
      <c r="R153" s="13">
        <v>6.0648084922942891</v>
      </c>
      <c r="S153" s="13">
        <v>4.3127773982172242</v>
      </c>
      <c r="T153" s="13">
        <v>7.2910701271914977</v>
      </c>
      <c r="U153" s="13">
        <v>3.6701483295501003</v>
      </c>
      <c r="V153" s="13">
        <v>4.9375487832697562</v>
      </c>
      <c r="W153" s="13">
        <v>4.9679616636026482</v>
      </c>
      <c r="X153" s="13">
        <v>4.7805421556505694</v>
      </c>
      <c r="Y153" s="13">
        <v>4.0570208250020112</v>
      </c>
      <c r="Z153" s="13">
        <v>4.4478124256712475</v>
      </c>
      <c r="AA153" s="13">
        <v>4.9155767329184243</v>
      </c>
      <c r="AB153" s="13">
        <v>4.9652065362225457</v>
      </c>
      <c r="AC153" s="13">
        <v>4.4716770364317897</v>
      </c>
      <c r="AD153" s="13">
        <v>4.2637012651817576</v>
      </c>
      <c r="AE153" s="13">
        <v>4.629673773172752</v>
      </c>
      <c r="AF153" s="13">
        <v>4.6198887657757304</v>
      </c>
      <c r="AG153" s="13">
        <v>4.5152454436832699</v>
      </c>
      <c r="AH153" s="13">
        <v>4.5892360534086674</v>
      </c>
      <c r="AI153" s="13">
        <v>5.1662585632945381</v>
      </c>
      <c r="AJ153" s="13">
        <v>4.7448456621014428</v>
      </c>
      <c r="AK153" s="13">
        <v>4.4958239415384114</v>
      </c>
      <c r="AL153" s="13">
        <v>4.340508750010418</v>
      </c>
      <c r="AM153" s="13">
        <v>4.7947803095909487</v>
      </c>
      <c r="AN153" s="13">
        <v>4.5964374469444911</v>
      </c>
      <c r="AO153" s="13">
        <v>4.8165958831454239</v>
      </c>
      <c r="AP153" s="13">
        <v>4.685435283899853</v>
      </c>
      <c r="AQ153" s="13">
        <v>5.1168854575133444</v>
      </c>
      <c r="AR153" s="13">
        <v>4.6912874868749936</v>
      </c>
      <c r="AS153" s="13">
        <v>4.940682173371564</v>
      </c>
      <c r="AT153" s="13">
        <v>4.4946142710446093</v>
      </c>
      <c r="AU153" s="13">
        <v>4.9420992645975721</v>
      </c>
      <c r="AV153" s="13">
        <v>4.5023423326920131</v>
      </c>
      <c r="AW153" s="13">
        <v>4.5027027698147544</v>
      </c>
      <c r="AX153" s="13">
        <v>4.4382238847792994</v>
      </c>
      <c r="AY153" s="13">
        <v>4.732503907293296</v>
      </c>
      <c r="AZ153" s="13">
        <v>4.3940265613601763</v>
      </c>
      <c r="BA153" s="13">
        <v>3.7533446484757564</v>
      </c>
      <c r="BB153" s="13">
        <v>3.1312910609201023</v>
      </c>
      <c r="BC153" s="13">
        <v>3.1995937712232765</v>
      </c>
      <c r="BD153" s="13">
        <v>3.1876062925422799</v>
      </c>
      <c r="BE153" s="13">
        <v>3.1590947439728403</v>
      </c>
      <c r="BF153" s="13">
        <v>3.5212208732204933</v>
      </c>
      <c r="BG153" s="13">
        <v>3.5240644733486661</v>
      </c>
      <c r="BH153" s="13">
        <v>3.9162795002450954</v>
      </c>
      <c r="BI153" s="13">
        <v>3.1772574606265271</v>
      </c>
      <c r="BJ153" s="13">
        <v>3.519429130560995</v>
      </c>
      <c r="BK153" s="13">
        <v>3.4508578757625545</v>
      </c>
      <c r="BL153" s="13">
        <v>4.0933484794926152</v>
      </c>
      <c r="BM153" s="13">
        <v>3.3143883646003296</v>
      </c>
      <c r="BN153" s="13">
        <v>3.6222601111623227</v>
      </c>
      <c r="BO153" s="13">
        <v>3.5534869235581019</v>
      </c>
      <c r="BP153" s="13">
        <v>4.2422305710652282</v>
      </c>
    </row>
    <row r="154" spans="2:68" ht="15" customHeight="1">
      <c r="B154" s="31">
        <v>-5.3567893413116074E-2</v>
      </c>
      <c r="D154" s="1">
        <v>37</v>
      </c>
      <c r="E154" s="1" t="s">
        <v>76</v>
      </c>
      <c r="F154" s="1" t="s">
        <v>95</v>
      </c>
      <c r="H154" s="12">
        <v>29</v>
      </c>
      <c r="J154" s="1" t="s">
        <v>76</v>
      </c>
      <c r="K154" s="1" t="s">
        <v>76</v>
      </c>
      <c r="L154" s="13"/>
      <c r="M154" s="13">
        <v>4.1295266141152362</v>
      </c>
      <c r="N154" s="13">
        <v>7.7512753772839913</v>
      </c>
      <c r="O154" s="13">
        <v>6.3216642455556036</v>
      </c>
      <c r="P154" s="13">
        <v>11.042519100576248</v>
      </c>
      <c r="Q154" s="13">
        <v>4.0536841361360061</v>
      </c>
      <c r="R154" s="13">
        <v>7.6226681475665483</v>
      </c>
      <c r="S154" s="13">
        <v>5.2694534637936759</v>
      </c>
      <c r="T154" s="13">
        <v>8.9859904245059692</v>
      </c>
      <c r="U154" s="13">
        <v>3.9800930542199873</v>
      </c>
      <c r="V154" s="13">
        <v>8.1089701954334501</v>
      </c>
      <c r="W154" s="13">
        <v>6.1930336083371014</v>
      </c>
      <c r="X154" s="13">
        <v>9.7788950043206704</v>
      </c>
      <c r="Y154" s="13">
        <v>4.929738306412891</v>
      </c>
      <c r="Z154" s="13">
        <v>5.9692779074977533</v>
      </c>
      <c r="AA154" s="13">
        <v>6.2429290069511438</v>
      </c>
      <c r="AB154" s="13">
        <v>8.4817220593740643</v>
      </c>
      <c r="AC154" s="13">
        <v>4.6679962547448088</v>
      </c>
      <c r="AD154" s="13">
        <v>6.6679498664470493</v>
      </c>
      <c r="AE154" s="13">
        <v>5.5336205066144117</v>
      </c>
      <c r="AF154" s="13">
        <v>6.6562643252071698</v>
      </c>
      <c r="AG154" s="13">
        <v>4.2127958036042816</v>
      </c>
      <c r="AH154" s="13">
        <v>6.125233875366014</v>
      </c>
      <c r="AI154" s="13">
        <v>5.0060657108986151</v>
      </c>
      <c r="AJ154" s="13">
        <v>6.0431765922005773</v>
      </c>
      <c r="AK154" s="13">
        <v>3.9135473326697876</v>
      </c>
      <c r="AL154" s="13">
        <v>5.5831418061967728</v>
      </c>
      <c r="AM154" s="13">
        <v>4.9152880000000003</v>
      </c>
      <c r="AN154" s="13">
        <v>5.7971179999999993</v>
      </c>
      <c r="AO154" s="13">
        <v>3.8944999999999999</v>
      </c>
      <c r="AP154" s="13">
        <v>5.5369329999999994</v>
      </c>
      <c r="AQ154" s="13">
        <v>4.891788</v>
      </c>
      <c r="AR154" s="13">
        <v>5.8719179999999991</v>
      </c>
      <c r="AS154" s="13">
        <v>3.8633599999999992</v>
      </c>
      <c r="AT154" s="13">
        <v>5.4537245900000002</v>
      </c>
      <c r="AU154" s="13">
        <v>4.9470437600000006</v>
      </c>
      <c r="AV154" s="13">
        <v>5.8537445999999997</v>
      </c>
      <c r="AW154" s="13">
        <v>3.7476919999999998</v>
      </c>
      <c r="AX154" s="13">
        <v>5.211038360499999</v>
      </c>
      <c r="AY154" s="13">
        <v>4.7274365095999986</v>
      </c>
      <c r="AZ154" s="13">
        <v>5.9413333379999997</v>
      </c>
      <c r="BA154" s="13">
        <v>3.5603073999999992</v>
      </c>
      <c r="BB154" s="13">
        <v>4.0463884398499994</v>
      </c>
      <c r="BC154" s="13">
        <v>3.5050205067199998</v>
      </c>
      <c r="BD154" s="13">
        <v>4.8662911659999999</v>
      </c>
      <c r="BE154" s="13">
        <v>3.2502028131249991</v>
      </c>
      <c r="BF154" s="13">
        <v>4.1655475119600007</v>
      </c>
      <c r="BG154" s="13">
        <v>3.7254995670559996</v>
      </c>
      <c r="BH154" s="13">
        <v>5.1018181116000001</v>
      </c>
      <c r="BI154" s="13">
        <v>3.4443353973937496</v>
      </c>
      <c r="BJ154" s="13">
        <v>4.4199684221668001</v>
      </c>
      <c r="BK154" s="13">
        <v>3.8793383585204797</v>
      </c>
      <c r="BL154" s="13">
        <v>5.2962321421800009</v>
      </c>
      <c r="BM154" s="13">
        <v>3.272457908774062</v>
      </c>
      <c r="BN154" s="13">
        <v>4.2995407727034625</v>
      </c>
      <c r="BO154" s="13">
        <v>3.9055570325134004</v>
      </c>
      <c r="BP154" s="13">
        <v>5.476512332980632</v>
      </c>
    </row>
    <row r="155" spans="2:68" ht="15" customHeight="1">
      <c r="B155" s="31">
        <v>0.7630620660512164</v>
      </c>
      <c r="D155" s="1">
        <v>38</v>
      </c>
      <c r="E155" s="1" t="s">
        <v>77</v>
      </c>
      <c r="F155" s="1" t="s">
        <v>95</v>
      </c>
      <c r="H155" s="12">
        <v>30</v>
      </c>
      <c r="J155" s="1" t="s">
        <v>77</v>
      </c>
      <c r="K155" s="1" t="s">
        <v>77</v>
      </c>
      <c r="L155" s="13"/>
      <c r="M155" s="13">
        <v>65.358174583983086</v>
      </c>
      <c r="N155" s="13">
        <v>133.07776762927779</v>
      </c>
      <c r="O155" s="13">
        <v>69.545260502551685</v>
      </c>
      <c r="P155" s="13">
        <v>126.49346177103814</v>
      </c>
      <c r="Q155" s="13">
        <v>92.058126763075393</v>
      </c>
      <c r="R155" s="13">
        <v>75.743358641890751</v>
      </c>
      <c r="S155" s="13">
        <v>131.00510110866111</v>
      </c>
      <c r="T155" s="13">
        <v>122.78275394945143</v>
      </c>
      <c r="U155" s="13">
        <v>69.70740216963938</v>
      </c>
      <c r="V155" s="13">
        <v>81.83053684768069</v>
      </c>
      <c r="W155" s="13">
        <v>70.903058231644707</v>
      </c>
      <c r="X155" s="13">
        <v>94.888389287874048</v>
      </c>
      <c r="Y155" s="13">
        <v>58.201215440003025</v>
      </c>
      <c r="Z155" s="13">
        <v>94.615667691409669</v>
      </c>
      <c r="AA155" s="13">
        <v>71.109891062068527</v>
      </c>
      <c r="AB155" s="13">
        <v>112.5451115267294</v>
      </c>
      <c r="AC155" s="13">
        <v>65.056194280245123</v>
      </c>
      <c r="AD155" s="13">
        <v>54.012223144526338</v>
      </c>
      <c r="AE155" s="13">
        <v>57.884120822243219</v>
      </c>
      <c r="AF155" s="13">
        <v>97.486897493788689</v>
      </c>
      <c r="AG155" s="13">
        <v>71.191485061950814</v>
      </c>
      <c r="AH155" s="13">
        <v>60.53183962902267</v>
      </c>
      <c r="AI155" s="13">
        <v>71.653129716092593</v>
      </c>
      <c r="AJ155" s="13">
        <v>94.182346955797655</v>
      </c>
      <c r="AK155" s="13">
        <v>68.934514016775097</v>
      </c>
      <c r="AL155" s="13">
        <v>55.95323959361491</v>
      </c>
      <c r="AM155" s="13">
        <v>46.276366184067811</v>
      </c>
      <c r="AN155" s="13">
        <v>106.88191469267848</v>
      </c>
      <c r="AO155" s="13">
        <v>77.518903453397812</v>
      </c>
      <c r="AP155" s="13">
        <v>54.032811277027605</v>
      </c>
      <c r="AQ155" s="13">
        <v>59.133550827925411</v>
      </c>
      <c r="AR155" s="13">
        <v>75.83333292353305</v>
      </c>
      <c r="AS155" s="13">
        <v>53.089418489091734</v>
      </c>
      <c r="AT155" s="13">
        <v>47.941953156866347</v>
      </c>
      <c r="AU155" s="13">
        <v>64.461704139983368</v>
      </c>
      <c r="AV155" s="13">
        <v>79.69321405007291</v>
      </c>
      <c r="AW155" s="13">
        <v>56.199292240286979</v>
      </c>
      <c r="AX155" s="13">
        <v>44.52722069616641</v>
      </c>
      <c r="AY155" s="13">
        <v>44.92317607862195</v>
      </c>
      <c r="AZ155" s="13">
        <v>79.388224356137073</v>
      </c>
      <c r="BA155" s="13">
        <v>85.40625402199953</v>
      </c>
      <c r="BB155" s="13">
        <v>79.402872573899018</v>
      </c>
      <c r="BC155" s="13">
        <v>59.298752844804483</v>
      </c>
      <c r="BD155" s="13">
        <v>88.036615773949308</v>
      </c>
      <c r="BE155" s="13">
        <v>86.003308098350701</v>
      </c>
      <c r="BF155" s="13">
        <v>86.831049096390046</v>
      </c>
      <c r="BG155" s="13">
        <v>70.995923469438779</v>
      </c>
      <c r="BH155" s="13">
        <v>98.647473252105527</v>
      </c>
      <c r="BI155" s="13">
        <v>91.827296344311463</v>
      </c>
      <c r="BJ155" s="13">
        <v>94.404523347305187</v>
      </c>
      <c r="BK155" s="13">
        <v>85.927424736669707</v>
      </c>
      <c r="BL155" s="13">
        <v>112.33494996677842</v>
      </c>
      <c r="BM155" s="13">
        <v>48.304762812191456</v>
      </c>
      <c r="BN155" s="13">
        <v>46.279391281077764</v>
      </c>
      <c r="BO155" s="13">
        <v>42.901792257667694</v>
      </c>
      <c r="BP155" s="13">
        <v>59.906110835977948</v>
      </c>
    </row>
    <row r="156" spans="2:68" ht="15" customHeight="1">
      <c r="B156" s="31">
        <v>1.670890010117509</v>
      </c>
      <c r="D156" s="1">
        <v>39</v>
      </c>
      <c r="E156" s="1" t="s">
        <v>78</v>
      </c>
      <c r="F156" s="1" t="s">
        <v>95</v>
      </c>
      <c r="H156" s="12">
        <v>31</v>
      </c>
      <c r="J156" s="1" t="s">
        <v>78</v>
      </c>
      <c r="K156" s="1" t="s">
        <v>78</v>
      </c>
      <c r="L156" s="13"/>
      <c r="M156" s="13">
        <v>4.2179973093719036</v>
      </c>
      <c r="N156" s="13">
        <v>4.2032745385282455</v>
      </c>
      <c r="O156" s="13">
        <v>2.8742282349479678</v>
      </c>
      <c r="P156" s="13">
        <v>10.724628205525272</v>
      </c>
      <c r="Q156" s="13">
        <v>4.3813175547049932</v>
      </c>
      <c r="R156" s="13">
        <v>4.6115075803114216</v>
      </c>
      <c r="S156" s="13">
        <v>6.1779611295226342</v>
      </c>
      <c r="T156" s="13">
        <v>10.499794085935678</v>
      </c>
      <c r="U156" s="13">
        <v>3.8213223070213029</v>
      </c>
      <c r="V156" s="13">
        <v>3.8531265173786831</v>
      </c>
      <c r="W156" s="13">
        <v>2.5439184502753922</v>
      </c>
      <c r="X156" s="13">
        <v>8.1563254345765213</v>
      </c>
      <c r="Y156" s="13">
        <v>3.3876440387985998</v>
      </c>
      <c r="Z156" s="13">
        <v>3.5352543982122584</v>
      </c>
      <c r="AA156" s="13">
        <v>2.5473266595608535</v>
      </c>
      <c r="AB156" s="13">
        <v>7.3358312235147984</v>
      </c>
      <c r="AC156" s="13">
        <v>2.9099999999999993</v>
      </c>
      <c r="AD156" s="13">
        <v>2.8467999999999996</v>
      </c>
      <c r="AE156" s="13">
        <v>2.2049999999999996</v>
      </c>
      <c r="AF156" s="13">
        <v>7.1725000000000003</v>
      </c>
      <c r="AG156" s="13">
        <v>3.5599999999999996</v>
      </c>
      <c r="AH156" s="13">
        <v>2.2683449999999996</v>
      </c>
      <c r="AI156" s="13">
        <v>0.90200000000000036</v>
      </c>
      <c r="AJ156" s="13">
        <v>6.3230000000000004</v>
      </c>
      <c r="AK156" s="13">
        <v>2.6870000000000003</v>
      </c>
      <c r="AL156" s="13">
        <v>-0.72480500000000081</v>
      </c>
      <c r="AM156" s="13">
        <v>1.1399999999999995</v>
      </c>
      <c r="AN156" s="13">
        <v>6.0585000000000004</v>
      </c>
      <c r="AO156" s="13">
        <v>3.8689999999999989</v>
      </c>
      <c r="AP156" s="13">
        <v>3.3235000000000001</v>
      </c>
      <c r="AQ156" s="13">
        <v>1.7810000000000004</v>
      </c>
      <c r="AR156" s="13">
        <v>4.2280000000000006</v>
      </c>
      <c r="AS156" s="13">
        <v>2.4919999999999991</v>
      </c>
      <c r="AT156" s="13">
        <v>1.7134999999999996</v>
      </c>
      <c r="AU156" s="13">
        <v>1.5179999999999996</v>
      </c>
      <c r="AV156" s="13">
        <v>6.08385</v>
      </c>
      <c r="AW156" s="13">
        <v>3.0890000000000004</v>
      </c>
      <c r="AX156" s="13">
        <v>1.7789999999999999</v>
      </c>
      <c r="AY156" s="13">
        <v>2.4409999999999998</v>
      </c>
      <c r="AZ156" s="13">
        <v>5.6408499999999995</v>
      </c>
      <c r="BA156" s="13">
        <v>3.2469999999999999</v>
      </c>
      <c r="BB156" s="13">
        <v>2.4556499999999994</v>
      </c>
      <c r="BC156" s="13">
        <v>3.1950000000000003</v>
      </c>
      <c r="BD156" s="13">
        <v>5.1440000000000001</v>
      </c>
      <c r="BE156" s="13">
        <v>3.7879999999999998</v>
      </c>
      <c r="BF156" s="13">
        <v>2.9215</v>
      </c>
      <c r="BG156" s="13">
        <v>3.1869999999999994</v>
      </c>
      <c r="BH156" s="13">
        <v>7.1527500000000002</v>
      </c>
      <c r="BI156" s="13">
        <v>4.3899999999999997</v>
      </c>
      <c r="BJ156" s="13">
        <v>4.2580000000000009</v>
      </c>
      <c r="BK156" s="13">
        <v>3.6099999999999994</v>
      </c>
      <c r="BL156" s="13">
        <v>7.7332499999999982</v>
      </c>
      <c r="BM156" s="13">
        <v>4.6150000000000002</v>
      </c>
      <c r="BN156" s="13">
        <v>3.9730000000000003</v>
      </c>
      <c r="BO156" s="13">
        <v>2.6424999999999992</v>
      </c>
      <c r="BP156" s="13">
        <v>6.7009999999999996</v>
      </c>
    </row>
    <row r="157" spans="2:68" ht="15" customHeight="1">
      <c r="B157" s="31">
        <v>0.84929006859631317</v>
      </c>
      <c r="D157" s="1">
        <v>40</v>
      </c>
      <c r="E157" s="1" t="s">
        <v>79</v>
      </c>
      <c r="F157" s="1" t="s">
        <v>95</v>
      </c>
      <c r="H157" s="12">
        <v>32</v>
      </c>
      <c r="J157" s="1" t="s">
        <v>79</v>
      </c>
      <c r="K157" s="1" t="s">
        <v>79</v>
      </c>
      <c r="L157" s="13"/>
      <c r="M157" s="13">
        <v>20.856085526314491</v>
      </c>
      <c r="N157" s="13">
        <v>50.960398365736239</v>
      </c>
      <c r="O157" s="13">
        <v>24.691190678664032</v>
      </c>
      <c r="P157" s="13">
        <v>40.121607306473827</v>
      </c>
      <c r="Q157" s="13">
        <v>36.739781404228019</v>
      </c>
      <c r="R157" s="13">
        <v>22.442285803815256</v>
      </c>
      <c r="S157" s="13">
        <v>54.093054253799771</v>
      </c>
      <c r="T157" s="13">
        <v>41.146580287139358</v>
      </c>
      <c r="U157" s="13">
        <v>22.567517104412239</v>
      </c>
      <c r="V157" s="13">
        <v>34.726921656272125</v>
      </c>
      <c r="W157" s="13">
        <v>29.672916510569575</v>
      </c>
      <c r="X157" s="13">
        <v>31.957729665070197</v>
      </c>
      <c r="Y157" s="13">
        <v>23.069170524407532</v>
      </c>
      <c r="Z157" s="13">
        <v>42.395521832044821</v>
      </c>
      <c r="AA157" s="13">
        <v>32.314744442110261</v>
      </c>
      <c r="AB157" s="13">
        <v>45.604186065358391</v>
      </c>
      <c r="AC157" s="13">
        <v>28.519656418055895</v>
      </c>
      <c r="AD157" s="13">
        <v>21.482947073603675</v>
      </c>
      <c r="AE157" s="13">
        <v>25.048577150468205</v>
      </c>
      <c r="AF157" s="13">
        <v>36.205110071340947</v>
      </c>
      <c r="AG157" s="13">
        <v>32.660415467485002</v>
      </c>
      <c r="AH157" s="13">
        <v>25.186128964386398</v>
      </c>
      <c r="AI157" s="13">
        <v>31.407473664141911</v>
      </c>
      <c r="AJ157" s="13">
        <v>36.882286360664921</v>
      </c>
      <c r="AK157" s="13">
        <v>32.005580761960658</v>
      </c>
      <c r="AL157" s="13">
        <v>24.034235192088037</v>
      </c>
      <c r="AM157" s="13">
        <v>18.498899220467965</v>
      </c>
      <c r="AN157" s="13">
        <v>46.576458160225712</v>
      </c>
      <c r="AO157" s="13">
        <v>37.973192518307485</v>
      </c>
      <c r="AP157" s="13">
        <v>22.568651508815773</v>
      </c>
      <c r="AQ157" s="13">
        <v>26.969429536901295</v>
      </c>
      <c r="AR157" s="13">
        <v>29.46</v>
      </c>
      <c r="AS157" s="13">
        <v>25.235379200000001</v>
      </c>
      <c r="AT157" s="13">
        <v>20.990000000000002</v>
      </c>
      <c r="AU157" s="13">
        <v>30.122575386318644</v>
      </c>
      <c r="AV157" s="13">
        <v>30.54</v>
      </c>
      <c r="AW157" s="13">
        <v>24.599999999999998</v>
      </c>
      <c r="AX157" s="13">
        <v>18.568999999999999</v>
      </c>
      <c r="AY157" s="13">
        <v>19.03</v>
      </c>
      <c r="AZ157" s="13">
        <v>34.020000000000003</v>
      </c>
      <c r="BA157" s="13">
        <v>47.657000000000004</v>
      </c>
      <c r="BB157" s="13">
        <v>45.06</v>
      </c>
      <c r="BC157" s="13">
        <v>30.7075</v>
      </c>
      <c r="BD157" s="13">
        <v>42.62</v>
      </c>
      <c r="BE157" s="13">
        <v>45.582126113928695</v>
      </c>
      <c r="BF157" s="13">
        <v>46.852233835280202</v>
      </c>
      <c r="BG157" s="13">
        <v>35.83493587544335</v>
      </c>
      <c r="BH157" s="13">
        <v>45.42469353682857</v>
      </c>
      <c r="BI157" s="13">
        <v>48.6598452654817</v>
      </c>
      <c r="BJ157" s="13">
        <v>51.503161044758798</v>
      </c>
      <c r="BK157" s="13">
        <v>44.180339025365846</v>
      </c>
      <c r="BL157" s="13">
        <v>52.124792125190595</v>
      </c>
      <c r="BM157" s="13">
        <v>13.705323299907549</v>
      </c>
      <c r="BN157" s="13">
        <v>14.112289671159697</v>
      </c>
      <c r="BO157" s="13">
        <v>13.66741605697295</v>
      </c>
      <c r="BP157" s="13">
        <v>16.051405609524149</v>
      </c>
    </row>
    <row r="158" spans="2:68" ht="15" customHeight="1">
      <c r="B158" s="31">
        <v>1.3082706766917291</v>
      </c>
      <c r="D158" s="1">
        <v>41</v>
      </c>
      <c r="E158" s="1" t="s">
        <v>80</v>
      </c>
      <c r="F158" s="1" t="s">
        <v>95</v>
      </c>
      <c r="H158" s="12">
        <v>33</v>
      </c>
      <c r="J158" s="1" t="s">
        <v>80</v>
      </c>
      <c r="K158" s="1" t="s">
        <v>80</v>
      </c>
      <c r="L158" s="13"/>
      <c r="M158" s="13">
        <v>5.1661590257879615</v>
      </c>
      <c r="N158" s="13">
        <v>6.514095988538684</v>
      </c>
      <c r="O158" s="13">
        <v>5.1965247134670483</v>
      </c>
      <c r="P158" s="13">
        <v>17.336638968481381</v>
      </c>
      <c r="Q158" s="13">
        <v>3.929800724637678</v>
      </c>
      <c r="R158" s="13">
        <v>5.4820652173913054</v>
      </c>
      <c r="S158" s="13">
        <v>3.7554064764492754</v>
      </c>
      <c r="T158" s="13">
        <v>13.752672101449278</v>
      </c>
      <c r="U158" s="13">
        <v>3.3881109550561765</v>
      </c>
      <c r="V158" s="13">
        <v>4.6075140449438203</v>
      </c>
      <c r="W158" s="13">
        <v>3.0924087078651668</v>
      </c>
      <c r="X158" s="13">
        <v>11.471404494382014</v>
      </c>
      <c r="Y158" s="13">
        <v>3.2323437500000014</v>
      </c>
      <c r="Z158" s="13">
        <v>4.3290625</v>
      </c>
      <c r="AA158" s="13">
        <v>3.1851562500000004</v>
      </c>
      <c r="AB158" s="13">
        <v>10.3675</v>
      </c>
      <c r="AC158" s="13">
        <v>3.0450000000000039</v>
      </c>
      <c r="AD158" s="13">
        <v>4.1449999999999996</v>
      </c>
      <c r="AE158" s="13">
        <v>3.0250000000000004</v>
      </c>
      <c r="AF158" s="13">
        <v>9.6750000000000007</v>
      </c>
      <c r="AG158" s="13">
        <v>2.8700000000000014</v>
      </c>
      <c r="AH158" s="13">
        <v>3.9899999999999993</v>
      </c>
      <c r="AI158" s="13">
        <v>2.9700000000000029</v>
      </c>
      <c r="AJ158" s="13">
        <v>9.399999999999995</v>
      </c>
      <c r="AK158" s="13">
        <v>2.8099999999999965</v>
      </c>
      <c r="AL158" s="13">
        <v>3.9899999999999993</v>
      </c>
      <c r="AM158" s="13">
        <v>2.9500000000000037</v>
      </c>
      <c r="AN158" s="13">
        <v>9.2070000000000007</v>
      </c>
      <c r="AO158" s="13">
        <v>2.7549999999999994</v>
      </c>
      <c r="AP158" s="13">
        <v>3.9350000000000023</v>
      </c>
      <c r="AQ158" s="13">
        <v>2.9300000000000037</v>
      </c>
      <c r="AR158" s="13">
        <v>9.2050000000000018</v>
      </c>
      <c r="AS158" s="13">
        <v>2.6917500000000012</v>
      </c>
      <c r="AT158" s="13">
        <v>3.9117499999999987</v>
      </c>
      <c r="AU158" s="13">
        <v>2.8617500000000025</v>
      </c>
      <c r="AV158" s="13">
        <v>9.0767499999999988</v>
      </c>
      <c r="AW158" s="13">
        <v>2.6573374999999988</v>
      </c>
      <c r="AX158" s="13">
        <v>3.8173375000000025</v>
      </c>
      <c r="AY158" s="13">
        <v>2.8073374999999956</v>
      </c>
      <c r="AZ158" s="13">
        <v>8.8873375000000046</v>
      </c>
      <c r="BA158" s="13">
        <v>2.0000000000000009</v>
      </c>
      <c r="BB158" s="13">
        <v>1.7560000000000016</v>
      </c>
      <c r="BC158" s="13">
        <v>2.4300000000000015</v>
      </c>
      <c r="BD158" s="13">
        <v>7.6093499999999956</v>
      </c>
      <c r="BE158" s="13">
        <v>2.2300000000000022</v>
      </c>
      <c r="BF158" s="13">
        <v>3.4439999999999973</v>
      </c>
      <c r="BG158" s="13">
        <v>2.7099999999999991</v>
      </c>
      <c r="BH158" s="13">
        <v>8.9000000000000057</v>
      </c>
      <c r="BI158" s="13">
        <v>2.468</v>
      </c>
      <c r="BJ158" s="13">
        <v>3.7739999999999965</v>
      </c>
      <c r="BK158" s="13">
        <v>3.0949999999999958</v>
      </c>
      <c r="BL158" s="13">
        <v>10.095999999999997</v>
      </c>
      <c r="BM158" s="13">
        <v>2.5649999999999964</v>
      </c>
      <c r="BN158" s="13">
        <v>3.8120000000000056</v>
      </c>
      <c r="BO158" s="13">
        <v>2.9650000000000047</v>
      </c>
      <c r="BP158" s="13">
        <v>9.4000000000000057</v>
      </c>
    </row>
    <row r="159" spans="2:68" ht="15" customHeight="1">
      <c r="B159" s="31">
        <v>0.20718131184411215</v>
      </c>
      <c r="D159" s="1">
        <v>42</v>
      </c>
      <c r="E159" s="1" t="s">
        <v>81</v>
      </c>
      <c r="F159" s="1" t="s">
        <v>95</v>
      </c>
      <c r="H159" s="12">
        <v>34</v>
      </c>
      <c r="J159" s="1" t="s">
        <v>81</v>
      </c>
      <c r="K159" s="1" t="s">
        <v>81</v>
      </c>
      <c r="L159" s="13"/>
      <c r="M159" s="13">
        <v>2.5197539974238747</v>
      </c>
      <c r="N159" s="13">
        <v>3.1901258394162899</v>
      </c>
      <c r="O159" s="13">
        <v>2.4500028381282268</v>
      </c>
      <c r="P159" s="13">
        <v>3.4185239845432518</v>
      </c>
      <c r="Q159" s="13">
        <v>1.8657364239373999</v>
      </c>
      <c r="R159" s="13">
        <v>2.2659193643848479</v>
      </c>
      <c r="S159" s="13">
        <v>1.6739858603231963</v>
      </c>
      <c r="T159" s="13">
        <v>2.3619241797664356</v>
      </c>
      <c r="U159" s="13">
        <v>1.8105107474736559</v>
      </c>
      <c r="V159" s="13">
        <v>2.3012973610735834</v>
      </c>
      <c r="W159" s="13">
        <v>1.7338845938575167</v>
      </c>
      <c r="X159" s="13">
        <v>2.5329436532828971</v>
      </c>
      <c r="Y159" s="13">
        <v>1.5520026779597229</v>
      </c>
      <c r="Z159" s="13">
        <v>1.8751986063796322</v>
      </c>
      <c r="AA159" s="13">
        <v>2.0114049664369196</v>
      </c>
      <c r="AB159" s="13">
        <v>2.3334706119734894</v>
      </c>
      <c r="AC159" s="13">
        <v>1.7555847500504751</v>
      </c>
      <c r="AD159" s="13">
        <v>2.175067750143945</v>
      </c>
      <c r="AE159" s="13">
        <v>1.8541870827348239</v>
      </c>
      <c r="AF159" s="13">
        <v>2.5224196474099707</v>
      </c>
      <c r="AG159" s="13">
        <v>1.7447138123488874</v>
      </c>
      <c r="AH159" s="13">
        <v>2.0690891085570624</v>
      </c>
      <c r="AI159" s="13">
        <v>2.0321162443184386</v>
      </c>
      <c r="AJ159" s="13">
        <v>2.6456920362180978</v>
      </c>
      <c r="AK159" s="13">
        <v>1.7265888805341267</v>
      </c>
      <c r="AL159" s="13">
        <v>2.0599714368889823</v>
      </c>
      <c r="AM159" s="13">
        <v>1.8884212705207328</v>
      </c>
      <c r="AN159" s="13">
        <v>2.586316374172807</v>
      </c>
      <c r="AO159" s="13">
        <v>1.7476713739399079</v>
      </c>
      <c r="AP159" s="13">
        <v>2.088426033614267</v>
      </c>
      <c r="AQ159" s="13">
        <v>1.9068417884619502</v>
      </c>
      <c r="AR159" s="13">
        <v>2.6434414799418926</v>
      </c>
      <c r="AS159" s="13">
        <v>1.807060819437585</v>
      </c>
      <c r="AT159" s="13">
        <v>2.1823724999040639</v>
      </c>
      <c r="AU159" s="13">
        <v>1.9831650958800837</v>
      </c>
      <c r="AV159" s="13">
        <v>2.7156340479950472</v>
      </c>
      <c r="AW159" s="13">
        <v>1.8449958119434569</v>
      </c>
      <c r="AX159" s="13">
        <v>2.2279831146804452</v>
      </c>
      <c r="AY159" s="13">
        <v>2.0205453617331877</v>
      </c>
      <c r="AZ159" s="13">
        <v>2.755468558714973</v>
      </c>
      <c r="BA159" s="13">
        <v>1.7193162472671137</v>
      </c>
      <c r="BB159" s="13">
        <v>1.5719659535410746</v>
      </c>
      <c r="BC159" s="13">
        <v>1.5010821958154554</v>
      </c>
      <c r="BD159" s="13">
        <v>2.1040863947199782</v>
      </c>
      <c r="BE159" s="13">
        <v>1.5949574876926018</v>
      </c>
      <c r="BF159" s="13">
        <v>1.9021506663341916</v>
      </c>
      <c r="BG159" s="13">
        <v>1.7928671177909401</v>
      </c>
      <c r="BH159" s="13">
        <v>2.4648718509794909</v>
      </c>
      <c r="BI159" s="13">
        <v>1.7038853309283053</v>
      </c>
      <c r="BJ159" s="13">
        <v>1.987076551594757</v>
      </c>
      <c r="BK159" s="13">
        <v>1.8500092487428466</v>
      </c>
      <c r="BL159" s="13">
        <v>2.5359921506457614</v>
      </c>
      <c r="BM159" s="13">
        <v>1.7462819930004734</v>
      </c>
      <c r="BN159" s="13">
        <v>2.0389603183214509</v>
      </c>
      <c r="BO159" s="13">
        <v>1.8954722776400399</v>
      </c>
      <c r="BP159" s="13">
        <v>2.4735795699148486</v>
      </c>
    </row>
    <row r="160" spans="2:68" ht="15" customHeight="1">
      <c r="B160" s="31">
        <v>1.5198893561115319</v>
      </c>
      <c r="D160" s="1">
        <v>43</v>
      </c>
      <c r="E160" s="1" t="s">
        <v>82</v>
      </c>
      <c r="F160" s="1" t="s">
        <v>95</v>
      </c>
      <c r="H160" s="12">
        <v>35</v>
      </c>
      <c r="J160" s="1" t="s">
        <v>82</v>
      </c>
      <c r="K160" s="1" t="s">
        <v>82</v>
      </c>
      <c r="L160" s="13"/>
      <c r="M160" s="13">
        <v>6.7914736609609436</v>
      </c>
      <c r="N160" s="13">
        <v>10.788352262747361</v>
      </c>
      <c r="O160" s="13">
        <v>6.4991920229756204</v>
      </c>
      <c r="P160" s="13">
        <v>16.746084440447145</v>
      </c>
      <c r="Q160" s="13">
        <v>6.9193469938453527</v>
      </c>
      <c r="R160" s="13">
        <v>8.5112511363862726</v>
      </c>
      <c r="S160" s="13">
        <v>9.4598892175648039</v>
      </c>
      <c r="T160" s="13">
        <v>13.898742291509656</v>
      </c>
      <c r="U160" s="13">
        <v>6.9585691102010507</v>
      </c>
      <c r="V160" s="13">
        <v>9.2541188412052158</v>
      </c>
      <c r="W160" s="13">
        <v>5.4790935226381059</v>
      </c>
      <c r="X160" s="13">
        <v>13.306121510117439</v>
      </c>
      <c r="Y160" s="13">
        <v>5.921507805918619</v>
      </c>
      <c r="Z160" s="13">
        <v>6.3891097449294234</v>
      </c>
      <c r="AA160" s="13">
        <v>6.3883126998872566</v>
      </c>
      <c r="AB160" s="13">
        <v>13.961041342896962</v>
      </c>
      <c r="AC160" s="13">
        <v>6.359676904940299</v>
      </c>
      <c r="AD160" s="13">
        <v>5.6351608234426118</v>
      </c>
      <c r="AE160" s="13">
        <v>6.4431852330381574</v>
      </c>
      <c r="AF160" s="13">
        <v>14.884504249627728</v>
      </c>
      <c r="AG160" s="13">
        <v>5.8862797391959472</v>
      </c>
      <c r="AH160" s="13">
        <v>6.1014235244534074</v>
      </c>
      <c r="AI160" s="13">
        <v>7.484304851565156</v>
      </c>
      <c r="AJ160" s="13">
        <v>14.909227163514778</v>
      </c>
      <c r="AK160" s="13">
        <v>7.0505577745451991</v>
      </c>
      <c r="AL160" s="13">
        <v>7.3273878612184049</v>
      </c>
      <c r="AM160" s="13">
        <v>7.4256070671091017</v>
      </c>
      <c r="AN160" s="13">
        <v>15.326374445258455</v>
      </c>
      <c r="AO160" s="13">
        <v>7.0846951992354334</v>
      </c>
      <c r="AP160" s="13">
        <v>5.9416908348842252</v>
      </c>
      <c r="AQ160" s="13">
        <v>7.1694494250738314</v>
      </c>
      <c r="AR160" s="13">
        <v>13.355203628641148</v>
      </c>
      <c r="AS160" s="13">
        <v>6.0317705513091386</v>
      </c>
      <c r="AT160" s="13">
        <v>6.6244600157272835</v>
      </c>
      <c r="AU160" s="13">
        <v>8.3613934690968854</v>
      </c>
      <c r="AV160" s="13">
        <v>13.60872634923861</v>
      </c>
      <c r="AW160" s="13">
        <v>7.457523272171021</v>
      </c>
      <c r="AX160" s="13">
        <v>5.9457440847084619</v>
      </c>
      <c r="AY160" s="13">
        <v>6.808531076226263</v>
      </c>
      <c r="AZ160" s="13">
        <v>12.017368535432592</v>
      </c>
      <c r="BA160" s="13">
        <v>6.8022661805488962</v>
      </c>
      <c r="BB160" s="13">
        <v>5.803592330347942</v>
      </c>
      <c r="BC160" s="13">
        <v>6.427373865701524</v>
      </c>
      <c r="BD160" s="13">
        <v>10.569715019678089</v>
      </c>
      <c r="BE160" s="13">
        <v>5.9962690052049004</v>
      </c>
      <c r="BF160" s="13">
        <v>7.5635041724056533</v>
      </c>
      <c r="BG160" s="13">
        <v>8.3429966788719927</v>
      </c>
      <c r="BH160" s="13">
        <v>12.86382902521245</v>
      </c>
      <c r="BI160" s="13">
        <v>7.0551749897794522</v>
      </c>
      <c r="BJ160" s="13">
        <v>8.1479109947656418</v>
      </c>
      <c r="BK160" s="13">
        <v>8.6108961525061716</v>
      </c>
      <c r="BL160" s="13">
        <v>11.851750776776953</v>
      </c>
      <c r="BM160" s="13">
        <v>7.0340067356434339</v>
      </c>
      <c r="BN160" s="13">
        <v>7.2901875640566089</v>
      </c>
      <c r="BO160" s="13">
        <v>7.0961630219746965</v>
      </c>
      <c r="BP160" s="13">
        <v>9.5839311729212504</v>
      </c>
    </row>
    <row r="161" spans="2:68" ht="15" customHeight="1">
      <c r="B161" s="31">
        <v>0.35997855867791984</v>
      </c>
      <c r="D161" s="1">
        <v>44</v>
      </c>
      <c r="E161" s="1" t="s">
        <v>83</v>
      </c>
      <c r="F161" s="1" t="s">
        <v>95</v>
      </c>
      <c r="H161" s="12">
        <v>36</v>
      </c>
      <c r="J161" s="1" t="s">
        <v>83</v>
      </c>
      <c r="K161" s="1" t="s">
        <v>83</v>
      </c>
      <c r="L161" s="13"/>
      <c r="M161" s="13">
        <v>13.661360841423948</v>
      </c>
      <c r="N161" s="13">
        <v>33.972940291262141</v>
      </c>
      <c r="O161" s="13">
        <v>15.580899029126215</v>
      </c>
      <c r="P161" s="13">
        <v>23.665044012944982</v>
      </c>
      <c r="Q161" s="13">
        <v>24.597273753684618</v>
      </c>
      <c r="R161" s="13">
        <v>17.407180432256816</v>
      </c>
      <c r="S161" s="13">
        <v>30.273841426942354</v>
      </c>
      <c r="T161" s="13">
        <v>24.477855025066162</v>
      </c>
      <c r="U161" s="13">
        <v>21.424346328748893</v>
      </c>
      <c r="V161" s="13">
        <v>13.501880627855009</v>
      </c>
      <c r="W161" s="13">
        <v>13.197918798678892</v>
      </c>
      <c r="X161" s="13">
        <v>14.068040693088832</v>
      </c>
      <c r="Y161" s="13">
        <v>11.635592022499999</v>
      </c>
      <c r="Z161" s="13">
        <v>19.521125793611109</v>
      </c>
      <c r="AA161" s="13">
        <v>12.450136177083332</v>
      </c>
      <c r="AB161" s="13">
        <v>18.129147033333332</v>
      </c>
      <c r="AC161" s="13">
        <v>12.488649999999998</v>
      </c>
      <c r="AD161" s="13">
        <v>9.7897777777777772</v>
      </c>
      <c r="AE161" s="13">
        <v>10.447605555555555</v>
      </c>
      <c r="AF161" s="13">
        <v>15.001333333333331</v>
      </c>
      <c r="AG161" s="13">
        <v>13.8409</v>
      </c>
      <c r="AH161" s="13">
        <v>10.986055555555556</v>
      </c>
      <c r="AI161" s="13">
        <v>13.620722222222222</v>
      </c>
      <c r="AJ161" s="13">
        <v>11.9</v>
      </c>
      <c r="AK161" s="13">
        <v>11.68</v>
      </c>
      <c r="AL161" s="13">
        <v>10.7</v>
      </c>
      <c r="AM161" s="13">
        <v>8.3000000000000007</v>
      </c>
      <c r="AN161" s="13">
        <v>14.940799999999999</v>
      </c>
      <c r="AO161" s="13">
        <v>13.4</v>
      </c>
      <c r="AP161" s="13">
        <v>9</v>
      </c>
      <c r="AQ161" s="13">
        <v>10.45</v>
      </c>
      <c r="AR161" s="13">
        <v>9.6300000000000008</v>
      </c>
      <c r="AS161" s="13">
        <v>8.23</v>
      </c>
      <c r="AT161" s="13">
        <v>7.05</v>
      </c>
      <c r="AU161" s="13">
        <v>11.14</v>
      </c>
      <c r="AV161" s="13">
        <v>10.130000000000001</v>
      </c>
      <c r="AW161" s="13">
        <v>8.91</v>
      </c>
      <c r="AX161" s="13">
        <v>6.74</v>
      </c>
      <c r="AY161" s="13">
        <v>6.4850000000000003</v>
      </c>
      <c r="AZ161" s="13">
        <v>7.6850000000000005</v>
      </c>
      <c r="BA161" s="13">
        <v>14</v>
      </c>
      <c r="BB161" s="13">
        <v>11.8</v>
      </c>
      <c r="BC161" s="13">
        <v>7.5</v>
      </c>
      <c r="BD161" s="13">
        <v>9.6</v>
      </c>
      <c r="BE161" s="13">
        <v>13</v>
      </c>
      <c r="BF161" s="13">
        <v>12</v>
      </c>
      <c r="BG161" s="13">
        <v>9.1</v>
      </c>
      <c r="BH161" s="13">
        <v>9.6999999999999993</v>
      </c>
      <c r="BI161" s="13">
        <v>13.5</v>
      </c>
      <c r="BJ161" s="13">
        <v>11.600000000000001</v>
      </c>
      <c r="BK161" s="13">
        <v>11</v>
      </c>
      <c r="BL161" s="13">
        <v>12.625</v>
      </c>
      <c r="BM161" s="13">
        <v>10.8</v>
      </c>
      <c r="BN161" s="13">
        <v>8.120000000000001</v>
      </c>
      <c r="BO161" s="13">
        <v>8</v>
      </c>
      <c r="BP161" s="13">
        <v>8.8374999999999986</v>
      </c>
    </row>
    <row r="162" spans="2:68" ht="15" customHeight="1">
      <c r="B162" s="31">
        <v>0.49126473563798267</v>
      </c>
      <c r="D162" s="1">
        <v>45</v>
      </c>
      <c r="E162" s="1" t="s">
        <v>117</v>
      </c>
      <c r="F162" s="1" t="s">
        <v>95</v>
      </c>
      <c r="H162" s="12">
        <v>37</v>
      </c>
      <c r="J162" s="1" t="s">
        <v>117</v>
      </c>
      <c r="K162" s="1" t="s">
        <v>117</v>
      </c>
      <c r="L162" s="13"/>
      <c r="M162" s="13">
        <v>2.3814544718774999</v>
      </c>
      <c r="N162" s="13">
        <v>6.0057268987106243</v>
      </c>
      <c r="O162" s="13">
        <v>2.5397270336018751</v>
      </c>
      <c r="P162" s="13">
        <v>2.81036328074125</v>
      </c>
      <c r="Q162" s="13">
        <v>2.3333286008264325</v>
      </c>
      <c r="R162" s="13">
        <v>1.7399957407437898</v>
      </c>
      <c r="S162" s="13">
        <v>6.4394259482299763</v>
      </c>
      <c r="T162" s="13">
        <v>4.5866515226445852</v>
      </c>
      <c r="U162" s="13">
        <v>1.5005490260597749</v>
      </c>
      <c r="V162" s="13">
        <v>2.5010167149255089</v>
      </c>
      <c r="W162" s="13">
        <v>3.2576129694265172</v>
      </c>
      <c r="X162" s="13">
        <v>3.1572075451389554</v>
      </c>
      <c r="Y162" s="13">
        <v>1.9666199864846505</v>
      </c>
      <c r="Z162" s="13">
        <v>4.0714811478213333</v>
      </c>
      <c r="AA162" s="13">
        <v>2.9313896827738839</v>
      </c>
      <c r="AB162" s="13">
        <v>4.0174859528909348</v>
      </c>
      <c r="AC162" s="13">
        <v>2.8556504023252742</v>
      </c>
      <c r="AD162" s="13">
        <v>1.9366831031933327</v>
      </c>
      <c r="AE162" s="13">
        <v>2.3242501153182551</v>
      </c>
      <c r="AF162" s="13">
        <v>3.1145692196878221</v>
      </c>
      <c r="AG162" s="13">
        <v>2.9500669322249999</v>
      </c>
      <c r="AH162" s="13">
        <v>2.4713552112250001</v>
      </c>
      <c r="AI162" s="13">
        <v>3.5291816543149999</v>
      </c>
      <c r="AJ162" s="13">
        <v>3.2497273321400009</v>
      </c>
      <c r="AK162" s="13">
        <v>2.9198248286499999</v>
      </c>
      <c r="AL162" s="13">
        <v>2.3386774427000003</v>
      </c>
      <c r="AM162" s="13">
        <v>1.8930666683500004</v>
      </c>
      <c r="AN162" s="13">
        <v>3.6854448757350005</v>
      </c>
      <c r="AO162" s="13">
        <v>2.9797330191000002</v>
      </c>
      <c r="AP162" s="13">
        <v>2.0146741102750001</v>
      </c>
      <c r="AQ162" s="13">
        <v>2.585582648375</v>
      </c>
      <c r="AR162" s="13">
        <v>2.1029072939500009</v>
      </c>
      <c r="AS162" s="13">
        <v>1.7945149677000001</v>
      </c>
      <c r="AT162" s="13">
        <v>1.3884758821249998</v>
      </c>
      <c r="AU162" s="13">
        <v>2.7618739412150002</v>
      </c>
      <c r="AV162" s="13">
        <v>2.2363753321549997</v>
      </c>
      <c r="AW162" s="13">
        <v>1.7472593751274998</v>
      </c>
      <c r="AX162" s="13">
        <v>1.1708960164675002</v>
      </c>
      <c r="AY162" s="13">
        <v>1.0536976843499999</v>
      </c>
      <c r="AZ162" s="13">
        <v>2.2674757620450001</v>
      </c>
      <c r="BA162" s="13">
        <v>2.7858122384150006</v>
      </c>
      <c r="BB162" s="13">
        <v>3.2508528174000002</v>
      </c>
      <c r="BC162" s="13">
        <v>2.4058208290500014</v>
      </c>
      <c r="BD162" s="13">
        <v>3.1247069544000001</v>
      </c>
      <c r="BE162" s="13">
        <v>3.166558770505</v>
      </c>
      <c r="BF162" s="13">
        <v>2.934395785025</v>
      </c>
      <c r="BG162" s="13">
        <v>2.5423694281499998</v>
      </c>
      <c r="BH162" s="13">
        <v>3.6018794835750012</v>
      </c>
      <c r="BI162" s="13">
        <v>3.7127748489799997</v>
      </c>
      <c r="BJ162" s="13">
        <v>2.9922642580800005</v>
      </c>
      <c r="BK162" s="13">
        <v>3.2773180787842842</v>
      </c>
      <c r="BL162" s="13">
        <v>4.2367679529157156</v>
      </c>
      <c r="BM162" s="13">
        <v>1.2714148399</v>
      </c>
      <c r="BN162" s="13">
        <v>0.88588021490000024</v>
      </c>
      <c r="BO162" s="13">
        <v>0.86536434629999981</v>
      </c>
      <c r="BP162" s="13">
        <v>1.057126210930021</v>
      </c>
    </row>
    <row r="163" spans="2:68" ht="15" customHeight="1">
      <c r="B163" s="31">
        <v>0.1396322319364276</v>
      </c>
      <c r="D163" s="1">
        <v>46</v>
      </c>
      <c r="E163" s="1" t="s">
        <v>84</v>
      </c>
      <c r="F163" s="1" t="s">
        <v>95</v>
      </c>
      <c r="H163" s="12">
        <v>38</v>
      </c>
      <c r="J163" s="1" t="s">
        <v>84</v>
      </c>
      <c r="K163" s="1" t="s">
        <v>84</v>
      </c>
      <c r="L163" s="13"/>
      <c r="M163" s="13">
        <v>9.763889750822468</v>
      </c>
      <c r="N163" s="13">
        <v>17.442853444338219</v>
      </c>
      <c r="O163" s="13">
        <v>9.7134959516407058</v>
      </c>
      <c r="P163" s="13">
        <v>11.670571571881037</v>
      </c>
      <c r="Q163" s="13">
        <v>11.291541307210903</v>
      </c>
      <c r="R163" s="13">
        <v>13.28315336660104</v>
      </c>
      <c r="S163" s="13">
        <v>19.131536795829078</v>
      </c>
      <c r="T163" s="13">
        <v>12.058534455940279</v>
      </c>
      <c r="U163" s="13">
        <v>8.2364765906662871</v>
      </c>
      <c r="V163" s="13">
        <v>11.084661084026756</v>
      </c>
      <c r="W163" s="13">
        <v>11.925304678333546</v>
      </c>
      <c r="X163" s="13">
        <v>10.238616292217205</v>
      </c>
      <c r="Y163" s="13">
        <v>7.4363346339338987</v>
      </c>
      <c r="Z163" s="13">
        <v>12.498913668411095</v>
      </c>
      <c r="AA163" s="13">
        <v>9.2814201842160262</v>
      </c>
      <c r="AB163" s="13">
        <v>10.796449296761487</v>
      </c>
      <c r="AC163" s="13">
        <v>7.1219758048731778</v>
      </c>
      <c r="AD163" s="13">
        <v>6.0007866163649997</v>
      </c>
      <c r="AE163" s="13">
        <v>6.5363156851282138</v>
      </c>
      <c r="AF163" s="13">
        <v>8.9114609723888751</v>
      </c>
      <c r="AG163" s="13">
        <v>7.6791091106959826</v>
      </c>
      <c r="AH163" s="13">
        <v>7.4594422648452392</v>
      </c>
      <c r="AI163" s="13">
        <v>9.7073310795298582</v>
      </c>
      <c r="AJ163" s="13">
        <v>8.8724140632598587</v>
      </c>
      <c r="AK163" s="13">
        <v>8.0549617710851287</v>
      </c>
      <c r="AL163" s="13">
        <v>6.2277726607194879</v>
      </c>
      <c r="AM163" s="13">
        <v>4.1803719576200002</v>
      </c>
      <c r="AN163" s="13">
        <v>8.5010208372865002</v>
      </c>
      <c r="AO163" s="13">
        <v>7.7096113428150002</v>
      </c>
      <c r="AP163" s="13">
        <v>5.160868789438334</v>
      </c>
      <c r="AQ163" s="13">
        <v>5.3412474291133334</v>
      </c>
      <c r="AR163" s="13">
        <v>5.2087805210000004</v>
      </c>
      <c r="AS163" s="13">
        <v>4.8069429506450003</v>
      </c>
      <c r="AT163" s="13">
        <v>4.0813947591100002</v>
      </c>
      <c r="AU163" s="13">
        <v>5.7129462474727495</v>
      </c>
      <c r="AV163" s="13">
        <v>5.3018783206842492</v>
      </c>
      <c r="AW163" s="13">
        <v>5.8931762810450001</v>
      </c>
      <c r="AX163" s="13">
        <v>4.2772599803100002</v>
      </c>
      <c r="AY163" s="13">
        <v>4.2770644563125</v>
      </c>
      <c r="AZ163" s="13">
        <v>6.1147239999445002</v>
      </c>
      <c r="BA163" s="13">
        <v>7.1948593557685001</v>
      </c>
      <c r="BB163" s="13">
        <v>7.7048114726100003</v>
      </c>
      <c r="BC163" s="13">
        <v>5.1319759542375003</v>
      </c>
      <c r="BD163" s="13">
        <v>7.2647574051512507</v>
      </c>
      <c r="BE163" s="13">
        <v>10.645396721019498</v>
      </c>
      <c r="BF163" s="13">
        <v>9.2132646373450005</v>
      </c>
      <c r="BG163" s="13">
        <v>7.4857543691824997</v>
      </c>
      <c r="BH163" s="13">
        <v>8.5394493555100013</v>
      </c>
      <c r="BI163" s="13">
        <v>10.337615909142</v>
      </c>
      <c r="BJ163" s="13">
        <v>10.142110498106</v>
      </c>
      <c r="BK163" s="13">
        <v>10.303862231270571</v>
      </c>
      <c r="BL163" s="13">
        <v>11.131396961249429</v>
      </c>
      <c r="BM163" s="13">
        <v>6.5677359437400007</v>
      </c>
      <c r="BN163" s="13">
        <v>6.0470735126400008</v>
      </c>
      <c r="BO163" s="13">
        <v>5.7698765547799997</v>
      </c>
      <c r="BP163" s="13">
        <v>5.8015682726876721</v>
      </c>
    </row>
    <row r="164" spans="2:68" ht="15" customHeight="1">
      <c r="B164" s="31">
        <v>0.37258028053985459</v>
      </c>
      <c r="D164" s="1">
        <v>47</v>
      </c>
      <c r="E164" s="1" t="s">
        <v>85</v>
      </c>
      <c r="F164" s="1" t="s">
        <v>95</v>
      </c>
      <c r="H164" s="12">
        <v>39</v>
      </c>
      <c r="J164" s="1" t="s">
        <v>85</v>
      </c>
      <c r="K164" s="1" t="s">
        <v>85</v>
      </c>
      <c r="L164" s="13"/>
      <c r="M164" s="13">
        <v>763.50757927986524</v>
      </c>
      <c r="N164" s="13">
        <v>697.24112578190125</v>
      </c>
      <c r="O164" s="13">
        <v>806.66981981864251</v>
      </c>
      <c r="P164" s="13">
        <v>869.89472846458307</v>
      </c>
      <c r="Q164" s="13">
        <v>930.26826207195018</v>
      </c>
      <c r="R164" s="13">
        <v>808.9672108695454</v>
      </c>
      <c r="S164" s="13">
        <v>844.22866984237953</v>
      </c>
      <c r="T164" s="13">
        <v>804.14472535836308</v>
      </c>
      <c r="U164" s="13">
        <v>838.44866659548131</v>
      </c>
      <c r="V164" s="13">
        <v>734.10598161707912</v>
      </c>
      <c r="W164" s="13">
        <v>760.05455927314267</v>
      </c>
      <c r="X164" s="13">
        <v>886.06742418782278</v>
      </c>
      <c r="Y164" s="13">
        <v>993.10464565121629</v>
      </c>
      <c r="Z164" s="13">
        <v>1358.1934844952095</v>
      </c>
      <c r="AA164" s="13">
        <v>900.79535154519363</v>
      </c>
      <c r="AB164" s="13">
        <v>891.7861406297734</v>
      </c>
      <c r="AC164" s="13">
        <v>857.6128310971219</v>
      </c>
      <c r="AD164" s="13">
        <v>783.77826888587197</v>
      </c>
      <c r="AE164" s="13">
        <v>785.89204060712268</v>
      </c>
      <c r="AF164" s="13">
        <v>892.23848928961092</v>
      </c>
      <c r="AG164" s="13">
        <v>821.12219552130659</v>
      </c>
      <c r="AH164" s="13">
        <v>687.47197153012269</v>
      </c>
      <c r="AI164" s="13">
        <v>875.32832940252331</v>
      </c>
      <c r="AJ164" s="13">
        <v>882.01181359393649</v>
      </c>
      <c r="AK164" s="13">
        <v>697.84498456879578</v>
      </c>
      <c r="AL164" s="13">
        <v>613.8764330830478</v>
      </c>
      <c r="AM164" s="13">
        <v>645.46749313853252</v>
      </c>
      <c r="AN164" s="13">
        <v>939.54039656757232</v>
      </c>
      <c r="AO164" s="13">
        <v>769.71478213815931</v>
      </c>
      <c r="AP164" s="13">
        <v>706.58376209530911</v>
      </c>
      <c r="AQ164" s="13">
        <v>677.38459551244489</v>
      </c>
      <c r="AR164" s="13">
        <v>839.56692899691143</v>
      </c>
      <c r="AS164" s="13">
        <v>715.93103739622222</v>
      </c>
      <c r="AT164" s="13">
        <v>694.41292722731259</v>
      </c>
      <c r="AU164" s="13">
        <v>761.8750314465658</v>
      </c>
      <c r="AV164" s="13">
        <v>839.53262823405032</v>
      </c>
      <c r="AW164" s="13">
        <v>719.6536762639347</v>
      </c>
      <c r="AX164" s="13">
        <v>667.43755674115596</v>
      </c>
      <c r="AY164" s="13">
        <v>542.41829121639762</v>
      </c>
      <c r="AZ164" s="13">
        <v>731.69311308734018</v>
      </c>
      <c r="BA164" s="13">
        <v>497.71840335555834</v>
      </c>
      <c r="BB164" s="13">
        <v>364.373088173356</v>
      </c>
      <c r="BC164" s="13">
        <v>507.73952410418985</v>
      </c>
      <c r="BD164" s="13">
        <v>712.62733846093033</v>
      </c>
      <c r="BE164" s="13">
        <v>815.97710706867235</v>
      </c>
      <c r="BF164" s="13">
        <v>632.02051029871666</v>
      </c>
      <c r="BG164" s="13">
        <v>684.86303172002863</v>
      </c>
      <c r="BH164" s="13">
        <v>968.11845987864569</v>
      </c>
      <c r="BI164" s="13">
        <v>699.02586361844601</v>
      </c>
      <c r="BJ164" s="13">
        <v>661.57114476565675</v>
      </c>
      <c r="BK164" s="13">
        <v>811.52581771384143</v>
      </c>
      <c r="BL164" s="13">
        <v>887.03332663582182</v>
      </c>
      <c r="BM164" s="13">
        <v>724.50294157777944</v>
      </c>
      <c r="BN164" s="13">
        <v>698.70597413094765</v>
      </c>
      <c r="BO164" s="13">
        <v>766.24857898792561</v>
      </c>
      <c r="BP164" s="13">
        <v>868.01870195810943</v>
      </c>
    </row>
    <row r="165" spans="2:68" ht="15" customHeight="1">
      <c r="B165" s="31">
        <v>0.31294506962546409</v>
      </c>
      <c r="D165" s="1">
        <v>48</v>
      </c>
      <c r="E165" s="1" t="s">
        <v>86</v>
      </c>
      <c r="F165" s="1" t="s">
        <v>95</v>
      </c>
      <c r="H165" s="12">
        <v>40</v>
      </c>
      <c r="J165" s="1" t="s">
        <v>86</v>
      </c>
      <c r="K165" s="1" t="s">
        <v>86</v>
      </c>
      <c r="L165" s="13"/>
      <c r="M165" s="13">
        <v>23.481120166550767</v>
      </c>
      <c r="N165" s="13">
        <v>31.681123472242774</v>
      </c>
      <c r="O165" s="13">
        <v>34.178334174176186</v>
      </c>
      <c r="P165" s="13">
        <v>34.655701529938682</v>
      </c>
      <c r="Q165" s="13">
        <v>45.972668877257675</v>
      </c>
      <c r="R165" s="13">
        <v>47.447522219251539</v>
      </c>
      <c r="S165" s="13">
        <v>58.310619363498475</v>
      </c>
      <c r="T165" s="13">
        <v>66.470923274922811</v>
      </c>
      <c r="U165" s="13">
        <v>48.970966716334367</v>
      </c>
      <c r="V165" s="13">
        <v>61.608754138968195</v>
      </c>
      <c r="W165" s="13">
        <v>62.412113473133402</v>
      </c>
      <c r="X165" s="13">
        <v>86.811045376919523</v>
      </c>
      <c r="Y165" s="13">
        <v>65.978993744121425</v>
      </c>
      <c r="Z165" s="13">
        <v>74.979532307419333</v>
      </c>
      <c r="AA165" s="13">
        <v>74.694065323018478</v>
      </c>
      <c r="AB165" s="13">
        <v>96.580723840212841</v>
      </c>
      <c r="AC165" s="13">
        <v>62.17417393360239</v>
      </c>
      <c r="AD165" s="13">
        <v>67.615927648204604</v>
      </c>
      <c r="AE165" s="13">
        <v>64.866892755168607</v>
      </c>
      <c r="AF165" s="13">
        <v>84.936918884180386</v>
      </c>
      <c r="AG165" s="13">
        <v>61.059592313055532</v>
      </c>
      <c r="AH165" s="13">
        <v>63.85342597469679</v>
      </c>
      <c r="AI165" s="13">
        <v>70.783479336688515</v>
      </c>
      <c r="AJ165" s="13">
        <v>88.462048920304824</v>
      </c>
      <c r="AK165" s="13">
        <v>65.645376592953085</v>
      </c>
      <c r="AL165" s="13">
        <v>68.737839817296901</v>
      </c>
      <c r="AM165" s="13">
        <v>62.34696165533245</v>
      </c>
      <c r="AN165" s="13">
        <v>83.26793919974773</v>
      </c>
      <c r="AO165" s="13">
        <v>63.102478962022474</v>
      </c>
      <c r="AP165" s="13">
        <v>73.908400079086448</v>
      </c>
      <c r="AQ165" s="13">
        <v>70.051518470321611</v>
      </c>
      <c r="AR165" s="13">
        <v>84.452097517727651</v>
      </c>
      <c r="AS165" s="13">
        <v>74.890327578664255</v>
      </c>
      <c r="AT165" s="13">
        <v>76.235298114926593</v>
      </c>
      <c r="AU165" s="13">
        <v>83.966972308528852</v>
      </c>
      <c r="AV165" s="13">
        <v>94.05014797440424</v>
      </c>
      <c r="AW165" s="13">
        <v>74.762408873088589</v>
      </c>
      <c r="AX165" s="13">
        <v>82.929283635211789</v>
      </c>
      <c r="AY165" s="13">
        <v>77.76024571075024</v>
      </c>
      <c r="AZ165" s="13">
        <v>101.11646966722077</v>
      </c>
      <c r="BA165" s="13">
        <v>67.536879150121791</v>
      </c>
      <c r="BB165" s="13">
        <v>38.310367663121355</v>
      </c>
      <c r="BC165" s="13">
        <v>47.118493546931859</v>
      </c>
      <c r="BD165" s="13">
        <v>65.055313578558355</v>
      </c>
      <c r="BE165" s="13">
        <v>47.405486919540579</v>
      </c>
      <c r="BF165" s="13">
        <v>52.92205438096218</v>
      </c>
      <c r="BG165" s="13">
        <v>51.139223598943204</v>
      </c>
      <c r="BH165" s="13">
        <v>76.202271636394812</v>
      </c>
      <c r="BI165" s="13">
        <v>59.617361024310128</v>
      </c>
      <c r="BJ165" s="13">
        <v>57.31914847676876</v>
      </c>
      <c r="BK165" s="13">
        <v>57.795296389334112</v>
      </c>
      <c r="BL165" s="13">
        <v>77.516967465671939</v>
      </c>
      <c r="BM165" s="13">
        <v>52.13230167236884</v>
      </c>
      <c r="BN165" s="13">
        <v>57.443566947174531</v>
      </c>
      <c r="BO165" s="13">
        <v>47.69289080018757</v>
      </c>
      <c r="BP165" s="13">
        <v>67.366426004478569</v>
      </c>
    </row>
    <row r="166" spans="2:68" ht="15" customHeight="1">
      <c r="B166" s="31">
        <v>0.36786319988484584</v>
      </c>
      <c r="D166" s="1">
        <v>49</v>
      </c>
      <c r="E166" s="1" t="s">
        <v>87</v>
      </c>
      <c r="F166" s="1" t="s">
        <v>95</v>
      </c>
      <c r="H166" s="12">
        <v>41</v>
      </c>
      <c r="J166" s="1" t="s">
        <v>87</v>
      </c>
      <c r="K166" s="1" t="s">
        <v>87</v>
      </c>
      <c r="L166" s="13"/>
      <c r="M166" s="13">
        <v>786.98869944641604</v>
      </c>
      <c r="N166" s="13">
        <v>728.92224925414394</v>
      </c>
      <c r="O166" s="13">
        <v>840.84815399281877</v>
      </c>
      <c r="P166" s="13">
        <v>904.55042999452166</v>
      </c>
      <c r="Q166" s="13">
        <v>976.24093094920784</v>
      </c>
      <c r="R166" s="13">
        <v>856.41473308879699</v>
      </c>
      <c r="S166" s="13">
        <v>902.53928920587805</v>
      </c>
      <c r="T166" s="13">
        <v>870.6156486332859</v>
      </c>
      <c r="U166" s="13">
        <v>887.41963331181569</v>
      </c>
      <c r="V166" s="13">
        <v>795.71473575604728</v>
      </c>
      <c r="W166" s="13">
        <v>822.46667274627612</v>
      </c>
      <c r="X166" s="13">
        <v>972.87846956474232</v>
      </c>
      <c r="Y166" s="13">
        <v>1059.0836393953377</v>
      </c>
      <c r="Z166" s="13">
        <v>1433.1730168026288</v>
      </c>
      <c r="AA166" s="13">
        <v>975.48941686821217</v>
      </c>
      <c r="AB166" s="13">
        <v>988.36686446998635</v>
      </c>
      <c r="AC166" s="13">
        <v>919.78700503072434</v>
      </c>
      <c r="AD166" s="13">
        <v>851.39419653407651</v>
      </c>
      <c r="AE166" s="13">
        <v>850.75893336229137</v>
      </c>
      <c r="AF166" s="13">
        <v>977.17540817379131</v>
      </c>
      <c r="AG166" s="13">
        <v>882.18178783436201</v>
      </c>
      <c r="AH166" s="13">
        <v>751.32539750481953</v>
      </c>
      <c r="AI166" s="13">
        <v>946.11180873921182</v>
      </c>
      <c r="AJ166" s="13">
        <v>970.47386251424132</v>
      </c>
      <c r="AK166" s="13">
        <v>763.49036116174887</v>
      </c>
      <c r="AL166" s="13">
        <v>682.61427290034476</v>
      </c>
      <c r="AM166" s="13">
        <v>707.81445479386502</v>
      </c>
      <c r="AN166" s="13">
        <v>1022.8083357673202</v>
      </c>
      <c r="AO166" s="13">
        <v>832.81726110018178</v>
      </c>
      <c r="AP166" s="13">
        <v>780.49216217439562</v>
      </c>
      <c r="AQ166" s="13">
        <v>747.43611398276653</v>
      </c>
      <c r="AR166" s="13">
        <v>924.01902651463911</v>
      </c>
      <c r="AS166" s="13">
        <v>790.82136497488648</v>
      </c>
      <c r="AT166" s="13">
        <v>770.64822534223913</v>
      </c>
      <c r="AU166" s="13">
        <v>845.84200375509454</v>
      </c>
      <c r="AV166" s="13">
        <v>933.58277620845456</v>
      </c>
      <c r="AW166" s="13">
        <v>794.41608513702329</v>
      </c>
      <c r="AX166" s="13">
        <v>750.36684037636769</v>
      </c>
      <c r="AY166" s="13">
        <v>620.17853692714789</v>
      </c>
      <c r="AZ166" s="13">
        <v>832.80958275456089</v>
      </c>
      <c r="BA166" s="13">
        <v>565.25528250568016</v>
      </c>
      <c r="BB166" s="13">
        <v>402.68345583647738</v>
      </c>
      <c r="BC166" s="13">
        <v>554.85801765112171</v>
      </c>
      <c r="BD166" s="13">
        <v>777.68265203948874</v>
      </c>
      <c r="BE166" s="13">
        <v>863.38259398821288</v>
      </c>
      <c r="BF166" s="13">
        <v>684.94256467967875</v>
      </c>
      <c r="BG166" s="13">
        <v>736.00225531897183</v>
      </c>
      <c r="BH166" s="13">
        <v>1044.3207315150405</v>
      </c>
      <c r="BI166" s="13">
        <v>758.64322464275619</v>
      </c>
      <c r="BJ166" s="13">
        <v>718.89029324242551</v>
      </c>
      <c r="BK166" s="13">
        <v>869.32111410317555</v>
      </c>
      <c r="BL166" s="13">
        <v>964.55029410149371</v>
      </c>
      <c r="BM166" s="13">
        <v>776.63524325014828</v>
      </c>
      <c r="BN166" s="13">
        <v>756.14954107812218</v>
      </c>
      <c r="BO166" s="13">
        <v>813.94146978811318</v>
      </c>
      <c r="BP166" s="13">
        <v>935.38512796258794</v>
      </c>
    </row>
    <row r="167" spans="2:68" ht="15" customHeight="1">
      <c r="B167" s="1" t="s">
        <v>141</v>
      </c>
      <c r="E167" s="10" t="s">
        <v>146</v>
      </c>
      <c r="G167" s="10" t="s">
        <v>146</v>
      </c>
      <c r="H167" s="12"/>
      <c r="M167" s="1">
        <v>135</v>
      </c>
      <c r="N167" s="1">
        <v>136</v>
      </c>
      <c r="O167" s="1">
        <v>137</v>
      </c>
      <c r="P167" s="1">
        <v>138</v>
      </c>
      <c r="Q167" s="1">
        <v>139</v>
      </c>
      <c r="R167" s="1">
        <v>140</v>
      </c>
      <c r="S167" s="1">
        <v>141</v>
      </c>
      <c r="T167" s="1">
        <v>142</v>
      </c>
      <c r="U167" s="1">
        <v>143</v>
      </c>
      <c r="V167" s="1">
        <v>144</v>
      </c>
      <c r="W167" s="1">
        <v>145</v>
      </c>
      <c r="X167" s="1">
        <v>146</v>
      </c>
      <c r="Y167" s="1">
        <v>147</v>
      </c>
      <c r="Z167" s="1">
        <v>148</v>
      </c>
      <c r="AA167" s="1">
        <v>149</v>
      </c>
      <c r="AB167" s="1">
        <v>150</v>
      </c>
      <c r="AC167" s="1">
        <v>151</v>
      </c>
      <c r="AD167" s="1">
        <v>152</v>
      </c>
      <c r="AE167" s="1">
        <v>153</v>
      </c>
      <c r="AF167" s="1">
        <v>154</v>
      </c>
      <c r="AG167" s="1">
        <v>155</v>
      </c>
      <c r="AH167" s="1">
        <v>156</v>
      </c>
      <c r="AI167" s="1">
        <v>157</v>
      </c>
      <c r="AJ167" s="1">
        <v>158</v>
      </c>
      <c r="AK167" s="1">
        <v>159</v>
      </c>
      <c r="AL167" s="1">
        <v>160</v>
      </c>
      <c r="AM167" s="1">
        <v>161</v>
      </c>
      <c r="AN167" s="1">
        <v>162</v>
      </c>
      <c r="AO167" s="1">
        <v>163</v>
      </c>
      <c r="AP167" s="1">
        <v>164</v>
      </c>
      <c r="AQ167" s="1">
        <v>165</v>
      </c>
      <c r="AR167" s="1">
        <v>166</v>
      </c>
      <c r="AS167" s="1">
        <v>167</v>
      </c>
      <c r="AT167" s="1">
        <v>168</v>
      </c>
      <c r="AU167" s="1">
        <v>169</v>
      </c>
      <c r="AV167" s="1">
        <v>170</v>
      </c>
      <c r="AW167" s="1">
        <v>171</v>
      </c>
      <c r="AX167" s="1">
        <v>172</v>
      </c>
      <c r="AY167" s="1">
        <v>173</v>
      </c>
      <c r="AZ167" s="1">
        <v>174</v>
      </c>
      <c r="BA167" s="1">
        <v>175</v>
      </c>
      <c r="BB167" s="1">
        <v>176</v>
      </c>
      <c r="BC167" s="1">
        <v>177</v>
      </c>
      <c r="BD167" s="1">
        <v>178</v>
      </c>
      <c r="BE167" s="1">
        <v>179</v>
      </c>
      <c r="BF167" s="1">
        <v>180</v>
      </c>
      <c r="BG167" s="1">
        <v>181</v>
      </c>
      <c r="BH167" s="1">
        <v>182</v>
      </c>
      <c r="BI167" s="1">
        <v>183</v>
      </c>
      <c r="BJ167" s="1">
        <v>184</v>
      </c>
      <c r="BK167" s="1">
        <v>185</v>
      </c>
      <c r="BL167" s="1">
        <v>186</v>
      </c>
      <c r="BM167" s="1">
        <v>187</v>
      </c>
      <c r="BN167" s="1">
        <v>188</v>
      </c>
      <c r="BO167" s="1">
        <v>189</v>
      </c>
      <c r="BP167" s="1">
        <v>190</v>
      </c>
    </row>
    <row r="168" spans="2:68" ht="15" customHeight="1">
      <c r="B168" s="31">
        <v>2.4489453600033517E-2</v>
      </c>
      <c r="D168" s="1">
        <v>5</v>
      </c>
      <c r="E168" s="1" t="s">
        <v>0</v>
      </c>
      <c r="F168" s="1" t="s">
        <v>91</v>
      </c>
      <c r="H168" s="12">
        <v>1</v>
      </c>
      <c r="J168" s="1" t="s">
        <v>0</v>
      </c>
      <c r="K168" s="1" t="s">
        <v>128</v>
      </c>
      <c r="L168" s="13"/>
      <c r="M168" s="13">
        <v>1109.1199999999999</v>
      </c>
      <c r="N168" s="13">
        <v>1196.74</v>
      </c>
      <c r="O168" s="13">
        <v>1226.75</v>
      </c>
      <c r="P168" s="13">
        <v>1366.78</v>
      </c>
      <c r="Q168" s="13">
        <v>1386.27</v>
      </c>
      <c r="R168" s="13">
        <v>1506.13</v>
      </c>
      <c r="S168" s="13">
        <v>1702.12</v>
      </c>
      <c r="T168" s="13">
        <v>1688.01</v>
      </c>
      <c r="U168" s="13">
        <v>1690.57</v>
      </c>
      <c r="V168" s="13">
        <v>1609.49</v>
      </c>
      <c r="W168" s="13">
        <v>1652</v>
      </c>
      <c r="X168" s="13">
        <v>1721.79</v>
      </c>
      <c r="Y168" s="13">
        <v>1631.77</v>
      </c>
      <c r="Z168" s="13">
        <v>1414.8</v>
      </c>
      <c r="AA168" s="13">
        <v>1326.28</v>
      </c>
      <c r="AB168" s="13">
        <v>1276.1600000000001</v>
      </c>
      <c r="AC168" s="13">
        <v>1293.06</v>
      </c>
      <c r="AD168" s="13">
        <v>1288.3900000000001</v>
      </c>
      <c r="AE168" s="13">
        <v>1281.94</v>
      </c>
      <c r="AF168" s="13">
        <v>1201.4000000000001</v>
      </c>
      <c r="AG168" s="13">
        <v>1218.45</v>
      </c>
      <c r="AH168" s="13">
        <v>1192.3499999999999</v>
      </c>
      <c r="AI168" s="13">
        <v>1124.31</v>
      </c>
      <c r="AJ168" s="13">
        <v>1106.45</v>
      </c>
      <c r="AK168" s="13">
        <v>1182.56</v>
      </c>
      <c r="AL168" s="13">
        <v>1259.6199999999999</v>
      </c>
      <c r="AM168" s="13">
        <v>1334.78</v>
      </c>
      <c r="AN168" s="13">
        <v>1221.55</v>
      </c>
      <c r="AO168" s="13">
        <v>1219.49</v>
      </c>
      <c r="AP168" s="13">
        <v>1256.5899999999999</v>
      </c>
      <c r="AQ168" s="13">
        <v>1277.9100000000001</v>
      </c>
      <c r="AR168" s="13">
        <v>1275.42</v>
      </c>
      <c r="AS168" s="13">
        <v>1329.28</v>
      </c>
      <c r="AT168" s="13">
        <v>1305.99</v>
      </c>
      <c r="AU168" s="13">
        <v>1213.19</v>
      </c>
      <c r="AV168" s="13">
        <v>1226.28</v>
      </c>
      <c r="AW168" s="13">
        <v>1303.79</v>
      </c>
      <c r="AX168" s="13">
        <v>1309.3900000000001</v>
      </c>
      <c r="AY168" s="13">
        <v>1472.47</v>
      </c>
      <c r="AZ168" s="13">
        <v>1480.96</v>
      </c>
      <c r="BA168" s="13">
        <v>1582.8</v>
      </c>
      <c r="BB168" s="13">
        <v>1711.13</v>
      </c>
      <c r="BC168" s="13">
        <v>1908.56</v>
      </c>
      <c r="BD168" s="13">
        <v>1874.23</v>
      </c>
      <c r="BE168" s="13">
        <v>1794.01</v>
      </c>
      <c r="BF168" s="13">
        <v>1816.48</v>
      </c>
      <c r="BG168" s="13">
        <v>1789.52</v>
      </c>
      <c r="BH168" s="13">
        <v>1795.25</v>
      </c>
      <c r="BI168" s="13">
        <v>1877.16</v>
      </c>
      <c r="BJ168" s="13">
        <v>1870.58</v>
      </c>
      <c r="BK168" s="13">
        <v>1728.91</v>
      </c>
      <c r="BL168" s="13">
        <v>1725.85</v>
      </c>
      <c r="BM168" s="13">
        <v>1889.92</v>
      </c>
      <c r="BN168" s="13">
        <v>1975.93</v>
      </c>
      <c r="BO168" s="13">
        <v>1928.48</v>
      </c>
      <c r="BP168" s="13">
        <v>1971.49</v>
      </c>
    </row>
    <row r="169" spans="2:68" ht="15" customHeight="1">
      <c r="B169" s="31">
        <v>4.9140102269441099E-2</v>
      </c>
      <c r="D169" s="1">
        <v>8</v>
      </c>
      <c r="E169" s="1" t="s">
        <v>1</v>
      </c>
      <c r="F169" s="1" t="s">
        <v>91</v>
      </c>
      <c r="H169" s="12">
        <v>2</v>
      </c>
      <c r="J169" s="1" t="s">
        <v>1</v>
      </c>
      <c r="K169" s="1" t="s">
        <v>129</v>
      </c>
      <c r="L169" s="13"/>
      <c r="M169" s="13">
        <v>802.23</v>
      </c>
      <c r="N169" s="13">
        <v>944.54</v>
      </c>
      <c r="O169" s="13">
        <v>948.89</v>
      </c>
      <c r="P169" s="13">
        <v>1005.78</v>
      </c>
      <c r="Q169" s="13">
        <v>1012.34</v>
      </c>
      <c r="R169" s="13">
        <v>1047.68</v>
      </c>
      <c r="S169" s="13">
        <v>1206.22</v>
      </c>
      <c r="T169" s="13">
        <v>1250.1300000000001</v>
      </c>
      <c r="U169" s="13">
        <v>1288.5899999999999</v>
      </c>
      <c r="V169" s="13">
        <v>1254.49</v>
      </c>
      <c r="W169" s="13">
        <v>1320.05</v>
      </c>
      <c r="X169" s="13">
        <v>1328.68</v>
      </c>
      <c r="Y169" s="13">
        <v>1235.4100000000001</v>
      </c>
      <c r="Z169" s="13">
        <v>1082.9100000000001</v>
      </c>
      <c r="AA169" s="13">
        <v>1001.27</v>
      </c>
      <c r="AB169" s="13">
        <v>937.81</v>
      </c>
      <c r="AC169" s="13">
        <v>943.47</v>
      </c>
      <c r="AD169" s="13">
        <v>939.75</v>
      </c>
      <c r="AE169" s="13">
        <v>967.13</v>
      </c>
      <c r="AF169" s="13">
        <v>960.56</v>
      </c>
      <c r="AG169" s="13">
        <v>1083.4100000000001</v>
      </c>
      <c r="AH169" s="13">
        <v>1077.51</v>
      </c>
      <c r="AI169" s="13">
        <v>1011.31</v>
      </c>
      <c r="AJ169" s="13">
        <v>1010.05</v>
      </c>
      <c r="AK169" s="13">
        <v>1071.51</v>
      </c>
      <c r="AL169" s="13">
        <v>1115.3800000000001</v>
      </c>
      <c r="AM169" s="13">
        <v>1195.92</v>
      </c>
      <c r="AN169" s="13">
        <v>1130.6099999999999</v>
      </c>
      <c r="AO169" s="13">
        <v>1144.55</v>
      </c>
      <c r="AP169" s="13">
        <v>1140.6300000000001</v>
      </c>
      <c r="AQ169" s="13">
        <v>1087.8</v>
      </c>
      <c r="AR169" s="13">
        <v>1083.76</v>
      </c>
      <c r="AS169" s="13">
        <v>1081.33</v>
      </c>
      <c r="AT169" s="13">
        <v>1095.72</v>
      </c>
      <c r="AU169" s="13">
        <v>1043.3599999999999</v>
      </c>
      <c r="AV169" s="13">
        <v>1074.71</v>
      </c>
      <c r="AW169" s="13">
        <v>1148.26</v>
      </c>
      <c r="AX169" s="13">
        <v>1165.18</v>
      </c>
      <c r="AY169" s="13">
        <v>1324.52</v>
      </c>
      <c r="AZ169" s="13">
        <v>1337.97</v>
      </c>
      <c r="BA169" s="13">
        <v>1436.18</v>
      </c>
      <c r="BB169" s="13">
        <v>1553.25</v>
      </c>
      <c r="BC169" s="13">
        <v>1632.46</v>
      </c>
      <c r="BD169" s="13">
        <v>1573.96</v>
      </c>
      <c r="BE169" s="13">
        <v>1488.78</v>
      </c>
      <c r="BF169" s="13">
        <v>1506.2</v>
      </c>
      <c r="BG169" s="13">
        <v>1518.26</v>
      </c>
      <c r="BH169" s="13">
        <v>1569.82</v>
      </c>
      <c r="BI169" s="13">
        <v>1674.28</v>
      </c>
      <c r="BJ169" s="13">
        <v>1758.06</v>
      </c>
      <c r="BK169" s="13">
        <v>1717.23</v>
      </c>
      <c r="BL169" s="13">
        <v>1693.6</v>
      </c>
      <c r="BM169" s="13">
        <v>1761.01</v>
      </c>
      <c r="BN169" s="13">
        <v>1815.13</v>
      </c>
      <c r="BO169" s="13">
        <v>1772.2</v>
      </c>
      <c r="BP169" s="13">
        <v>1834.57</v>
      </c>
    </row>
    <row r="170" spans="2:68" ht="15" customHeight="1">
      <c r="B170" s="31">
        <v>0.2652223835465306</v>
      </c>
      <c r="D170" s="1">
        <v>26</v>
      </c>
      <c r="E170" s="1" t="s">
        <v>7</v>
      </c>
      <c r="F170" s="1" t="s">
        <v>91</v>
      </c>
      <c r="H170" s="12">
        <v>3</v>
      </c>
      <c r="J170" s="1" t="s">
        <v>7</v>
      </c>
      <c r="K170" s="1" t="s">
        <v>130</v>
      </c>
      <c r="L170" s="13"/>
      <c r="M170" s="13">
        <v>712.1</v>
      </c>
      <c r="N170" s="13">
        <v>803.27</v>
      </c>
      <c r="O170" s="13">
        <v>791.19</v>
      </c>
      <c r="P170" s="13">
        <v>864.24</v>
      </c>
      <c r="Q170" s="13">
        <v>864.52</v>
      </c>
      <c r="R170" s="13">
        <v>924.79</v>
      </c>
      <c r="S170" s="13">
        <v>1057.75</v>
      </c>
      <c r="T170" s="13">
        <v>1073.32</v>
      </c>
      <c r="U170" s="13">
        <v>1075.56</v>
      </c>
      <c r="V170" s="13">
        <v>1016.55</v>
      </c>
      <c r="W170" s="13">
        <v>1045.29</v>
      </c>
      <c r="X170" s="13">
        <v>1072.48</v>
      </c>
      <c r="Y170" s="13">
        <v>1051.6099999999999</v>
      </c>
      <c r="Z170" s="13">
        <v>921.01</v>
      </c>
      <c r="AA170" s="13">
        <v>855.45</v>
      </c>
      <c r="AB170" s="13">
        <v>789.09</v>
      </c>
      <c r="AC170" s="13">
        <v>781.16</v>
      </c>
      <c r="AD170" s="13">
        <v>765.54</v>
      </c>
      <c r="AE170" s="13">
        <v>767.65</v>
      </c>
      <c r="AF170" s="13">
        <v>758.34</v>
      </c>
      <c r="AG170" s="13">
        <v>804.97</v>
      </c>
      <c r="AH170" s="13">
        <v>777.51</v>
      </c>
      <c r="AI170" s="13">
        <v>725.77</v>
      </c>
      <c r="AJ170" s="13">
        <v>728.44</v>
      </c>
      <c r="AK170" s="13">
        <v>826.45</v>
      </c>
      <c r="AL170" s="13">
        <v>878.85</v>
      </c>
      <c r="AM170" s="13">
        <v>1016.63</v>
      </c>
      <c r="AN170" s="13">
        <v>983.24</v>
      </c>
      <c r="AO170" s="13">
        <v>984.15</v>
      </c>
      <c r="AP170" s="13">
        <v>981.83</v>
      </c>
      <c r="AQ170" s="13">
        <v>976.65</v>
      </c>
      <c r="AR170" s="13">
        <v>961.56</v>
      </c>
      <c r="AS170" s="13">
        <v>955.08</v>
      </c>
      <c r="AT170" s="13">
        <v>960.25</v>
      </c>
      <c r="AU170" s="13">
        <v>931.01</v>
      </c>
      <c r="AV170" s="13">
        <v>952.93</v>
      </c>
      <c r="AW170" s="13">
        <v>1001.22</v>
      </c>
      <c r="AX170" s="13">
        <v>1019.42</v>
      </c>
      <c r="AY170" s="13">
        <v>1194.78</v>
      </c>
      <c r="AZ170" s="13">
        <v>1151.78</v>
      </c>
      <c r="BA170" s="13">
        <v>1238.73</v>
      </c>
      <c r="BB170" s="13">
        <v>1378.55</v>
      </c>
      <c r="BC170" s="13">
        <v>1477.58</v>
      </c>
      <c r="BD170" s="13">
        <v>1421.08</v>
      </c>
      <c r="BE170" s="13">
        <v>1301.1199999999999</v>
      </c>
      <c r="BF170" s="13">
        <v>1298.7</v>
      </c>
      <c r="BG170" s="13">
        <v>1298.6300000000001</v>
      </c>
      <c r="BH170" s="13">
        <v>1331.83</v>
      </c>
      <c r="BI170" s="13">
        <v>1400.82</v>
      </c>
      <c r="BJ170" s="13">
        <v>1491.3</v>
      </c>
      <c r="BK170" s="13">
        <v>1469.64</v>
      </c>
      <c r="BL170" s="13">
        <v>1471.61</v>
      </c>
      <c r="BM170" s="13">
        <v>1554.55</v>
      </c>
      <c r="BN170" s="13">
        <v>1577.58</v>
      </c>
      <c r="BO170" s="13">
        <v>1523.05</v>
      </c>
      <c r="BP170" s="13">
        <v>1590.09</v>
      </c>
    </row>
    <row r="171" spans="2:68" ht="15" customHeight="1">
      <c r="B171" s="31">
        <v>8.8114349319462271E-2</v>
      </c>
      <c r="D171" s="1">
        <v>23</v>
      </c>
      <c r="E171" s="1" t="s">
        <v>5</v>
      </c>
      <c r="F171" s="1" t="s">
        <v>91</v>
      </c>
      <c r="H171" s="12">
        <v>4</v>
      </c>
      <c r="J171" s="1" t="s">
        <v>5</v>
      </c>
      <c r="K171" s="1" t="s">
        <v>131</v>
      </c>
      <c r="L171" s="13"/>
      <c r="M171" s="13">
        <v>37710.225537318955</v>
      </c>
      <c r="N171" s="13">
        <v>42704.840291285545</v>
      </c>
      <c r="O171" s="13">
        <v>40653.945697429546</v>
      </c>
      <c r="P171" s="13">
        <v>42847.589499574009</v>
      </c>
      <c r="Q171" s="13">
        <v>41920.04115292491</v>
      </c>
      <c r="R171" s="13">
        <v>42098.156156059609</v>
      </c>
      <c r="S171" s="13">
        <v>45131.89833941518</v>
      </c>
      <c r="T171" s="13">
        <v>49441.059687816487</v>
      </c>
      <c r="U171" s="13">
        <v>50036.169562910931</v>
      </c>
      <c r="V171" s="13">
        <v>48457.569083865157</v>
      </c>
      <c r="W171" s="13">
        <v>51083.961612037238</v>
      </c>
      <c r="X171" s="13">
        <v>51596.765637307697</v>
      </c>
      <c r="Y171" s="13">
        <v>48795.794685485555</v>
      </c>
      <c r="Z171" s="13">
        <v>42850.48306460688</v>
      </c>
      <c r="AA171" s="13">
        <v>39731.541466394454</v>
      </c>
      <c r="AB171" s="13">
        <v>37072.676708409017</v>
      </c>
      <c r="AC171" s="13">
        <v>37100.969344286015</v>
      </c>
      <c r="AD171" s="13">
        <v>36834.761361261597</v>
      </c>
      <c r="AE171" s="13">
        <v>37672.287684665709</v>
      </c>
      <c r="AF171" s="13">
        <v>37197.421512048488</v>
      </c>
      <c r="AG171" s="13">
        <v>37305.447939942445</v>
      </c>
      <c r="AH171" s="13">
        <v>36080.183902133198</v>
      </c>
      <c r="AI171" s="13">
        <v>34871.959747295325</v>
      </c>
      <c r="AJ171" s="13">
        <v>35225.939202983587</v>
      </c>
      <c r="AK171" s="13">
        <v>37750.413940553313</v>
      </c>
      <c r="AL171" s="13">
        <v>39296.22068255984</v>
      </c>
      <c r="AM171" s="13">
        <v>41866.027938977932</v>
      </c>
      <c r="AN171" s="13">
        <v>39244.779526419865</v>
      </c>
      <c r="AO171" s="13">
        <v>39351.519925410321</v>
      </c>
      <c r="AP171" s="13">
        <v>39754.046972205702</v>
      </c>
      <c r="AQ171" s="13">
        <v>39568.215795650001</v>
      </c>
      <c r="AR171" s="13">
        <v>40468.436028099728</v>
      </c>
      <c r="AS171" s="13">
        <v>40522.449242046721</v>
      </c>
      <c r="AT171" s="13">
        <v>41372.835854485827</v>
      </c>
      <c r="AU171" s="13">
        <v>38395.35743565837</v>
      </c>
      <c r="AV171" s="13">
        <v>39273.393669522717</v>
      </c>
      <c r="AW171" s="13">
        <v>41799.154435995944</v>
      </c>
      <c r="AX171" s="13">
        <v>42180.783513109462</v>
      </c>
      <c r="AY171" s="13">
        <v>46668.05986464546</v>
      </c>
      <c r="AZ171" s="13">
        <v>47157.39386242706</v>
      </c>
      <c r="BA171" s="13">
        <v>49262.301670230037</v>
      </c>
      <c r="BB171" s="13">
        <v>53003.038243284514</v>
      </c>
      <c r="BC171" s="13">
        <v>56437.69993730609</v>
      </c>
      <c r="BD171" s="13">
        <v>54512.51466876718</v>
      </c>
      <c r="BE171" s="13">
        <v>52220.489655505007</v>
      </c>
      <c r="BF171" s="13">
        <v>53142.250872088356</v>
      </c>
      <c r="BG171" s="13">
        <v>52834.246949700195</v>
      </c>
      <c r="BH171" s="13">
        <v>53226.485765267578</v>
      </c>
      <c r="BI171" s="13">
        <v>55776.038066455541</v>
      </c>
      <c r="BJ171" s="13">
        <v>58074.814731461091</v>
      </c>
      <c r="BK171" s="13">
        <v>53731.252109891175</v>
      </c>
      <c r="BL171" s="13">
        <v>53525.487485331236</v>
      </c>
      <c r="BM171" s="13">
        <v>56218.753516485282</v>
      </c>
      <c r="BN171" s="13">
        <v>57085.858504669886</v>
      </c>
      <c r="BO171" s="13">
        <v>54768.112913337725</v>
      </c>
      <c r="BP171" s="13">
        <v>56317.134727603006</v>
      </c>
    </row>
    <row r="172" spans="2:68" ht="15" customHeight="1">
      <c r="B172" s="31">
        <v>-8.1554281866621392E-2</v>
      </c>
      <c r="D172" s="1">
        <v>13</v>
      </c>
      <c r="E172" s="1" t="s">
        <v>3</v>
      </c>
      <c r="F172" s="1" t="s">
        <v>91</v>
      </c>
      <c r="H172" s="12">
        <v>5</v>
      </c>
      <c r="J172" s="1" t="s">
        <v>3</v>
      </c>
      <c r="K172" s="1" t="s">
        <v>132</v>
      </c>
      <c r="L172" s="13"/>
      <c r="M172" s="13">
        <v>3232.5648238944173</v>
      </c>
      <c r="N172" s="13">
        <v>3537.2729757101292</v>
      </c>
      <c r="O172" s="13">
        <v>3381.686305399714</v>
      </c>
      <c r="P172" s="13">
        <v>3628.4514604465735</v>
      </c>
      <c r="Q172" s="13">
        <v>3665.4608002314853</v>
      </c>
      <c r="R172" s="13">
        <v>3948.0408957191312</v>
      </c>
      <c r="S172" s="13">
        <v>4247.5194109987624</v>
      </c>
      <c r="T172" s="13">
        <v>4196.4839969778322</v>
      </c>
      <c r="U172" s="13">
        <v>4313.9891009050425</v>
      </c>
      <c r="V172" s="13">
        <v>4144.7104023662932</v>
      </c>
      <c r="W172" s="13">
        <v>4175.7400292571574</v>
      </c>
      <c r="X172" s="13">
        <v>4479.140289678011</v>
      </c>
      <c r="Y172" s="13">
        <v>4837.0247721317537</v>
      </c>
      <c r="Z172" s="13">
        <v>4491.1964891410935</v>
      </c>
      <c r="AA172" s="13">
        <v>4218.1539055090261</v>
      </c>
      <c r="AB172" s="13">
        <v>4107.1226710820329</v>
      </c>
      <c r="AC172" s="13">
        <v>4271.1781632292186</v>
      </c>
      <c r="AD172" s="13">
        <v>4229.3063481601748</v>
      </c>
      <c r="AE172" s="13">
        <v>4283.2674779365661</v>
      </c>
      <c r="AF172" s="13">
        <v>4407.6894883212499</v>
      </c>
      <c r="AG172" s="13">
        <v>4666.8651437941062</v>
      </c>
      <c r="AH172" s="13">
        <v>4655.4841095053616</v>
      </c>
      <c r="AI172" s="13">
        <v>4415.7030559261821</v>
      </c>
      <c r="AJ172" s="13">
        <v>4320.255598244571</v>
      </c>
      <c r="AK172" s="13">
        <v>4375.1484559615474</v>
      </c>
      <c r="AL172" s="13">
        <v>4368.7314932403106</v>
      </c>
      <c r="AM172" s="13">
        <v>4392.8917967431316</v>
      </c>
      <c r="AN172" s="13">
        <v>4275.0095648399702</v>
      </c>
      <c r="AO172" s="13">
        <v>4450.4878872152649</v>
      </c>
      <c r="AP172" s="13">
        <v>4491.9973636407476</v>
      </c>
      <c r="AQ172" s="13">
        <v>4559.3833491407722</v>
      </c>
      <c r="AR172" s="13">
        <v>4628.3064606877042</v>
      </c>
      <c r="AS172" s="13">
        <v>4629.8185091709938</v>
      </c>
      <c r="AT172" s="13">
        <v>4582.7382770427766</v>
      </c>
      <c r="AU172" s="13">
        <v>4349.0841866670953</v>
      </c>
      <c r="AV172" s="13">
        <v>4450.7592393139039</v>
      </c>
      <c r="AW172" s="13">
        <v>4618.3911778417223</v>
      </c>
      <c r="AX172" s="13">
        <v>4624.3683186779626</v>
      </c>
      <c r="AY172" s="13">
        <v>5080.8317391933379</v>
      </c>
      <c r="AZ172" s="13">
        <v>5174.3244329416302</v>
      </c>
      <c r="BA172" s="13">
        <v>5544.5261787258669</v>
      </c>
      <c r="BB172" s="13">
        <v>5914.8722812545211</v>
      </c>
      <c r="BC172" s="13">
        <v>6511.2543604417506</v>
      </c>
      <c r="BD172" s="13">
        <v>6298.905267895896</v>
      </c>
      <c r="BE172" s="13">
        <v>6114.7555741315282</v>
      </c>
      <c r="BF172" s="13">
        <v>6389.9085311942381</v>
      </c>
      <c r="BG172" s="13">
        <v>6333.8084138441009</v>
      </c>
      <c r="BH172" s="13">
        <v>6559.6010095326892</v>
      </c>
      <c r="BI172" s="13">
        <v>7024.1046827527443</v>
      </c>
      <c r="BJ172" s="13">
        <v>7808.616072146222</v>
      </c>
      <c r="BK172" s="13">
        <v>7681.8972141398881</v>
      </c>
      <c r="BL172" s="13">
        <v>7858.868937579372</v>
      </c>
      <c r="BM172" s="13">
        <v>8042.3026347517161</v>
      </c>
      <c r="BN172" s="13">
        <v>8739.0142588454673</v>
      </c>
      <c r="BO172" s="13">
        <v>8961.09891169804</v>
      </c>
      <c r="BP172" s="13">
        <v>9389.7468130596226</v>
      </c>
    </row>
    <row r="173" spans="2:68" ht="15" customHeight="1">
      <c r="B173" s="31">
        <v>8.7013067072920114E-2</v>
      </c>
      <c r="D173" s="1">
        <v>11</v>
      </c>
      <c r="E173" s="1" t="s">
        <v>2</v>
      </c>
      <c r="F173" s="1" t="s">
        <v>91</v>
      </c>
      <c r="H173" s="12">
        <v>6</v>
      </c>
      <c r="J173" s="1" t="s">
        <v>2</v>
      </c>
      <c r="K173" s="1" t="s">
        <v>133</v>
      </c>
      <c r="L173" s="13"/>
      <c r="M173" s="13">
        <v>16364.264471844002</v>
      </c>
      <c r="N173" s="13">
        <v>17591.579725754338</v>
      </c>
      <c r="O173" s="13">
        <v>18324.198241355472</v>
      </c>
      <c r="P173" s="13">
        <v>19707.98784702686</v>
      </c>
      <c r="Q173" s="13">
        <v>20169.559695854165</v>
      </c>
      <c r="R173" s="13">
        <v>21669.252656453456</v>
      </c>
      <c r="S173" s="13">
        <v>25100.898612696321</v>
      </c>
      <c r="T173" s="13">
        <v>27527.024289870911</v>
      </c>
      <c r="U173" s="13">
        <v>27290.404616843767</v>
      </c>
      <c r="V173" s="13">
        <v>28006.234025109716</v>
      </c>
      <c r="W173" s="13">
        <v>29273.22005562075</v>
      </c>
      <c r="X173" s="13">
        <v>29963.129551336671</v>
      </c>
      <c r="Y173" s="13">
        <v>28417.76970437411</v>
      </c>
      <c r="Z173" s="13">
        <v>25385.654347581461</v>
      </c>
      <c r="AA173" s="13">
        <v>26511.347597537257</v>
      </c>
      <c r="AB173" s="13">
        <v>25446.930409760957</v>
      </c>
      <c r="AC173" s="13">
        <v>25657.739482694873</v>
      </c>
      <c r="AD173" s="13">
        <v>24766.325333161862</v>
      </c>
      <c r="AE173" s="13">
        <v>24974.48197148231</v>
      </c>
      <c r="AF173" s="13">
        <v>23899.831208706415</v>
      </c>
      <c r="AG173" s="13">
        <v>24363.537865513528</v>
      </c>
      <c r="AH173" s="13">
        <v>24315.704020447862</v>
      </c>
      <c r="AI173" s="13">
        <v>23476.103975436847</v>
      </c>
      <c r="AJ173" s="13">
        <v>23432.732650666323</v>
      </c>
      <c r="AK173" s="13">
        <v>25667.789798575723</v>
      </c>
      <c r="AL173" s="13">
        <v>27094.532769623998</v>
      </c>
      <c r="AM173" s="13">
        <v>28721.352902406485</v>
      </c>
      <c r="AN173" s="13">
        <v>26458.501454820198</v>
      </c>
      <c r="AO173" s="13">
        <v>26232.324336489466</v>
      </c>
      <c r="AP173" s="13">
        <v>26054.874853312325</v>
      </c>
      <c r="AQ173" s="13">
        <v>26414.242770106255</v>
      </c>
      <c r="AR173" s="13">
        <v>26564.020126352338</v>
      </c>
      <c r="AS173" s="13">
        <v>27510.373430642852</v>
      </c>
      <c r="AT173" s="13">
        <v>28144.671821499185</v>
      </c>
      <c r="AU173" s="13">
        <v>27334.750108508688</v>
      </c>
      <c r="AV173" s="13">
        <v>28467.850884948639</v>
      </c>
      <c r="AW173" s="13">
        <v>29541.254199688137</v>
      </c>
      <c r="AX173" s="13">
        <v>29275.91750124584</v>
      </c>
      <c r="AY173" s="13">
        <v>33334.01707203369</v>
      </c>
      <c r="AZ173" s="13">
        <v>33908.212902084975</v>
      </c>
      <c r="BA173" s="13">
        <v>36893.542527368307</v>
      </c>
      <c r="BB173" s="13">
        <v>41732.766408925032</v>
      </c>
      <c r="BC173" s="13">
        <v>45623.794749787005</v>
      </c>
      <c r="BD173" s="13">
        <v>44477.508962013919</v>
      </c>
      <c r="BE173" s="13">
        <v>42055.604674715061</v>
      </c>
      <c r="BF173" s="13">
        <v>43093.063481601748</v>
      </c>
      <c r="BG173" s="13">
        <v>42636.99583648143</v>
      </c>
      <c r="BH173" s="13">
        <v>43260.514090054174</v>
      </c>
      <c r="BI173" s="13">
        <v>45424.360602504537</v>
      </c>
      <c r="BJ173" s="13">
        <v>46440.317006124715</v>
      </c>
      <c r="BK173" s="13">
        <v>44341.177037953923</v>
      </c>
      <c r="BL173" s="13">
        <v>45563.621457392255</v>
      </c>
      <c r="BM173" s="13">
        <v>49943.794106772548</v>
      </c>
      <c r="BN173" s="13">
        <v>52191.57008053756</v>
      </c>
      <c r="BO173" s="13">
        <v>51259.752117928845</v>
      </c>
      <c r="BP173" s="13">
        <v>52761.223013487222</v>
      </c>
    </row>
    <row r="174" spans="2:68" ht="15" customHeight="1">
      <c r="B174" s="31">
        <v>0.12642445504079336</v>
      </c>
      <c r="D174" s="1">
        <v>25</v>
      </c>
      <c r="E174" s="1" t="s">
        <v>6</v>
      </c>
      <c r="F174" s="1" t="s">
        <v>91</v>
      </c>
      <c r="H174" s="12">
        <v>7</v>
      </c>
      <c r="J174" s="1" t="s">
        <v>6</v>
      </c>
      <c r="K174" s="1" t="s">
        <v>134</v>
      </c>
      <c r="L174" s="13"/>
      <c r="M174" s="13">
        <v>243.45009404086355</v>
      </c>
      <c r="N174" s="13">
        <v>262.54665873615511</v>
      </c>
      <c r="O174" s="13">
        <v>266.91947851527959</v>
      </c>
      <c r="P174" s="13">
        <v>292.5857218640989</v>
      </c>
      <c r="Q174" s="13">
        <v>293.32647451251466</v>
      </c>
      <c r="R174" s="13">
        <v>314.65526387705563</v>
      </c>
      <c r="S174" s="13">
        <v>351.09232079991</v>
      </c>
      <c r="T174" s="13">
        <v>345.20262992910767</v>
      </c>
      <c r="U174" s="13">
        <v>342.94404166733648</v>
      </c>
      <c r="V174" s="13">
        <v>327.381162891636</v>
      </c>
      <c r="W174" s="13">
        <v>337.38260967415243</v>
      </c>
      <c r="X174" s="13">
        <v>346.08066616297202</v>
      </c>
      <c r="Y174" s="13">
        <v>326.56549905959133</v>
      </c>
      <c r="Z174" s="13">
        <v>279.97106434967128</v>
      </c>
      <c r="AA174" s="13">
        <v>261.19214879354411</v>
      </c>
      <c r="AB174" s="13">
        <v>249.9619013937338</v>
      </c>
      <c r="AC174" s="13">
        <v>253.71678428472677</v>
      </c>
      <c r="AD174" s="13">
        <v>258.11339559856606</v>
      </c>
      <c r="AE174" s="13">
        <v>254.11513173758578</v>
      </c>
      <c r="AF174" s="13">
        <v>237.33020399633483</v>
      </c>
      <c r="AG174" s="13">
        <v>244.30916134840129</v>
      </c>
      <c r="AH174" s="13">
        <v>237.81021428456603</v>
      </c>
      <c r="AI174" s="13">
        <v>227.81905573327762</v>
      </c>
      <c r="AJ174" s="13">
        <v>227.15096371790955</v>
      </c>
      <c r="AK174" s="13">
        <v>248.61864420402847</v>
      </c>
      <c r="AL174" s="13">
        <v>264.62423842975869</v>
      </c>
      <c r="AM174" s="13">
        <v>286.04594338257755</v>
      </c>
      <c r="AN174" s="13">
        <v>267.99427717137939</v>
      </c>
      <c r="AO174" s="13">
        <v>269.86898580545602</v>
      </c>
      <c r="AP174" s="13">
        <v>276.83701191184275</v>
      </c>
      <c r="AQ174" s="13">
        <v>273.77883517932065</v>
      </c>
      <c r="AR174" s="13">
        <v>271.09007024932885</v>
      </c>
      <c r="AS174" s="13">
        <v>271.79127750896203</v>
      </c>
      <c r="AT174" s="13">
        <v>268.06950986223416</v>
      </c>
      <c r="AU174" s="13">
        <v>265.72122108444387</v>
      </c>
      <c r="AV174" s="13">
        <v>272.72139791341812</v>
      </c>
      <c r="AW174" s="13">
        <v>282.85209060073629</v>
      </c>
      <c r="AX174" s="13">
        <v>287.38566399279824</v>
      </c>
      <c r="AY174" s="13">
        <v>332.24556721912325</v>
      </c>
      <c r="AZ174" s="13">
        <v>335.57606057196136</v>
      </c>
      <c r="BA174" s="13">
        <v>355.03721446139502</v>
      </c>
      <c r="BB174" s="13">
        <v>389.8789525294581</v>
      </c>
      <c r="BC174" s="13">
        <v>424.45448261449678</v>
      </c>
      <c r="BD174" s="13">
        <v>399.27114311894155</v>
      </c>
      <c r="BE174" s="13">
        <v>373.84249361004385</v>
      </c>
      <c r="BF174" s="13">
        <v>376.98522674297101</v>
      </c>
      <c r="BG174" s="13">
        <v>372.27032327551564</v>
      </c>
      <c r="BH174" s="13">
        <v>369.03563907598823</v>
      </c>
      <c r="BI174" s="13">
        <v>383.10318774414458</v>
      </c>
      <c r="BJ174" s="13">
        <v>397.81985950134231</v>
      </c>
      <c r="BK174" s="13">
        <v>380.54688379121319</v>
      </c>
      <c r="BL174" s="13">
        <v>394.97323452344591</v>
      </c>
      <c r="BM174" s="13">
        <v>415.69469673830918</v>
      </c>
      <c r="BN174" s="13">
        <v>446.106386741042</v>
      </c>
      <c r="BO174" s="13">
        <v>449.14463002555982</v>
      </c>
      <c r="BP174" s="13">
        <v>458.72554535663187</v>
      </c>
    </row>
    <row r="175" spans="2:68" ht="15" customHeight="1">
      <c r="B175" s="31">
        <v>0.256357283599848</v>
      </c>
      <c r="D175" s="1">
        <v>20</v>
      </c>
      <c r="E175" s="1" t="s">
        <v>4</v>
      </c>
      <c r="F175" s="1" t="s">
        <v>91</v>
      </c>
      <c r="H175" s="12">
        <v>8</v>
      </c>
      <c r="J175" s="1" t="s">
        <v>4</v>
      </c>
      <c r="K175" s="1" t="s">
        <v>135</v>
      </c>
      <c r="L175" s="13"/>
      <c r="M175" s="13">
        <v>53.831562364364139</v>
      </c>
      <c r="N175" s="13">
        <v>59.377240503480316</v>
      </c>
      <c r="O175" s="13">
        <v>59.687173469223723</v>
      </c>
      <c r="P175" s="13">
        <v>64.209172601154208</v>
      </c>
      <c r="Q175" s="13">
        <v>70.329062645682967</v>
      </c>
      <c r="R175" s="13">
        <v>76.068288134775827</v>
      </c>
      <c r="S175" s="13">
        <v>95.275129808542445</v>
      </c>
      <c r="T175" s="13">
        <v>99.523526291253404</v>
      </c>
      <c r="U175" s="13">
        <v>97.549471924381507</v>
      </c>
      <c r="V175" s="13">
        <v>93.447361229443629</v>
      </c>
      <c r="W175" s="13">
        <v>95.762213255742921</v>
      </c>
      <c r="X175" s="13">
        <v>99.343803751989327</v>
      </c>
      <c r="Y175" s="13">
        <v>93.630298840966447</v>
      </c>
      <c r="Z175" s="13">
        <v>83.611812175478633</v>
      </c>
      <c r="AA175" s="13">
        <v>84.002443454916644</v>
      </c>
      <c r="AB175" s="13">
        <v>82.805150545758522</v>
      </c>
      <c r="AC175" s="13">
        <v>92.048483289661945</v>
      </c>
      <c r="AD175" s="13">
        <v>87.462504219782332</v>
      </c>
      <c r="AE175" s="13">
        <v>89.098332985033835</v>
      </c>
      <c r="AF175" s="13">
        <v>87.230376002700666</v>
      </c>
      <c r="AG175" s="13">
        <v>96.559872683138551</v>
      </c>
      <c r="AH175" s="13">
        <v>102.30199173726429</v>
      </c>
      <c r="AI175" s="13">
        <v>103.16234507370554</v>
      </c>
      <c r="AJ175" s="13">
        <v>103.4459144469272</v>
      </c>
      <c r="AK175" s="13">
        <v>111.89158776343497</v>
      </c>
      <c r="AL175" s="13">
        <v>117.34435031427331</v>
      </c>
      <c r="AM175" s="13">
        <v>127.27924510103364</v>
      </c>
      <c r="AN175" s="13">
        <v>128.47589499574002</v>
      </c>
      <c r="AO175" s="13">
        <v>144.931920844921</v>
      </c>
      <c r="AP175" s="13">
        <v>144.43069107978201</v>
      </c>
      <c r="AQ175" s="13">
        <v>144.34227659266642</v>
      </c>
      <c r="AR175" s="13">
        <v>155.93647017216713</v>
      </c>
      <c r="AS175" s="13">
        <v>163.0167023003842</v>
      </c>
      <c r="AT175" s="13">
        <v>183.62017136335137</v>
      </c>
      <c r="AU175" s="13">
        <v>220.09484463163309</v>
      </c>
      <c r="AV175" s="13">
        <v>217.45752085778128</v>
      </c>
      <c r="AW175" s="13">
        <v>225.16083398974391</v>
      </c>
      <c r="AX175" s="13">
        <v>247.1130258652563</v>
      </c>
      <c r="AY175" s="13">
        <v>268.52219203626601</v>
      </c>
      <c r="AZ175" s="13">
        <v>275.78311122542476</v>
      </c>
      <c r="BA175" s="13">
        <v>311.14987059334157</v>
      </c>
      <c r="BB175" s="13">
        <v>378.02787467648335</v>
      </c>
      <c r="BC175" s="13">
        <v>443.94682270484026</v>
      </c>
      <c r="BD175" s="13">
        <v>475.44552863825618</v>
      </c>
      <c r="BE175" s="13">
        <v>426.73429035317571</v>
      </c>
      <c r="BF175" s="13">
        <v>490.89491536322276</v>
      </c>
      <c r="BG175" s="13">
        <v>491.80799588470751</v>
      </c>
      <c r="BH175" s="13">
        <v>647.29660649123082</v>
      </c>
      <c r="BI175" s="13">
        <v>843.9889401514298</v>
      </c>
      <c r="BJ175" s="13">
        <v>948.9883775137846</v>
      </c>
      <c r="BK175" s="13">
        <v>996.49396370183422</v>
      </c>
      <c r="BL175" s="13">
        <v>1032.8339254424743</v>
      </c>
      <c r="BM175" s="13">
        <v>1147.5837124439372</v>
      </c>
      <c r="BN175" s="13">
        <v>1339.6788142813509</v>
      </c>
      <c r="BO175" s="13">
        <v>1662.1441316893597</v>
      </c>
      <c r="BP175" s="13">
        <v>1806.6519845033515</v>
      </c>
    </row>
  </sheetData>
  <conditionalFormatting sqref="D33:G40 D32:AO32 D41:AO41 D83:AO83 D125:AO125 D167:AQ167 L168:AQ175 I33:AY40 AS168:AY175 L42:AY82 L84:AY124 AS141:AY166 AR141:AR175 L141:AQ166 L126:AY140 D10:AO10 D11:D31 G11:BP31">
    <cfRule type="expression" dxfId="328" priority="263">
      <formula>IF($G10&lt;&gt;"",TRUE,FALSE)</formula>
    </cfRule>
  </conditionalFormatting>
  <conditionalFormatting sqref="K33:K40">
    <cfRule type="expression" dxfId="327" priority="251">
      <formula>IF($G33&lt;&gt;"",TRUE,FALSE)</formula>
    </cfRule>
  </conditionalFormatting>
  <conditionalFormatting sqref="E33:E40">
    <cfRule type="expression" dxfId="326" priority="239">
      <formula>IF(E33=J33,TRUE,FALSE)</formula>
    </cfRule>
  </conditionalFormatting>
  <conditionalFormatting sqref="F33:F40">
    <cfRule type="expression" dxfId="325" priority="228">
      <formula>IF($G33&lt;&gt;"",TRUE,FALSE)</formula>
    </cfRule>
  </conditionalFormatting>
  <conditionalFormatting sqref="B10:C31">
    <cfRule type="expression" dxfId="324" priority="226">
      <formula>IF($G10&lt;&gt;"",TRUE,FALSE)</formula>
    </cfRule>
  </conditionalFormatting>
  <conditionalFormatting sqref="F33:F40">
    <cfRule type="expression" dxfId="323" priority="210">
      <formula>IF($G33&lt;&gt;"",TRUE,FALSE)</formula>
    </cfRule>
  </conditionalFormatting>
  <conditionalFormatting sqref="H34 H37 H40">
    <cfRule type="expression" dxfId="322" priority="170">
      <formula>IF($G34&lt;&gt;"",TRUE,FALSE)</formula>
    </cfRule>
  </conditionalFormatting>
  <conditionalFormatting sqref="D32:K32">
    <cfRule type="expression" dxfId="321" priority="173">
      <formula>IF($G32&lt;&gt;"",TRUE,FALSE)</formula>
    </cfRule>
  </conditionalFormatting>
  <conditionalFormatting sqref="B32">
    <cfRule type="expression" dxfId="320" priority="172">
      <formula>IF($G32&lt;&gt;"",TRUE,FALSE)</formula>
    </cfRule>
  </conditionalFormatting>
  <conditionalFormatting sqref="B32">
    <cfRule type="expression" dxfId="319" priority="171">
      <formula>IF($G32&lt;&gt;"",TRUE,FALSE)</formula>
    </cfRule>
  </conditionalFormatting>
  <conditionalFormatting sqref="H33 H35:H36 H38:H39">
    <cfRule type="expression" dxfId="318" priority="169">
      <formula>IF($G33&lt;&gt;"",TRUE,FALSE)</formula>
    </cfRule>
  </conditionalFormatting>
  <conditionalFormatting sqref="C32">
    <cfRule type="expression" dxfId="317" priority="168">
      <formula>IF($G32&lt;&gt;"",TRUE,FALSE)</formula>
    </cfRule>
  </conditionalFormatting>
  <conditionalFormatting sqref="H126:H166">
    <cfRule type="expression" dxfId="316" priority="86">
      <formula>IF($G126&lt;&gt;"",TRUE,FALSE)</formula>
    </cfRule>
  </conditionalFormatting>
  <conditionalFormatting sqref="F126:F166">
    <cfRule type="expression" dxfId="315" priority="85">
      <formula>IF($G126&lt;&gt;"",TRUE,FALSE)</formula>
    </cfRule>
  </conditionalFormatting>
  <conditionalFormatting sqref="F126:F166">
    <cfRule type="expression" dxfId="314" priority="84">
      <formula>IF($G126&lt;&gt;"",TRUE,FALSE)</formula>
    </cfRule>
  </conditionalFormatting>
  <conditionalFormatting sqref="F126:F166">
    <cfRule type="expression" dxfId="313" priority="83">
      <formula>IF($G126&lt;&gt;"",TRUE,FALSE)</formula>
    </cfRule>
  </conditionalFormatting>
  <conditionalFormatting sqref="D126:E166">
    <cfRule type="expression" dxfId="312" priority="89">
      <formula>IF($G126&lt;&gt;"",TRUE,FALSE)</formula>
    </cfRule>
  </conditionalFormatting>
  <conditionalFormatting sqref="I126:K166">
    <cfRule type="expression" dxfId="311" priority="87">
      <formula>IF($G126&lt;&gt;"",TRUE,FALSE)</formula>
    </cfRule>
  </conditionalFormatting>
  <conditionalFormatting sqref="D41:K41">
    <cfRule type="expression" dxfId="310" priority="123">
      <formula>IF($G41&lt;&gt;"",TRUE,FALSE)</formula>
    </cfRule>
  </conditionalFormatting>
  <conditionalFormatting sqref="B41">
    <cfRule type="expression" dxfId="309" priority="122">
      <formula>IF($G41&lt;&gt;"",TRUE,FALSE)</formula>
    </cfRule>
  </conditionalFormatting>
  <conditionalFormatting sqref="B41">
    <cfRule type="expression" dxfId="308" priority="121">
      <formula>IF($G41&lt;&gt;"",TRUE,FALSE)</formula>
    </cfRule>
  </conditionalFormatting>
  <conditionalFormatting sqref="C41">
    <cfRule type="expression" dxfId="307" priority="120">
      <formula>IF($G41&lt;&gt;"",TRUE,FALSE)</formula>
    </cfRule>
  </conditionalFormatting>
  <conditionalFormatting sqref="G42:G82 I42:K82 D42:E82">
    <cfRule type="expression" dxfId="306" priority="116">
      <formula>IF($G42&lt;&gt;"",TRUE,FALSE)</formula>
    </cfRule>
  </conditionalFormatting>
  <conditionalFormatting sqref="E42:E82">
    <cfRule type="expression" dxfId="305" priority="115">
      <formula>IF(E42=J42,TRUE,FALSE)</formula>
    </cfRule>
  </conditionalFormatting>
  <conditionalFormatting sqref="H42:H82">
    <cfRule type="expression" dxfId="304" priority="114">
      <formula>IF($G42&lt;&gt;"",TRUE,FALSE)</formula>
    </cfRule>
  </conditionalFormatting>
  <conditionalFormatting sqref="F42:F82">
    <cfRule type="expression" dxfId="303" priority="113">
      <formula>IF($G42&lt;&gt;"",TRUE,FALSE)</formula>
    </cfRule>
  </conditionalFormatting>
  <conditionalFormatting sqref="F42:F82">
    <cfRule type="expression" dxfId="302" priority="112">
      <formula>IF($G42&lt;&gt;"",TRUE,FALSE)</formula>
    </cfRule>
  </conditionalFormatting>
  <conditionalFormatting sqref="F42:F82">
    <cfRule type="expression" dxfId="301" priority="111">
      <formula>IF($G42&lt;&gt;"",TRUE,FALSE)</formula>
    </cfRule>
  </conditionalFormatting>
  <conditionalFormatting sqref="F42:F82">
    <cfRule type="expression" dxfId="300" priority="110">
      <formula>IF($G42&lt;&gt;"",TRUE,FALSE)</formula>
    </cfRule>
  </conditionalFormatting>
  <conditionalFormatting sqref="D83:K83">
    <cfRule type="expression" dxfId="299" priority="106">
      <formula>IF($G83&lt;&gt;"",TRUE,FALSE)</formula>
    </cfRule>
  </conditionalFormatting>
  <conditionalFormatting sqref="B83">
    <cfRule type="expression" dxfId="298" priority="105">
      <formula>IF($G83&lt;&gt;"",TRUE,FALSE)</formula>
    </cfRule>
  </conditionalFormatting>
  <conditionalFormatting sqref="B83">
    <cfRule type="expression" dxfId="297" priority="104">
      <formula>IF($G83&lt;&gt;"",TRUE,FALSE)</formula>
    </cfRule>
  </conditionalFormatting>
  <conditionalFormatting sqref="C83">
    <cfRule type="expression" dxfId="296" priority="103">
      <formula>IF($G83&lt;&gt;"",TRUE,FALSE)</formula>
    </cfRule>
  </conditionalFormatting>
  <conditionalFormatting sqref="D84:E97 D99:E124 D98">
    <cfRule type="expression" dxfId="295" priority="102">
      <formula>IF($G84&lt;&gt;"",TRUE,FALSE)</formula>
    </cfRule>
  </conditionalFormatting>
  <conditionalFormatting sqref="E84:E97 E99:E124">
    <cfRule type="expression" dxfId="294" priority="101">
      <formula>IF(E84=J84,TRUE,FALSE)</formula>
    </cfRule>
  </conditionalFormatting>
  <conditionalFormatting sqref="I84:K124">
    <cfRule type="expression" dxfId="293" priority="100">
      <formula>IF($G84&lt;&gt;"",TRUE,FALSE)</formula>
    </cfRule>
  </conditionalFormatting>
  <conditionalFormatting sqref="H84:H124">
    <cfRule type="expression" dxfId="292" priority="99">
      <formula>IF($G84&lt;&gt;"",TRUE,FALSE)</formula>
    </cfRule>
  </conditionalFormatting>
  <conditionalFormatting sqref="F84:F124">
    <cfRule type="expression" dxfId="291" priority="97">
      <formula>IF($G84&lt;&gt;"",TRUE,FALSE)</formula>
    </cfRule>
  </conditionalFormatting>
  <conditionalFormatting sqref="F84:F124">
    <cfRule type="expression" dxfId="290" priority="96">
      <formula>IF($G84&lt;&gt;"",TRUE,FALSE)</formula>
    </cfRule>
  </conditionalFormatting>
  <conditionalFormatting sqref="F84:F124">
    <cfRule type="expression" dxfId="289" priority="95">
      <formula>IF($G84&lt;&gt;"",TRUE,FALSE)</formula>
    </cfRule>
  </conditionalFormatting>
  <conditionalFormatting sqref="D125:K125">
    <cfRule type="expression" dxfId="288" priority="93">
      <formula>IF($G125&lt;&gt;"",TRUE,FALSE)</formula>
    </cfRule>
  </conditionalFormatting>
  <conditionalFormatting sqref="B125">
    <cfRule type="expression" dxfId="287" priority="92">
      <formula>IF($G125&lt;&gt;"",TRUE,FALSE)</formula>
    </cfRule>
  </conditionalFormatting>
  <conditionalFormatting sqref="B125">
    <cfRule type="expression" dxfId="286" priority="91">
      <formula>IF($G125&lt;&gt;"",TRUE,FALSE)</formula>
    </cfRule>
  </conditionalFormatting>
  <conditionalFormatting sqref="C125">
    <cfRule type="expression" dxfId="285" priority="90">
      <formula>IF($G125&lt;&gt;"",TRUE,FALSE)</formula>
    </cfRule>
  </conditionalFormatting>
  <conditionalFormatting sqref="E126:E166">
    <cfRule type="expression" dxfId="284" priority="88">
      <formula>IF(E126=J126,TRUE,FALSE)</formula>
    </cfRule>
  </conditionalFormatting>
  <conditionalFormatting sqref="D167:K167">
    <cfRule type="expression" dxfId="283" priority="78">
      <formula>IF($G167&lt;&gt;"",TRUE,FALSE)</formula>
    </cfRule>
  </conditionalFormatting>
  <conditionalFormatting sqref="B167">
    <cfRule type="expression" dxfId="282" priority="77">
      <formula>IF($G167&lt;&gt;"",TRUE,FALSE)</formula>
    </cfRule>
  </conditionalFormatting>
  <conditionalFormatting sqref="B167">
    <cfRule type="expression" dxfId="281" priority="76">
      <formula>IF($G167&lt;&gt;"",TRUE,FALSE)</formula>
    </cfRule>
  </conditionalFormatting>
  <conditionalFormatting sqref="C167">
    <cfRule type="expression" dxfId="280" priority="75">
      <formula>IF($G167&lt;&gt;"",TRUE,FALSE)</formula>
    </cfRule>
  </conditionalFormatting>
  <conditionalFormatting sqref="F168:F175">
    <cfRule type="expression" dxfId="279" priority="70">
      <formula>IF($G168&lt;&gt;"",TRUE,FALSE)</formula>
    </cfRule>
  </conditionalFormatting>
  <conditionalFormatting sqref="F168:F175">
    <cfRule type="expression" dxfId="278" priority="69">
      <formula>IF($G168&lt;&gt;"",TRUE,FALSE)</formula>
    </cfRule>
  </conditionalFormatting>
  <conditionalFormatting sqref="F168:F175">
    <cfRule type="expression" dxfId="277" priority="68">
      <formula>IF($G168&lt;&gt;"",TRUE,FALSE)</formula>
    </cfRule>
  </conditionalFormatting>
  <conditionalFormatting sqref="D168:E175">
    <cfRule type="expression" dxfId="276" priority="74">
      <formula>IF($G168&lt;&gt;"",TRUE,FALSE)</formula>
    </cfRule>
  </conditionalFormatting>
  <conditionalFormatting sqref="I168:K175">
    <cfRule type="expression" dxfId="275" priority="72">
      <formula>IF($G168&lt;&gt;"",TRUE,FALSE)</formula>
    </cfRule>
  </conditionalFormatting>
  <conditionalFormatting sqref="E168:E175">
    <cfRule type="expression" dxfId="274" priority="73">
      <formula>IF(E168=J168,TRUE,FALSE)</formula>
    </cfRule>
  </conditionalFormatting>
  <conditionalFormatting sqref="H168:H175">
    <cfRule type="expression" dxfId="273" priority="66">
      <formula>IF($G168&lt;&gt;"",TRUE,FALSE)</formula>
    </cfRule>
  </conditionalFormatting>
  <conditionalFormatting sqref="J36">
    <cfRule type="expression" dxfId="272" priority="65">
      <formula>IF(J36=N36,TRUE,FALSE)</formula>
    </cfRule>
  </conditionalFormatting>
  <conditionalFormatting sqref="K36">
    <cfRule type="expression" dxfId="271" priority="64">
      <formula>IF(K36=O36,TRUE,FALSE)</formula>
    </cfRule>
  </conditionalFormatting>
  <conditionalFormatting sqref="J40">
    <cfRule type="expression" dxfId="270" priority="63">
      <formula>IF(J40=N40,TRUE,FALSE)</formula>
    </cfRule>
  </conditionalFormatting>
  <conditionalFormatting sqref="K40">
    <cfRule type="expression" dxfId="269" priority="62">
      <formula>IF(K40=O40,TRUE,FALSE)</formula>
    </cfRule>
  </conditionalFormatting>
  <conditionalFormatting sqref="AP10:AR10 AP32:AY32 AP41:AY41 AP83:AY83 AP125:AY125">
    <cfRule type="expression" dxfId="268" priority="60">
      <formula>IF($G10&lt;&gt;"",TRUE,FALSE)</formula>
    </cfRule>
  </conditionalFormatting>
  <conditionalFormatting sqref="AS167:AU167">
    <cfRule type="expression" dxfId="267" priority="54">
      <formula>IF($G167&lt;&gt;"",TRUE,FALSE)</formula>
    </cfRule>
  </conditionalFormatting>
  <conditionalFormatting sqref="AS10:AU10">
    <cfRule type="expression" dxfId="266" priority="53">
      <formula>IF($G10&lt;&gt;"",TRUE,FALSE)</formula>
    </cfRule>
  </conditionalFormatting>
  <conditionalFormatting sqref="AV167">
    <cfRule type="expression" dxfId="265" priority="46">
      <formula>IF($G167&lt;&gt;"",TRUE,FALSE)</formula>
    </cfRule>
  </conditionalFormatting>
  <conditionalFormatting sqref="AV10">
    <cfRule type="expression" dxfId="264" priority="45">
      <formula>IF($G10&lt;&gt;"",TRUE,FALSE)</formula>
    </cfRule>
  </conditionalFormatting>
  <conditionalFormatting sqref="AW167:AY167">
    <cfRule type="expression" dxfId="263" priority="42">
      <formula>IF($G167&lt;&gt;"",TRUE,FALSE)</formula>
    </cfRule>
  </conditionalFormatting>
  <conditionalFormatting sqref="AW10:AY10">
    <cfRule type="expression" dxfId="262" priority="41">
      <formula>IF($G10&lt;&gt;"",TRUE,FALSE)</formula>
    </cfRule>
  </conditionalFormatting>
  <conditionalFormatting sqref="AZ33:BP40 AZ168:BP175 AZ42:BP82 AZ84:BP124 AZ126:BP166">
    <cfRule type="expression" dxfId="261" priority="32">
      <formula>IF($G33&lt;&gt;"",TRUE,FALSE)</formula>
    </cfRule>
  </conditionalFormatting>
  <conditionalFormatting sqref="AZ32:BP32 AZ41:BP41 AZ83:BP83 AZ125:BP125">
    <cfRule type="expression" dxfId="260" priority="31">
      <formula>IF($G32&lt;&gt;"",TRUE,FALSE)</formula>
    </cfRule>
  </conditionalFormatting>
  <conditionalFormatting sqref="AZ167:BP167">
    <cfRule type="expression" dxfId="259" priority="30">
      <formula>IF($G167&lt;&gt;"",TRUE,FALSE)</formula>
    </cfRule>
  </conditionalFormatting>
  <conditionalFormatting sqref="AZ10:BP10">
    <cfRule type="expression" dxfId="258" priority="29">
      <formula>IF($G10&lt;&gt;"",TRUE,FALSE)</formula>
    </cfRule>
  </conditionalFormatting>
  <conditionalFormatting sqref="E98">
    <cfRule type="expression" dxfId="257" priority="12">
      <formula>IF($G98&lt;&gt;"",TRUE,FALSE)</formula>
    </cfRule>
  </conditionalFormatting>
  <conditionalFormatting sqref="E98">
    <cfRule type="expression" dxfId="256" priority="11">
      <formula>IF(E98=J98,TRUE,FALSE)</formula>
    </cfRule>
  </conditionalFormatting>
  <conditionalFormatting sqref="E11:E31">
    <cfRule type="expression" dxfId="255" priority="6">
      <formula>IF($G11&lt;&gt;"",TRUE,FALSE)</formula>
    </cfRule>
  </conditionalFormatting>
  <conditionalFormatting sqref="E11:E31">
    <cfRule type="expression" dxfId="254" priority="5">
      <formula>IF(E11=J11,TRUE,FALSE)</formula>
    </cfRule>
  </conditionalFormatting>
  <conditionalFormatting sqref="F11:F31">
    <cfRule type="expression" dxfId="253" priority="4">
      <formula>IF($G11&lt;&gt;"",TRUE,FALSE)</formula>
    </cfRule>
  </conditionalFormatting>
  <conditionalFormatting sqref="F11:F31">
    <cfRule type="expression" dxfId="252" priority="3">
      <formula>IF($G11&lt;&gt;"",TRUE,FALSE)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DC8CFF"/>
  </sheetPr>
  <dimension ref="A1:BY47"/>
  <sheetViews>
    <sheetView showGridLines="0" zoomScaleNormal="100" workbookViewId="0">
      <selection activeCell="D1" sqref="D1"/>
    </sheetView>
  </sheetViews>
  <sheetFormatPr defaultColWidth="9.140625" defaultRowHeight="12.75"/>
  <cols>
    <col min="1" max="1" width="9.140625" style="75"/>
    <col min="2" max="2" width="24.5703125" style="39" customWidth="1"/>
    <col min="3" max="16" width="9.140625" style="39"/>
    <col min="17" max="17" width="2.7109375" style="39" customWidth="1"/>
    <col min="18" max="18" width="9.140625" style="39"/>
    <col min="19" max="41" width="9.140625" style="75"/>
    <col min="42" max="75" width="9.140625" style="39"/>
    <col min="76" max="76" width="3.5703125" style="39" customWidth="1"/>
    <col min="77" max="78" width="9.140625" style="39"/>
    <col min="79" max="79" width="19.42578125" style="39" customWidth="1"/>
    <col min="80" max="85" width="9.140625" style="39"/>
    <col min="86" max="86" width="3.5703125" style="39" customWidth="1"/>
    <col min="87" max="88" width="9.140625" style="39"/>
    <col min="89" max="89" width="19.42578125" style="39" customWidth="1"/>
    <col min="90" max="90" width="9.7109375" style="39" customWidth="1"/>
    <col min="91" max="95" width="9.140625" style="39"/>
    <col min="96" max="96" width="3.5703125" style="39" customWidth="1"/>
    <col min="97" max="16384" width="9.140625" style="39"/>
  </cols>
  <sheetData>
    <row r="1" spans="1:77">
      <c r="A1" s="52" t="s">
        <v>154</v>
      </c>
      <c r="S1" s="52"/>
      <c r="T1" s="52"/>
      <c r="U1" s="52"/>
      <c r="V1" s="52"/>
      <c r="W1" s="52"/>
      <c r="X1" s="52"/>
      <c r="Y1" s="52"/>
      <c r="Z1" s="52"/>
      <c r="AA1" s="52"/>
      <c r="AB1" s="52"/>
      <c r="AC1" s="52"/>
      <c r="AD1" s="52"/>
      <c r="AE1" s="52"/>
      <c r="AF1" s="52"/>
      <c r="AG1" s="52"/>
      <c r="AH1" s="52"/>
      <c r="AI1" s="52"/>
      <c r="AJ1" s="52"/>
      <c r="AK1" s="52"/>
      <c r="AL1" s="52"/>
      <c r="AM1" s="52"/>
      <c r="AN1" s="52"/>
      <c r="AO1" s="52"/>
    </row>
    <row r="2" spans="1:77" s="75" customFormat="1">
      <c r="A2" s="53" t="s">
        <v>155</v>
      </c>
      <c r="B2" s="126" t="s">
        <v>13</v>
      </c>
      <c r="S2" s="53"/>
      <c r="T2" s="53"/>
      <c r="U2" s="53"/>
      <c r="V2" s="53"/>
      <c r="W2" s="53"/>
      <c r="X2" s="53"/>
      <c r="Y2" s="53"/>
      <c r="Z2" s="53"/>
      <c r="AA2" s="53"/>
      <c r="AB2" s="53"/>
      <c r="AC2" s="53"/>
      <c r="AD2" s="53"/>
      <c r="AE2" s="53"/>
      <c r="AF2" s="53"/>
      <c r="AG2" s="53"/>
      <c r="AH2" s="53"/>
      <c r="AI2" s="53"/>
      <c r="AJ2" s="53"/>
      <c r="AK2" s="53"/>
      <c r="AL2" s="53"/>
      <c r="AM2" s="53"/>
      <c r="AN2" s="53"/>
      <c r="AO2" s="53"/>
    </row>
    <row r="4" spans="1:77">
      <c r="B4" s="55" t="str">
        <f>"Consumer demand in selected countries ("&amp;$B$2&amp;")"</f>
        <v>Consumer demand in selected countries (Tonnes)</v>
      </c>
      <c r="C4" s="55"/>
      <c r="D4" s="55"/>
      <c r="E4" s="55"/>
      <c r="F4" s="55"/>
      <c r="G4" s="55"/>
      <c r="H4" s="55"/>
      <c r="I4" s="55"/>
      <c r="J4" s="55"/>
      <c r="K4" s="55"/>
      <c r="L4" s="55"/>
      <c r="M4" s="55"/>
      <c r="N4" s="55"/>
      <c r="O4" s="55"/>
      <c r="P4" s="55"/>
      <c r="Q4" s="55"/>
      <c r="R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row>
    <row r="5" spans="1:77" s="56" customFormat="1" ht="38.25" customHeight="1">
      <c r="A5" s="76"/>
      <c r="B5" s="123"/>
      <c r="C5" s="122">
        <f>AppAn.Data!L$2</f>
        <v>2010</v>
      </c>
      <c r="D5" s="122">
        <f>AppAn.Data!M$2</f>
        <v>2011</v>
      </c>
      <c r="E5" s="122">
        <f>AppAn.Data!N$2</f>
        <v>2012</v>
      </c>
      <c r="F5" s="122">
        <f>AppAn.Data!O$2</f>
        <v>2013</v>
      </c>
      <c r="G5" s="122">
        <f>AppAn.Data!P$2</f>
        <v>2014</v>
      </c>
      <c r="H5" s="122">
        <f>AppAn.Data!Q$2</f>
        <v>2015</v>
      </c>
      <c r="I5" s="122">
        <f>AppAn.Data!R$2</f>
        <v>2016</v>
      </c>
      <c r="J5" s="122">
        <f>AppAn.Data!S$2</f>
        <v>2017</v>
      </c>
      <c r="K5" s="122">
        <f>AppAn.Data!T$2</f>
        <v>2018</v>
      </c>
      <c r="L5" s="122">
        <f>AppAn.Data!U$2</f>
        <v>2019</v>
      </c>
      <c r="M5" s="122">
        <f>AppAn.Data!V$2</f>
        <v>2020</v>
      </c>
      <c r="N5" s="122">
        <f>AppAn.Data!W$2</f>
        <v>2021</v>
      </c>
      <c r="O5" s="122">
        <f>AppAn.Data!X$2</f>
        <v>2022</v>
      </c>
      <c r="P5" s="122">
        <f>AppAn.Data!Y$2</f>
        <v>2023</v>
      </c>
      <c r="Q5" s="122"/>
      <c r="R5" s="122" t="s">
        <v>12</v>
      </c>
      <c r="S5" s="76"/>
      <c r="T5" s="122" t="str">
        <f>AppQt.Data!M$2</f>
        <v>Q1'10</v>
      </c>
      <c r="U5" s="122" t="str">
        <f>AppQt.Data!N$2</f>
        <v>Q2'10</v>
      </c>
      <c r="V5" s="122" t="str">
        <f>AppQt.Data!O$2</f>
        <v>Q3'10</v>
      </c>
      <c r="W5" s="122" t="str">
        <f>AppQt.Data!P$2</f>
        <v>Q4'10</v>
      </c>
      <c r="X5" s="122" t="str">
        <f>AppQt.Data!Q$2</f>
        <v>Q1'11</v>
      </c>
      <c r="Y5" s="122" t="str">
        <f>AppQt.Data!R$2</f>
        <v>Q2'11</v>
      </c>
      <c r="Z5" s="122" t="str">
        <f>AppQt.Data!S$2</f>
        <v>Q3'11</v>
      </c>
      <c r="AA5" s="122" t="str">
        <f>AppQt.Data!T$2</f>
        <v>Q4'11</v>
      </c>
      <c r="AB5" s="122" t="str">
        <f>AppQt.Data!U$2</f>
        <v>Q1'12</v>
      </c>
      <c r="AC5" s="122" t="str">
        <f>AppQt.Data!V$2</f>
        <v>Q2'12</v>
      </c>
      <c r="AD5" s="122" t="str">
        <f>AppQt.Data!W$2</f>
        <v>Q3'12</v>
      </c>
      <c r="AE5" s="122" t="str">
        <f>AppQt.Data!X$2</f>
        <v>Q4'12</v>
      </c>
      <c r="AF5" s="122" t="str">
        <f>AppQt.Data!Y$2</f>
        <v>Q1'13</v>
      </c>
      <c r="AG5" s="122" t="str">
        <f>AppQt.Data!Z$2</f>
        <v>Q2'13</v>
      </c>
      <c r="AH5" s="122" t="str">
        <f>AppQt.Data!AA$2</f>
        <v>Q3'13</v>
      </c>
      <c r="AI5" s="122" t="str">
        <f>AppQt.Data!AB$2</f>
        <v>Q4'13</v>
      </c>
      <c r="AJ5" s="122" t="str">
        <f>AppQt.Data!AC$2</f>
        <v>Q1'14</v>
      </c>
      <c r="AK5" s="122" t="str">
        <f>AppQt.Data!AD$2</f>
        <v>Q2'14</v>
      </c>
      <c r="AL5" s="122" t="str">
        <f>AppQt.Data!AE$2</f>
        <v>Q3'14</v>
      </c>
      <c r="AM5" s="122" t="str">
        <f>AppQt.Data!AF$2</f>
        <v>Q4'14</v>
      </c>
      <c r="AN5" s="122" t="str">
        <f>AppQt.Data!AG$2</f>
        <v>Q1'15</v>
      </c>
      <c r="AO5" s="122" t="str">
        <f>AppQt.Data!AH$2</f>
        <v>Q2'15</v>
      </c>
      <c r="AP5" s="122" t="str">
        <f>AppQt.Data!AI$2</f>
        <v>Q3'15</v>
      </c>
      <c r="AQ5" s="122" t="str">
        <f>AppQt.Data!AJ$2</f>
        <v>Q4'15</v>
      </c>
      <c r="AR5" s="122" t="str">
        <f>AppQt.Data!AK$2</f>
        <v>Q1'16</v>
      </c>
      <c r="AS5" s="122" t="str">
        <f>AppQt.Data!AL$2</f>
        <v>Q2'16</v>
      </c>
      <c r="AT5" s="122" t="str">
        <f>AppQt.Data!AM$2</f>
        <v>Q3'16</v>
      </c>
      <c r="AU5" s="122" t="str">
        <f>AppQt.Data!AN$2</f>
        <v>Q4'16</v>
      </c>
      <c r="AV5" s="122" t="str">
        <f>AppQt.Data!AO$2</f>
        <v>Q1'17</v>
      </c>
      <c r="AW5" s="122" t="str">
        <f>AppQt.Data!AP$2</f>
        <v>Q2'17</v>
      </c>
      <c r="AX5" s="122" t="str">
        <f>AppQt.Data!AQ$2</f>
        <v>Q3'17</v>
      </c>
      <c r="AY5" s="122" t="str">
        <f>AppQt.Data!AR$2</f>
        <v>Q4'17</v>
      </c>
      <c r="AZ5" s="122" t="str">
        <f>AppQt.Data!AS$2</f>
        <v>Q1'18</v>
      </c>
      <c r="BA5" s="122" t="str">
        <f>AppQt.Data!AT$2</f>
        <v>Q2'18</v>
      </c>
      <c r="BB5" s="122" t="str">
        <f>AppQt.Data!AU$2</f>
        <v>Q3'18</v>
      </c>
      <c r="BC5" s="122" t="str">
        <f>AppQt.Data!AV$2</f>
        <v>Q4'18</v>
      </c>
      <c r="BD5" s="122" t="str">
        <f>AppQt.Data!AW$2</f>
        <v>Q1'19</v>
      </c>
      <c r="BE5" s="122" t="str">
        <f>AppQt.Data!AX$2</f>
        <v>Q2'19</v>
      </c>
      <c r="BF5" s="122" t="str">
        <f>AppQt.Data!AY$2</f>
        <v>Q3'19</v>
      </c>
      <c r="BG5" s="122" t="str">
        <f>AppQt.Data!AZ$2</f>
        <v>Q4'19</v>
      </c>
      <c r="BH5" s="122" t="str">
        <f>AppQt.Data!BA$2</f>
        <v>Q1'20</v>
      </c>
      <c r="BI5" s="122" t="str">
        <f>AppQt.Data!BB$2</f>
        <v>Q2'20</v>
      </c>
      <c r="BJ5" s="122" t="str">
        <f>AppQt.Data!BC$2</f>
        <v>Q3'20</v>
      </c>
      <c r="BK5" s="122" t="str">
        <f>AppQt.Data!BD$2</f>
        <v>Q4'20</v>
      </c>
      <c r="BL5" s="122" t="str">
        <f>AppQt.Data!BE$2</f>
        <v>Q1'21</v>
      </c>
      <c r="BM5" s="122" t="str">
        <f>AppQt.Data!BF$2</f>
        <v>Q2'21</v>
      </c>
      <c r="BN5" s="122" t="str">
        <f>AppQt.Data!BG$2</f>
        <v>Q3'21</v>
      </c>
      <c r="BO5" s="122" t="str">
        <f>AppQt.Data!BH$2</f>
        <v>Q4'21</v>
      </c>
      <c r="BP5" s="122" t="str">
        <f>AppQt.Data!BI$2</f>
        <v>Q1'22</v>
      </c>
      <c r="BQ5" s="122" t="str">
        <f>AppQt.Data!BJ$2</f>
        <v>Q2'22</v>
      </c>
      <c r="BR5" s="122" t="str">
        <f>AppQt.Data!BK$2</f>
        <v>Q3'22</v>
      </c>
      <c r="BS5" s="122" t="str">
        <f>AppQt.Data!BL$2</f>
        <v>Q4'22</v>
      </c>
      <c r="BT5" s="122" t="str">
        <f>AppQt.Data!BM$2</f>
        <v>Q1'23</v>
      </c>
      <c r="BU5" s="122" t="str">
        <f>AppQt.Data!BN$2</f>
        <v>Q2'23</v>
      </c>
      <c r="BV5" s="122" t="str">
        <f>AppQt.Data!BO$2</f>
        <v>Q3'23</v>
      </c>
      <c r="BW5" s="122" t="str">
        <f>AppQt.Data!BP$2</f>
        <v>Q4'23</v>
      </c>
      <c r="BX5" s="122"/>
      <c r="BY5" s="122" t="s">
        <v>12</v>
      </c>
    </row>
    <row r="6" spans="1:77">
      <c r="A6" s="64"/>
      <c r="B6" s="77" t="s">
        <v>49</v>
      </c>
      <c r="C6" s="81">
        <f>IFERROR(IF($B$2="Tonnes",AppAn.Data!L116,(AppAn.Data!L116*ozton*AppAn.Data!L$6)/1000000),"-")</f>
        <v>1001.7119716659736</v>
      </c>
      <c r="D6" s="81">
        <f>IFERROR(IF($B$2="Tonnes",AppAn.Data!M116,(AppAn.Data!M116*ozton*AppAn.Data!M$6)/1000000),"-")</f>
        <v>974.0223724614923</v>
      </c>
      <c r="E6" s="81">
        <f>IFERROR(IF($B$2="Tonnes",AppAn.Data!N116,(AppAn.Data!N116*ozton*AppAn.Data!N$6)/1000000),"-")</f>
        <v>914.15116888348098</v>
      </c>
      <c r="F6" s="81">
        <f>IFERROR(IF($B$2="Tonnes",AppAn.Data!O116,(AppAn.Data!O116*ozton*AppAn.Data!O$6)/1000000),"-")</f>
        <v>958.58121583418369</v>
      </c>
      <c r="G6" s="81">
        <f>IFERROR(IF($B$2="Tonnes",AppAn.Data!P116,(AppAn.Data!P116*ozton*AppAn.Data!P$6)/1000000),"-")</f>
        <v>833.45355596156014</v>
      </c>
      <c r="H6" s="81">
        <f>IFERROR(IF($B$2="Tonnes",AppAn.Data!Q116,(AppAn.Data!Q116*ozton*AppAn.Data!Q$6)/1000000),"-")</f>
        <v>857.23853598051562</v>
      </c>
      <c r="I6" s="81">
        <f>IFERROR(IF($B$2="Tonnes",AppAn.Data!R116,(AppAn.Data!R116*ozton*AppAn.Data!R$6)/1000000),"-")</f>
        <v>666.08500000259323</v>
      </c>
      <c r="J6" s="81">
        <f>IFERROR(IF($B$2="Tonnes",AppAn.Data!S116,(AppAn.Data!S116*ozton*AppAn.Data!S$6)/1000000),"-")</f>
        <v>771.21693866797023</v>
      </c>
      <c r="K6" s="81">
        <f>IFERROR(IF($B$2="Tonnes",AppAn.Data!T116,(AppAn.Data!T116*ozton*AppAn.Data!T$6)/1000000),"-")</f>
        <v>760.41258146352811</v>
      </c>
      <c r="L6" s="81">
        <f>IFERROR(IF($B$2="Tonnes",AppAn.Data!U116,(AppAn.Data!U116*ozton*AppAn.Data!U$6)/1000000),"-")</f>
        <v>690.40583538188821</v>
      </c>
      <c r="M6" s="81">
        <f>IFERROR(IF($B$2="Tonnes",AppAn.Data!V116,(AppAn.Data!V116*ozton*AppAn.Data!V$6)/1000000),"-")</f>
        <v>446.36951451962778</v>
      </c>
      <c r="N6" s="81">
        <f>IFERROR(IF($B$2="Tonnes",AppAn.Data!W116,(AppAn.Data!W116*ozton*AppAn.Data!W$6)/1000000),"-")</f>
        <v>797.34103979267218</v>
      </c>
      <c r="O6" s="81">
        <f>IFERROR(IF($B$2="Tonnes",AppAn.Data!X116,(AppAn.Data!X116*ozton*AppAn.Data!X$6)/1000000),"-")</f>
        <v>774.12173911217769</v>
      </c>
      <c r="P6" s="81">
        <f>IFERROR(IF($B$2="Tonnes",AppAn.Data!Y116,(AppAn.Data!Y116*ozton*AppAn.Data!Y$6)/1000000),"-")</f>
        <v>747.49405749603034</v>
      </c>
      <c r="Q6" s="68" t="str">
        <f t="shared" ref="Q6:Q46" si="0">IF(R6&lt;0,$A$2,IF(R6&gt;0,$A$1,"-"))</f>
        <v>▼</v>
      </c>
      <c r="R6" s="69">
        <f t="shared" ref="R6:R46" si="1">IF(AND(P6&gt;0,O6&gt;0),(P6/O6-1)*100,"-")</f>
        <v>-3.4397279227277644</v>
      </c>
      <c r="S6" s="64"/>
      <c r="T6" s="81">
        <f>IFERROR(IF($B$2="Tonnes",AppQt.Data!M126,(AppQt.Data!M126*ozton*AppQt.Data!M$7)/1000000),"-")</f>
        <v>269.41918909405962</v>
      </c>
      <c r="U6" s="81">
        <f>IFERROR(IF($B$2="Tonnes",AppQt.Data!N126,(AppQt.Data!N126*ozton*AppQt.Data!N$7)/1000000),"-")</f>
        <v>177.12255582056164</v>
      </c>
      <c r="V6" s="81">
        <f>IFERROR(IF($B$2="Tonnes",AppQt.Data!O126,(AppQt.Data!O126*ozton*AppQt.Data!O$7)/1000000),"-")</f>
        <v>259.41713216425154</v>
      </c>
      <c r="W6" s="81">
        <f>IFERROR(IF($B$2="Tonnes",AppQt.Data!P126,(AppQt.Data!P126*ozton*AppQt.Data!P$7)/1000000),"-")</f>
        <v>295.75309458710069</v>
      </c>
      <c r="X6" s="81">
        <f>IFERROR(IF($B$2="Tonnes",AppQt.Data!Q126,(AppQt.Data!Q126*ozton*AppQt.Data!Q$7)/1000000),"-")</f>
        <v>298.81864642178311</v>
      </c>
      <c r="Y6" s="81">
        <f>IFERROR(IF($B$2="Tonnes",AppQt.Data!R126,(AppQt.Data!R126*ozton*AppQt.Data!R$7)/1000000),"-")</f>
        <v>290.84137563820263</v>
      </c>
      <c r="Z6" s="81">
        <f>IFERROR(IF($B$2="Tonnes",AppQt.Data!S126,(AppQt.Data!S126*ozton*AppQt.Data!S$7)/1000000),"-")</f>
        <v>201.91416756336471</v>
      </c>
      <c r="AA6" s="81">
        <f>IFERROR(IF($B$2="Tonnes",AppQt.Data!T126,(AppQt.Data!T126*ozton*AppQt.Data!T$7)/1000000),"-")</f>
        <v>182.44818283814183</v>
      </c>
      <c r="AB6" s="81">
        <f>IFERROR(IF($B$2="Tonnes",AppQt.Data!U126,(AppQt.Data!U126*ozton*AppQt.Data!U$7)/1000000),"-")</f>
        <v>212.48566287613826</v>
      </c>
      <c r="AC6" s="81">
        <f>IFERROR(IF($B$2="Tonnes",AppQt.Data!V126,(AppQt.Data!V126*ozton*AppQt.Data!V$7)/1000000),"-")</f>
        <v>191.47671904541374</v>
      </c>
      <c r="AD6" s="81">
        <f>IFERROR(IF($B$2="Tonnes",AppQt.Data!W126,(AppQt.Data!W126*ozton*AppQt.Data!W$7)/1000000),"-")</f>
        <v>232.04073814487529</v>
      </c>
      <c r="AE6" s="81">
        <f>IFERROR(IF($B$2="Tonnes",AppQt.Data!X126,(AppQt.Data!X126*ozton*AppQt.Data!X$7)/1000000),"-")</f>
        <v>278.14804881705351</v>
      </c>
      <c r="AF6" s="81">
        <f>IFERROR(IF($B$2="Tonnes",AppQt.Data!Y126,(AppQt.Data!Y126*ozton*AppQt.Data!Y$7)/1000000),"-")</f>
        <v>235.28543887764255</v>
      </c>
      <c r="AG6" s="81">
        <f>IFERROR(IF($B$2="Tonnes",AppQt.Data!Z126,(AppQt.Data!Z126*ozton*AppQt.Data!Z$7)/1000000),"-")</f>
        <v>321.67347682184931</v>
      </c>
      <c r="AH6" s="81">
        <f>IFERROR(IF($B$2="Tonnes",AppQt.Data!AA126,(AppQt.Data!AA126*ozton*AppQt.Data!AA$7)/1000000),"-")</f>
        <v>197.64458278885763</v>
      </c>
      <c r="AI6" s="81">
        <f>IFERROR(IF($B$2="Tonnes",AppQt.Data!AB126,(AppQt.Data!AB126*ozton*AppQt.Data!AB$7)/1000000),"-")</f>
        <v>203.97771734583421</v>
      </c>
      <c r="AJ6" s="81">
        <f>IFERROR(IF($B$2="Tonnes",AppQt.Data!AC126,(AppQt.Data!AC126*ozton*AppQt.Data!AC$7)/1000000),"-")</f>
        <v>166.37743544556565</v>
      </c>
      <c r="AK6" s="81">
        <f>IFERROR(IF($B$2="Tonnes",AppQt.Data!AD126,(AppQt.Data!AD126*ozton*AppQt.Data!AD$7)/1000000),"-")</f>
        <v>203.91609699563469</v>
      </c>
      <c r="AL6" s="81">
        <f>IFERROR(IF($B$2="Tonnes",AppQt.Data!AE126,(AppQt.Data!AE126*ozton*AppQt.Data!AE$7)/1000000),"-")</f>
        <v>237.06020386225163</v>
      </c>
      <c r="AM6" s="81">
        <f>IFERROR(IF($B$2="Tonnes",AppQt.Data!AF126,(AppQt.Data!AF126*ozton*AppQt.Data!AF$7)/1000000),"-")</f>
        <v>226.09981965810826</v>
      </c>
      <c r="AN6" s="81">
        <f>IFERROR(IF($B$2="Tonnes",AppQt.Data!AG126,(AppQt.Data!AG126*ozton*AppQt.Data!AG$7)/1000000),"-")</f>
        <v>190.74704337519171</v>
      </c>
      <c r="AO6" s="81">
        <f>IFERROR(IF($B$2="Tonnes",AppQt.Data!AH126,(AppQt.Data!AH126*ozton*AppQt.Data!AH$7)/1000000),"-")</f>
        <v>159.16461357340742</v>
      </c>
      <c r="AP6" s="81">
        <f>IFERROR(IF($B$2="Tonnes",AppQt.Data!AI126,(AppQt.Data!AI126*ozton*AppQt.Data!AI$7)/1000000),"-")</f>
        <v>271.17751859226001</v>
      </c>
      <c r="AQ6" s="81">
        <f>IFERROR(IF($B$2="Tonnes",AppQt.Data!AJ126,(AppQt.Data!AJ126*ozton*AppQt.Data!AJ$7)/1000000),"-")</f>
        <v>236.14936043965648</v>
      </c>
      <c r="AR6" s="81">
        <f>IFERROR(IF($B$2="Tonnes",AppQt.Data!AK126,(AppQt.Data!AK126*ozton*AppQt.Data!AK$7)/1000000),"-")</f>
        <v>107.23890971271256</v>
      </c>
      <c r="AS6" s="81">
        <f>IFERROR(IF($B$2="Tonnes",AppQt.Data!AL126,(AppQt.Data!AL126*ozton*AppQt.Data!AL$7)/1000000),"-")</f>
        <v>122.09521847662704</v>
      </c>
      <c r="AT6" s="81">
        <f>IFERROR(IF($B$2="Tonnes",AppQt.Data!AM126,(AppQt.Data!AM126*ozton*AppQt.Data!AM$7)/1000000),"-")</f>
        <v>192.77924085804847</v>
      </c>
      <c r="AU6" s="81">
        <f>IFERROR(IF($B$2="Tonnes",AppQt.Data!AN126,(AppQt.Data!AN126*ozton*AppQt.Data!AN$7)/1000000),"-")</f>
        <v>243.97163095520526</v>
      </c>
      <c r="AV6" s="81">
        <f>IFERROR(IF($B$2="Tonnes",AppQt.Data!AO126,(AppQt.Data!AO126*ozton*AppQt.Data!AO$7)/1000000),"-")</f>
        <v>160.79853018310081</v>
      </c>
      <c r="AW6" s="81">
        <f>IFERROR(IF($B$2="Tonnes",AppQt.Data!AP126,(AppQt.Data!AP126*ozton*AppQt.Data!AP$7)/1000000),"-")</f>
        <v>202.50720316678803</v>
      </c>
      <c r="AX6" s="81">
        <f>IFERROR(IF($B$2="Tonnes",AppQt.Data!AQ126,(AppQt.Data!AQ126*ozton*AppQt.Data!AQ$7)/1000000),"-")</f>
        <v>165.83506382350748</v>
      </c>
      <c r="AY6" s="81">
        <f>IFERROR(IF($B$2="Tonnes",AppQt.Data!AR126,(AppQt.Data!AR126*ozton*AppQt.Data!AR$7)/1000000),"-")</f>
        <v>242.07614149457393</v>
      </c>
      <c r="AZ6" s="81">
        <f>IFERROR(IF($B$2="Tonnes",AppQt.Data!AS126,(AppQt.Data!AS126*ozton*AppQt.Data!AS$7)/1000000),"-")</f>
        <v>151.53325849617966</v>
      </c>
      <c r="BA6" s="81">
        <f>IFERROR(IF($B$2="Tonnes",AppQt.Data!AT126,(AppQt.Data!AT126*ozton*AppQt.Data!AT$7)/1000000),"-")</f>
        <v>189.24451433261939</v>
      </c>
      <c r="BB6" s="81">
        <f>IFERROR(IF($B$2="Tonnes",AppQt.Data!AU126,(AppQt.Data!AU126*ozton*AppQt.Data!AU$7)/1000000),"-")</f>
        <v>183.15636748412948</v>
      </c>
      <c r="BC6" s="81">
        <f>IFERROR(IF($B$2="Tonnes",AppQt.Data!AV126,(AppQt.Data!AV126*ozton*AppQt.Data!AV$7)/1000000),"-")</f>
        <v>236.47844115059956</v>
      </c>
      <c r="BD6" s="81">
        <f>IFERROR(IF($B$2="Tonnes",AppQt.Data!AW126,(AppQt.Data!AW126*ozton*AppQt.Data!AW$7)/1000000),"-")</f>
        <v>159.04499034022686</v>
      </c>
      <c r="BE6" s="81">
        <f>IFERROR(IF($B$2="Tonnes",AppQt.Data!AX126,(AppQt.Data!AX126*ozton*AppQt.Data!AX$7)/1000000),"-")</f>
        <v>213.16708037718047</v>
      </c>
      <c r="BF6" s="81">
        <f>IFERROR(IF($B$2="Tonnes",AppQt.Data!AY126,(AppQt.Data!AY126*ozton*AppQt.Data!AY$7)/1000000),"-")</f>
        <v>123.90590959468416</v>
      </c>
      <c r="BG6" s="81">
        <f>IFERROR(IF($B$2="Tonnes",AppQt.Data!AZ126,(AppQt.Data!AZ126*ozton*AppQt.Data!AZ$7)/1000000),"-")</f>
        <v>194.28785506979671</v>
      </c>
      <c r="BH6" s="81">
        <f>IFERROR(IF($B$2="Tonnes",AppQt.Data!BA126,(AppQt.Data!BA126*ozton*AppQt.Data!BA$7)/1000000),"-")</f>
        <v>101.91971521449426</v>
      </c>
      <c r="BI6" s="81">
        <f>IFERROR(IF($B$2="Tonnes",AppQt.Data!BB126,(AppQt.Data!BB126*ozton*AppQt.Data!BB$7)/1000000),"-")</f>
        <v>63.731608635046534</v>
      </c>
      <c r="BJ6" s="81">
        <f>IFERROR(IF($B$2="Tonnes",AppQt.Data!BC126,(AppQt.Data!BC126*ozton*AppQt.Data!BC$7)/1000000),"-")</f>
        <v>94.561913707034734</v>
      </c>
      <c r="BK6" s="81">
        <f>IFERROR(IF($B$2="Tonnes",AppQt.Data!BD126,(AppQt.Data!BD126*ozton*AppQt.Data!BD$7)/1000000),"-")</f>
        <v>186.15627696305225</v>
      </c>
      <c r="BL6" s="81">
        <f>IFERROR(IF($B$2="Tonnes",AppQt.Data!BE126,(AppQt.Data!BE126*ozton*AppQt.Data!BE$7)/1000000),"-")</f>
        <v>165.8209558415486</v>
      </c>
      <c r="BM6" s="81">
        <f>IFERROR(IF($B$2="Tonnes",AppQt.Data!BF126,(AppQt.Data!BF126*ozton*AppQt.Data!BF$7)/1000000),"-")</f>
        <v>119.63781202431147</v>
      </c>
      <c r="BN6" s="81">
        <f>IFERROR(IF($B$2="Tonnes",AppQt.Data!BG126,(AppQt.Data!BG126*ozton*AppQt.Data!BG$7)/1000000),"-")</f>
        <v>168.00092949489553</v>
      </c>
      <c r="BO6" s="81">
        <f>IFERROR(IF($B$2="Tonnes",AppQt.Data!BH126,(AppQt.Data!BH126*ozton*AppQt.Data!BH$7)/1000000),"-")</f>
        <v>343.88134243191655</v>
      </c>
      <c r="BP6" s="81">
        <f>IFERROR(IF($B$2="Tonnes",AppQt.Data!BI126,(AppQt.Data!BI126*ozton*AppQt.Data!BI$7)/1000000),"-")</f>
        <v>135.45941367933091</v>
      </c>
      <c r="BQ6" s="81">
        <f>IFERROR(IF($B$2="Tonnes",AppQt.Data!BJ126,(AppQt.Data!BJ126*ozton*AppQt.Data!BJ$7)/1000000),"-")</f>
        <v>170.73290551086191</v>
      </c>
      <c r="BR6" s="81">
        <f>IFERROR(IF($B$2="Tonnes",AppQt.Data!BK126,(AppQt.Data!BK126*ozton*AppQt.Data!BK$7)/1000000),"-")</f>
        <v>191.6504765149914</v>
      </c>
      <c r="BS6" s="81">
        <f>IFERROR(IF($B$2="Tonnes",AppQt.Data!BL126,(AppQt.Data!BL126*ozton*AppQt.Data!BL$7)/1000000),"-")</f>
        <v>276.27894340699351</v>
      </c>
      <c r="BT6" s="81">
        <f>IFERROR(IF($B$2="Tonnes",AppQt.Data!BM126,(AppQt.Data!BM126*ozton*AppQt.Data!BM$7)/1000000),"-")</f>
        <v>112.86843310711174</v>
      </c>
      <c r="BU6" s="81">
        <f>IFERROR(IF($B$2="Tonnes",AppQt.Data!BN126,(AppQt.Data!BN126*ozton*AppQt.Data!BN$7)/1000000),"-")</f>
        <v>158.13497022446441</v>
      </c>
      <c r="BV6" s="81">
        <f>IFERROR(IF($B$2="Tonnes",AppQt.Data!BO126,(AppQt.Data!BO126*ozton*AppQt.Data!BO$7)/1000000),"-")</f>
        <v>210.24334671639832</v>
      </c>
      <c r="BW6" s="81">
        <f>IFERROR(IF($B$2="Tonnes",AppQt.Data!BP126,(AppQt.Data!BP126*ozton*AppQt.Data!BP$7)/1000000),"-")</f>
        <v>266.24730744805578</v>
      </c>
      <c r="BX6" s="68" t="str">
        <f>IF(BY6&lt;0,$A$2,IF(BY6&gt;0,$A$1,"-"))</f>
        <v>▼</v>
      </c>
      <c r="BY6" s="69">
        <f t="shared" ref="BY6:BY46" si="2">IF(AND(ISNUMBER(BW6),ISNUMBER(BS6),BW6&gt;0,BS6&gt;0,(BW6/BS6-1)*100&lt;300),(BW6/BS6-1)*100,IF(AND(ISNUMBER(BW6),ISNUMBER(BS6),BW6&gt;0,BS6&gt;0,(BW6/BS6-1)*100&gt;300),"&gt;300","-"))</f>
        <v>-3.6309810060913272</v>
      </c>
    </row>
    <row r="7" spans="1:77">
      <c r="A7" s="64"/>
      <c r="B7" s="77" t="s">
        <v>50</v>
      </c>
      <c r="C7" s="81">
        <f>IFERROR(IF($B$2="Tonnes",AppAn.Data!L117,(AppAn.Data!L117*ozton*AppAn.Data!L$6)/1000000),"-")</f>
        <v>33.829500137262073</v>
      </c>
      <c r="D7" s="81">
        <f>IFERROR(IF($B$2="Tonnes",AppAn.Data!M117,(AppAn.Data!M117*ozton*AppAn.Data!M$6)/1000000),"-")</f>
        <v>39.946141490228904</v>
      </c>
      <c r="E7" s="81">
        <f>IFERROR(IF($B$2="Tonnes",AppAn.Data!N117,(AppAn.Data!N117*ozton*AppAn.Data!N$6)/1000000),"-")</f>
        <v>39.390174213503357</v>
      </c>
      <c r="F7" s="81">
        <f>IFERROR(IF($B$2="Tonnes",AppAn.Data!O117,(AppAn.Data!O117*ozton*AppAn.Data!O$6)/1000000),"-")</f>
        <v>44.245923145083871</v>
      </c>
      <c r="G7" s="81">
        <f>IFERROR(IF($B$2="Tonnes",AppAn.Data!P117,(AppAn.Data!P117*ozton*AppAn.Data!P$6)/1000000),"-")</f>
        <v>35.779776352061432</v>
      </c>
      <c r="H7" s="81">
        <f>IFERROR(IF($B$2="Tonnes",AppAn.Data!Q117,(AppAn.Data!Q117*ozton*AppAn.Data!Q$6)/1000000),"-")</f>
        <v>37.639769814692798</v>
      </c>
      <c r="I7" s="81">
        <f>IFERROR(IF($B$2="Tonnes",AppAn.Data!R117,(AppAn.Data!R117*ozton*AppAn.Data!R$6)/1000000),"-")</f>
        <v>42.243682626571143</v>
      </c>
      <c r="J7" s="81">
        <f>IFERROR(IF($B$2="Tonnes",AppAn.Data!S117,(AppAn.Data!S117*ozton*AppAn.Data!S$6)/1000000),"-")</f>
        <v>44.929617051992238</v>
      </c>
      <c r="K7" s="81">
        <f>IFERROR(IF($B$2="Tonnes",AppAn.Data!T117,(AppAn.Data!T117*ozton*AppAn.Data!T$6)/1000000),"-")</f>
        <v>40.172315030232589</v>
      </c>
      <c r="L7" s="81">
        <f>IFERROR(IF($B$2="Tonnes",AppAn.Data!U117,(AppAn.Data!U117*ozton*AppAn.Data!U$6)/1000000),"-")</f>
        <v>38.038190719625618</v>
      </c>
      <c r="M7" s="81">
        <f>IFERROR(IF($B$2="Tonnes",AppAn.Data!V117,(AppAn.Data!V117*ozton*AppAn.Data!V$6)/1000000),"-")</f>
        <v>28.759723179548683</v>
      </c>
      <c r="N7" s="81">
        <f>IFERROR(IF($B$2="Tonnes",AppAn.Data!W117,(AppAn.Data!W117*ozton*AppAn.Data!W$6)/1000000),"-")</f>
        <v>41.18896319298559</v>
      </c>
      <c r="O7" s="81">
        <f>IFERROR(IF($B$2="Tonnes",AppAn.Data!X117,(AppAn.Data!X117*ozton*AppAn.Data!X$6)/1000000),"-")</f>
        <v>44.28646853980176</v>
      </c>
      <c r="P7" s="81">
        <f>IFERROR(IF($B$2="Tonnes",AppAn.Data!Y117,(AppAn.Data!Y117*ozton*AppAn.Data!Y$6)/1000000),"-")</f>
        <v>43.015834639898827</v>
      </c>
      <c r="Q7" s="68" t="str">
        <f t="shared" si="0"/>
        <v>▼</v>
      </c>
      <c r="R7" s="69">
        <f t="shared" si="1"/>
        <v>-2.8691244567422891</v>
      </c>
      <c r="S7" s="64"/>
      <c r="T7" s="81">
        <f>IFERROR(IF($B$2="Tonnes",AppQt.Data!M127,(AppQt.Data!M127*ozton*AppQt.Data!M$7)/1000000),"-")</f>
        <v>16.80858116764275</v>
      </c>
      <c r="U7" s="81">
        <f>IFERROR(IF($B$2="Tonnes",AppQt.Data!N127,(AppQt.Data!N127*ozton*AppQt.Data!N$7)/1000000),"-")</f>
        <v>3.3150132686676423</v>
      </c>
      <c r="V7" s="81">
        <f>IFERROR(IF($B$2="Tonnes",AppQt.Data!O127,(AppQt.Data!O127*ozton*AppQt.Data!O$7)/1000000),"-")</f>
        <v>10.95047927342606</v>
      </c>
      <c r="W7" s="81">
        <f>IFERROR(IF($B$2="Tonnes",AppQt.Data!P127,(AppQt.Data!P127*ozton*AppQt.Data!P$7)/1000000),"-")</f>
        <v>2.7554264275256219</v>
      </c>
      <c r="X7" s="81">
        <f>IFERROR(IF($B$2="Tonnes",AppQt.Data!Q127,(AppQt.Data!Q127*ozton*AppQt.Data!Q$7)/1000000),"-")</f>
        <v>14.796621542176091</v>
      </c>
      <c r="Y7" s="81">
        <f>IFERROR(IF($B$2="Tonnes",AppQt.Data!R127,(AppQt.Data!R127*ozton*AppQt.Data!R$7)/1000000),"-")</f>
        <v>9.3510163539248055</v>
      </c>
      <c r="Z7" s="81">
        <f>IFERROR(IF($B$2="Tonnes",AppQt.Data!S127,(AppQt.Data!S127*ozton*AppQt.Data!S$7)/1000000),"-")</f>
        <v>8.4943005963605245</v>
      </c>
      <c r="AA7" s="81">
        <f>IFERROR(IF($B$2="Tonnes",AppQt.Data!T127,(AppQt.Data!T127*ozton*AppQt.Data!T$7)/1000000),"-")</f>
        <v>7.3042029977674794</v>
      </c>
      <c r="AB7" s="81">
        <f>IFERROR(IF($B$2="Tonnes",AppQt.Data!U127,(AppQt.Data!U127*ozton*AppQt.Data!U$7)/1000000),"-")</f>
        <v>13.340676370611659</v>
      </c>
      <c r="AC7" s="81">
        <f>IFERROR(IF($B$2="Tonnes",AppQt.Data!V127,(AppQt.Data!V127*ozton*AppQt.Data!V$7)/1000000),"-")</f>
        <v>7.9194895415799698</v>
      </c>
      <c r="AD7" s="81">
        <f>IFERROR(IF($B$2="Tonnes",AppQt.Data!W127,(AppQt.Data!W127*ozton*AppQt.Data!W$7)/1000000),"-")</f>
        <v>9.0847520246024054</v>
      </c>
      <c r="AE7" s="81">
        <f>IFERROR(IF($B$2="Tonnes",AppQt.Data!X127,(AppQt.Data!X127*ozton*AppQt.Data!X$7)/1000000),"-")</f>
        <v>9.0452562767093188</v>
      </c>
      <c r="AF7" s="81">
        <f>IFERROR(IF($B$2="Tonnes",AppQt.Data!Y127,(AppQt.Data!Y127*ozton*AppQt.Data!Y$7)/1000000),"-")</f>
        <v>9.6869980042441401</v>
      </c>
      <c r="AG7" s="81">
        <f>IFERROR(IF($B$2="Tonnes",AppQt.Data!Z127,(AppQt.Data!Z127*ozton*AppQt.Data!Z$7)/1000000),"-")</f>
        <v>13.325263197251417</v>
      </c>
      <c r="AH7" s="81">
        <f>IFERROR(IF($B$2="Tonnes",AppQt.Data!AA127,(AppQt.Data!AA127*ozton*AppQt.Data!AA$7)/1000000),"-")</f>
        <v>10.837657497347411</v>
      </c>
      <c r="AI7" s="81">
        <f>IFERROR(IF($B$2="Tonnes",AppQt.Data!AB127,(AppQt.Data!AB127*ozton*AppQt.Data!AB$7)/1000000),"-")</f>
        <v>10.396004446240905</v>
      </c>
      <c r="AJ7" s="81">
        <f>IFERROR(IF($B$2="Tonnes",AppQt.Data!AC127,(AppQt.Data!AC127*ozton*AppQt.Data!AC$7)/1000000),"-")</f>
        <v>7.1039513338722706</v>
      </c>
      <c r="AK7" s="81">
        <f>IFERROR(IF($B$2="Tonnes",AppQt.Data!AD127,(AppQt.Data!AD127*ozton*AppQt.Data!AD$7)/1000000),"-")</f>
        <v>10.226690038399354</v>
      </c>
      <c r="AL7" s="81">
        <f>IFERROR(IF($B$2="Tonnes",AppQt.Data!AE127,(AppQt.Data!AE127*ozton*AppQt.Data!AE$7)/1000000),"-")</f>
        <v>8.7051466248989477</v>
      </c>
      <c r="AM7" s="81">
        <f>IFERROR(IF($B$2="Tonnes",AppQt.Data!AF127,(AppQt.Data!AF127*ozton*AppQt.Data!AF$7)/1000000),"-")</f>
        <v>9.7439883548908632</v>
      </c>
      <c r="AN7" s="81">
        <f>IFERROR(IF($B$2="Tonnes",AppQt.Data!AG127,(AppQt.Data!AG127*ozton*AppQt.Data!AG$7)/1000000),"-")</f>
        <v>8.3737949749393685</v>
      </c>
      <c r="AO7" s="81">
        <f>IFERROR(IF($B$2="Tonnes",AppQt.Data!AH127,(AppQt.Data!AH127*ozton*AppQt.Data!AH$7)/1000000),"-")</f>
        <v>9.152209251717867</v>
      </c>
      <c r="AP7" s="81">
        <f>IFERROR(IF($B$2="Tonnes",AppQt.Data!AI127,(AppQt.Data!AI127*ozton*AppQt.Data!AI$7)/1000000),"-")</f>
        <v>9.5865053023443796</v>
      </c>
      <c r="AQ7" s="81">
        <f>IFERROR(IF($B$2="Tonnes",AppQt.Data!AJ127,(AppQt.Data!AJ127*ozton*AppQt.Data!AJ$7)/1000000),"-")</f>
        <v>10.527260285691188</v>
      </c>
      <c r="AR7" s="81">
        <f>IFERROR(IF($B$2="Tonnes",AppQt.Data!AK127,(AppQt.Data!AK127*ozton*AppQt.Data!AK$7)/1000000),"-")</f>
        <v>9.8268100673726764</v>
      </c>
      <c r="AS7" s="81">
        <f>IFERROR(IF($B$2="Tonnes",AppQt.Data!AL127,(AppQt.Data!AL127*ozton*AppQt.Data!AL$7)/1000000),"-")</f>
        <v>10.382512955143493</v>
      </c>
      <c r="AT7" s="81">
        <f>IFERROR(IF($B$2="Tonnes",AppQt.Data!AM127,(AppQt.Data!AM127*ozton*AppQt.Data!AM$7)/1000000),"-")</f>
        <v>10.286072087485852</v>
      </c>
      <c r="AU7" s="81">
        <f>IFERROR(IF($B$2="Tonnes",AppQt.Data!AN127,(AppQt.Data!AN127*ozton*AppQt.Data!AN$7)/1000000),"-")</f>
        <v>11.748287516569118</v>
      </c>
      <c r="AV7" s="81">
        <f>IFERROR(IF($B$2="Tonnes",AppQt.Data!AO127,(AppQt.Data!AO127*ozton*AppQt.Data!AO$7)/1000000),"-")</f>
        <v>10.05034626872013</v>
      </c>
      <c r="AW7" s="81">
        <f>IFERROR(IF($B$2="Tonnes",AppQt.Data!AP127,(AppQt.Data!AP127*ozton*AppQt.Data!AP$7)/1000000),"-")</f>
        <v>11.078864768369442</v>
      </c>
      <c r="AX7" s="81">
        <f>IFERROR(IF($B$2="Tonnes",AppQt.Data!AQ127,(AppQt.Data!AQ127*ozton*AppQt.Data!AQ$7)/1000000),"-")</f>
        <v>10.165031274062246</v>
      </c>
      <c r="AY7" s="81">
        <f>IFERROR(IF($B$2="Tonnes",AppQt.Data!AR127,(AppQt.Data!AR127*ozton*AppQt.Data!AR$7)/1000000),"-")</f>
        <v>13.635374740840419</v>
      </c>
      <c r="AZ7" s="81">
        <f>IFERROR(IF($B$2="Tonnes",AppQt.Data!AS127,(AppQt.Data!AS127*ozton*AppQt.Data!AS$7)/1000000),"-")</f>
        <v>10.540646554128845</v>
      </c>
      <c r="BA7" s="81">
        <f>IFERROR(IF($B$2="Tonnes",AppQt.Data!AT127,(AppQt.Data!AT127*ozton*AppQt.Data!AT$7)/1000000),"-")</f>
        <v>9.860197886206711</v>
      </c>
      <c r="BB7" s="81">
        <f>IFERROR(IF($B$2="Tonnes",AppQt.Data!AU127,(AppQt.Data!AU127*ozton*AppQt.Data!AU$7)/1000000),"-")</f>
        <v>8.9668326557782123</v>
      </c>
      <c r="BC7" s="81">
        <f>IFERROR(IF($B$2="Tonnes",AppQt.Data!AV127,(AppQt.Data!AV127*ozton*AppQt.Data!AV$7)/1000000),"-")</f>
        <v>10.804637934118819</v>
      </c>
      <c r="BD7" s="81">
        <f>IFERROR(IF($B$2="Tonnes",AppQt.Data!AW127,(AppQt.Data!AW127*ozton*AppQt.Data!AW$7)/1000000),"-")</f>
        <v>11.85071120954173</v>
      </c>
      <c r="BE7" s="81">
        <f>IFERROR(IF($B$2="Tonnes",AppQt.Data!AX127,(AppQt.Data!AX127*ozton*AppQt.Data!AX$7)/1000000),"-")</f>
        <v>9.540757180792955</v>
      </c>
      <c r="BF7" s="81">
        <f>IFERROR(IF($B$2="Tonnes",AppQt.Data!AY127,(AppQt.Data!AY127*ozton*AppQt.Data!AY$7)/1000000),"-")</f>
        <v>7.1379661246225714</v>
      </c>
      <c r="BG7" s="81">
        <f>IFERROR(IF($B$2="Tonnes",AppQt.Data!AZ127,(AppQt.Data!AZ127*ozton*AppQt.Data!AZ$7)/1000000),"-")</f>
        <v>9.508756204668364</v>
      </c>
      <c r="BH7" s="81">
        <f>IFERROR(IF($B$2="Tonnes",AppQt.Data!BA127,(AppQt.Data!BA127*ozton*AppQt.Data!BA$7)/1000000),"-")</f>
        <v>11.263843979959429</v>
      </c>
      <c r="BI7" s="81">
        <f>IFERROR(IF($B$2="Tonnes",AppQt.Data!BB127,(AppQt.Data!BB127*ozton*AppQt.Data!BB$7)/1000000),"-")</f>
        <v>2.2675392951982385</v>
      </c>
      <c r="BJ7" s="81">
        <f>IFERROR(IF($B$2="Tonnes",AppQt.Data!BC127,(AppQt.Data!BC127*ozton*AppQt.Data!BC$7)/1000000),"-")</f>
        <v>6.3008132836022206</v>
      </c>
      <c r="BK7" s="81">
        <f>IFERROR(IF($B$2="Tonnes",AppQt.Data!BD127,(AppQt.Data!BD127*ozton*AppQt.Data!BD$7)/1000000),"-")</f>
        <v>8.9275266207887967</v>
      </c>
      <c r="BL7" s="81">
        <f>IFERROR(IF($B$2="Tonnes",AppQt.Data!BE127,(AppQt.Data!BE127*ozton*AppQt.Data!BE$7)/1000000),"-")</f>
        <v>11.880494395210777</v>
      </c>
      <c r="BM7" s="81">
        <f>IFERROR(IF($B$2="Tonnes",AppQt.Data!BF127,(AppQt.Data!BF127*ozton*AppQt.Data!BF$7)/1000000),"-")</f>
        <v>9.2479715490189189</v>
      </c>
      <c r="BN7" s="81">
        <f>IFERROR(IF($B$2="Tonnes",AppQt.Data!BG127,(AppQt.Data!BG127*ozton*AppQt.Data!BG$7)/1000000),"-")</f>
        <v>9.7343889018321423</v>
      </c>
      <c r="BO7" s="81">
        <f>IFERROR(IF($B$2="Tonnes",AppQt.Data!BH127,(AppQt.Data!BH127*ozton*AppQt.Data!BH$7)/1000000),"-")</f>
        <v>10.32610834692375</v>
      </c>
      <c r="BP7" s="81">
        <f>IFERROR(IF($B$2="Tonnes",AppQt.Data!BI127,(AppQt.Data!BI127*ozton*AppQt.Data!BI$7)/1000000),"-")</f>
        <v>9.6951709275775642</v>
      </c>
      <c r="BQ7" s="81">
        <f>IFERROR(IF($B$2="Tonnes",AppQt.Data!BJ127,(AppQt.Data!BJ127*ozton*AppQt.Data!BJ$7)/1000000),"-")</f>
        <v>11.465525156243075</v>
      </c>
      <c r="BR7" s="81">
        <f>IFERROR(IF($B$2="Tonnes",AppQt.Data!BK127,(AppQt.Data!BK127*ozton*AppQt.Data!BK$7)/1000000),"-")</f>
        <v>12.99964648229327</v>
      </c>
      <c r="BS7" s="81">
        <f>IFERROR(IF($B$2="Tonnes",AppQt.Data!BL127,(AppQt.Data!BL127*ozton*AppQt.Data!BL$7)/1000000),"-")</f>
        <v>10.126125973687854</v>
      </c>
      <c r="BT7" s="81">
        <f>IFERROR(IF($B$2="Tonnes",AppQt.Data!BM127,(AppQt.Data!BM127*ozton*AppQt.Data!BM$7)/1000000),"-")</f>
        <v>9.9296832928319567</v>
      </c>
      <c r="BU7" s="81">
        <f>IFERROR(IF($B$2="Tonnes",AppQt.Data!BN127,(AppQt.Data!BN127*ozton*AppQt.Data!BN$7)/1000000),"-")</f>
        <v>11.058089490271351</v>
      </c>
      <c r="BV7" s="81">
        <f>IFERROR(IF($B$2="Tonnes",AppQt.Data!BO127,(AppQt.Data!BO127*ozton*AppQt.Data!BO$7)/1000000),"-")</f>
        <v>11.593716766734484</v>
      </c>
      <c r="BW7" s="81">
        <f>IFERROR(IF($B$2="Tonnes",AppQt.Data!BP127,(AppQt.Data!BP127*ozton*AppQt.Data!BP$7)/1000000),"-")</f>
        <v>10.434345090061036</v>
      </c>
      <c r="BX7" s="68" t="str">
        <f t="shared" ref="BX7:BX46" si="3">IF(BY7&lt;0,$A$2,IF(BY7&gt;0,$A$1,"-"))</f>
        <v>▲</v>
      </c>
      <c r="BY7" s="69">
        <f t="shared" si="2"/>
        <v>3.0438009281542833</v>
      </c>
    </row>
    <row r="8" spans="1:77">
      <c r="A8" s="64"/>
      <c r="B8" s="77" t="s">
        <v>119</v>
      </c>
      <c r="C8" s="81" t="s">
        <v>43</v>
      </c>
      <c r="D8" s="81" t="s">
        <v>43</v>
      </c>
      <c r="E8" s="81" t="s">
        <v>43</v>
      </c>
      <c r="F8" s="81" t="s">
        <v>43</v>
      </c>
      <c r="G8" s="81">
        <f>IFERROR(IF($B$2="Tonnes",AppAn.Data!P118,(AppAn.Data!P118*ozton*AppAn.Data!P$6)/1000000),"-")</f>
        <v>9.1224999999999987</v>
      </c>
      <c r="H8" s="81">
        <f>IFERROR(IF($B$2="Tonnes",AppAn.Data!Q118,(AppAn.Data!Q118*ozton*AppAn.Data!Q$6)/1000000),"-")</f>
        <v>10.66085</v>
      </c>
      <c r="I8" s="81">
        <f>IFERROR(IF($B$2="Tonnes",AppAn.Data!R118,(AppAn.Data!R118*ozton*AppAn.Data!R$6)/1000000),"-")</f>
        <v>10.471097299999997</v>
      </c>
      <c r="J8" s="81">
        <f>IFERROR(IF($B$2="Tonnes",AppAn.Data!S118,(AppAn.Data!S118*ozton*AppAn.Data!S$6)/1000000),"-")</f>
        <v>11.181414629999999</v>
      </c>
      <c r="K8" s="81">
        <f>IFERROR(IF($B$2="Tonnes",AppAn.Data!T118,(AppAn.Data!T118*ozton*AppAn.Data!T$6)/1000000),"-")</f>
        <v>9.6047718610000015</v>
      </c>
      <c r="L8" s="81">
        <f>IFERROR(IF($B$2="Tonnes",AppAn.Data!U118,(AppAn.Data!U118*ozton*AppAn.Data!U$6)/1000000),"-")</f>
        <v>7.8870487193700001</v>
      </c>
      <c r="M8" s="81">
        <f>IFERROR(IF($B$2="Tonnes",AppAn.Data!V118,(AppAn.Data!V118*ozton*AppAn.Data!V$6)/1000000),"-")</f>
        <v>4.2723289511385003</v>
      </c>
      <c r="N8" s="81">
        <f>IFERROR(IF($B$2="Tonnes",AppAn.Data!W118,(AppAn.Data!W118*ozton*AppAn.Data!W$6)/1000000),"-")</f>
        <v>4.0944540267944571</v>
      </c>
      <c r="O8" s="81">
        <f>IFERROR(IF($B$2="Tonnes",AppAn.Data!X118,(AppAn.Data!X118*ozton*AppAn.Data!X$6)/1000000),"-")</f>
        <v>3.91252206697372</v>
      </c>
      <c r="P8" s="81">
        <f>IFERROR(IF($B$2="Tonnes",AppAn.Data!Y118,(AppAn.Data!Y118*ozton*AppAn.Data!Y$6)/1000000),"-")</f>
        <v>10.489863672719899</v>
      </c>
      <c r="Q8" s="68" t="str">
        <f t="shared" si="0"/>
        <v>▲</v>
      </c>
      <c r="R8" s="69">
        <f t="shared" si="1"/>
        <v>168.11001939814383</v>
      </c>
      <c r="S8" s="64"/>
      <c r="T8" s="81" t="s">
        <v>43</v>
      </c>
      <c r="U8" s="81" t="s">
        <v>43</v>
      </c>
      <c r="V8" s="81" t="s">
        <v>43</v>
      </c>
      <c r="W8" s="81" t="s">
        <v>43</v>
      </c>
      <c r="X8" s="81" t="s">
        <v>43</v>
      </c>
      <c r="Y8" s="81" t="s">
        <v>43</v>
      </c>
      <c r="Z8" s="81" t="s">
        <v>43</v>
      </c>
      <c r="AA8" s="81" t="s">
        <v>43</v>
      </c>
      <c r="AB8" s="81" t="s">
        <v>43</v>
      </c>
      <c r="AC8" s="81" t="s">
        <v>43</v>
      </c>
      <c r="AD8" s="81" t="s">
        <v>43</v>
      </c>
      <c r="AE8" s="81" t="s">
        <v>43</v>
      </c>
      <c r="AF8" s="81" t="s">
        <v>43</v>
      </c>
      <c r="AG8" s="81" t="s">
        <v>43</v>
      </c>
      <c r="AH8" s="81" t="s">
        <v>43</v>
      </c>
      <c r="AI8" s="81" t="s">
        <v>43</v>
      </c>
      <c r="AJ8" s="81">
        <f>IFERROR(IF($B$2="Tonnes",AppQt.Data!AC128,(AppQt.Data!AC128*ozton*AppQt.Data!AC$7)/1000000),"-")</f>
        <v>2.6824999999999997</v>
      </c>
      <c r="AK8" s="81">
        <f>IFERROR(IF($B$2="Tonnes",AppQt.Data!AD128,(AppQt.Data!AD128*ozton*AppQt.Data!AD$7)/1000000),"-")</f>
        <v>2.7679999999999998</v>
      </c>
      <c r="AL8" s="81">
        <f>IFERROR(IF($B$2="Tonnes",AppQt.Data!AE128,(AppQt.Data!AE128*ozton*AppQt.Data!AE$7)/1000000),"-")</f>
        <v>1.911</v>
      </c>
      <c r="AM8" s="81">
        <f>IFERROR(IF($B$2="Tonnes",AppQt.Data!AF128,(AppQt.Data!AF128*ozton*AppQt.Data!AF$7)/1000000),"-")</f>
        <v>1.7610000000000001</v>
      </c>
      <c r="AN8" s="81">
        <f>IFERROR(IF($B$2="Tonnes",AppQt.Data!AG128,(AppQt.Data!AG128*ozton*AppQt.Data!AG$7)/1000000),"-")</f>
        <v>3.1257499999999996</v>
      </c>
      <c r="AO8" s="81">
        <f>IFERROR(IF($B$2="Tonnes",AppQt.Data!AH128,(AppQt.Data!AH128*ozton*AppQt.Data!AH$7)/1000000),"-")</f>
        <v>3.0254400000000001</v>
      </c>
      <c r="AP8" s="81">
        <f>IFERROR(IF($B$2="Tonnes",AppQt.Data!AI128,(AppQt.Data!AI128*ozton*AppQt.Data!AI$7)/1000000),"-")</f>
        <v>2.1539499999999996</v>
      </c>
      <c r="AQ8" s="81">
        <f>IFERROR(IF($B$2="Tonnes",AppQt.Data!AJ128,(AppQt.Data!AJ128*ozton*AppQt.Data!AJ$7)/1000000),"-")</f>
        <v>2.3557100000000002</v>
      </c>
      <c r="AR8" s="81">
        <f>IFERROR(IF($B$2="Tonnes",AppQt.Data!AK128,(AppQt.Data!AK128*ozton*AppQt.Data!AK$7)/1000000),"-")</f>
        <v>2.5886599999999995</v>
      </c>
      <c r="AS8" s="81">
        <f>IFERROR(IF($B$2="Tonnes",AppQt.Data!AL128,(AppQt.Data!AL128*ozton*AppQt.Data!AL$7)/1000000),"-")</f>
        <v>3.2657120000000002</v>
      </c>
      <c r="AT8" s="81">
        <f>IFERROR(IF($B$2="Tonnes",AppQt.Data!AM128,(AppQt.Data!AM128*ozton*AppQt.Data!AM$7)/1000000),"-")</f>
        <v>2.2862354999999992</v>
      </c>
      <c r="AU8" s="81">
        <f>IFERROR(IF($B$2="Tonnes",AppQt.Data!AN128,(AppQt.Data!AN128*ozton*AppQt.Data!AN$7)/1000000),"-")</f>
        <v>2.3304897999999996</v>
      </c>
      <c r="AV8" s="81">
        <f>IFERROR(IF($B$2="Tonnes",AppQt.Data!AO128,(AppQt.Data!AO128*ozton*AppQt.Data!AO$7)/1000000),"-")</f>
        <v>2.700593</v>
      </c>
      <c r="AW8" s="81">
        <f>IFERROR(IF($B$2="Tonnes",AppQt.Data!AP128,(AppQt.Data!AP128*ozton*AppQt.Data!AP$7)/1000000),"-")</f>
        <v>2.8108551999999998</v>
      </c>
      <c r="AX8" s="81">
        <f>IFERROR(IF($B$2="Tonnes",AppQt.Data!AQ128,(AppQt.Data!AQ128*ozton*AppQt.Data!AQ$7)/1000000),"-")</f>
        <v>2.4388051999999996</v>
      </c>
      <c r="AY8" s="81">
        <f>IFERROR(IF($B$2="Tonnes",AppQt.Data!AR128,(AppQt.Data!AR128*ozton*AppQt.Data!AR$7)/1000000),"-")</f>
        <v>3.2311612300000001</v>
      </c>
      <c r="AZ8" s="81">
        <f>IFERROR(IF($B$2="Tonnes",AppQt.Data!AS128,(AppQt.Data!AS128*ozton*AppQt.Data!AS$7)/1000000),"-")</f>
        <v>2.1435040499999998</v>
      </c>
      <c r="BA8" s="81">
        <f>IFERROR(IF($B$2="Tonnes",AppQt.Data!AT128,(AppQt.Data!AT128*ozton*AppQt.Data!AT$7)/1000000),"-")</f>
        <v>2.2556414</v>
      </c>
      <c r="BB8" s="81">
        <f>IFERROR(IF($B$2="Tonnes",AppQt.Data!AU128,(AppQt.Data!AU128*ozton*AppQt.Data!AU$7)/1000000),"-")</f>
        <v>2.5055813040000001</v>
      </c>
      <c r="BC8" s="81">
        <f>IFERROR(IF($B$2="Tonnes",AppQt.Data!AV128,(AppQt.Data!AV128*ozton*AppQt.Data!AV$7)/1000000),"-")</f>
        <v>2.7000451070000007</v>
      </c>
      <c r="BD8" s="81">
        <f>IFERROR(IF($B$2="Tonnes",AppQt.Data!AW128,(AppQt.Data!AW128*ozton*AppQt.Data!AW$7)/1000000),"-")</f>
        <v>2.0386587665000002</v>
      </c>
      <c r="BE8" s="81">
        <f>IFERROR(IF($B$2="Tonnes",AppQt.Data!AX128,(AppQt.Data!AX128*ozton*AppQt.Data!AX$7)/1000000),"-")</f>
        <v>1.8310772600000003</v>
      </c>
      <c r="BF8" s="81">
        <f>IFERROR(IF($B$2="Tonnes",AppQt.Data!AY128,(AppQt.Data!AY128*ozton*AppQt.Data!AY$7)/1000000),"-")</f>
        <v>2.0137743519199995</v>
      </c>
      <c r="BG8" s="81">
        <f>IFERROR(IF($B$2="Tonnes",AppQt.Data!AZ128,(AppQt.Data!AZ128*ozton*AppQt.Data!AZ$7)/1000000),"-")</f>
        <v>2.0035383409500001</v>
      </c>
      <c r="BH8" s="81">
        <f>IFERROR(IF($B$2="Tonnes",AppQt.Data!BA128,(AppQt.Data!BA128*ozton*AppQt.Data!BA$7)/1000000),"-")</f>
        <v>1.3493111365499999</v>
      </c>
      <c r="BI8" s="81">
        <f>IFERROR(IF($B$2="Tonnes",AppQt.Data!BB128,(AppQt.Data!BB128*ozton*AppQt.Data!BB$7)/1000000),"-")</f>
        <v>0.52123175330000004</v>
      </c>
      <c r="BJ8" s="81">
        <f>IFERROR(IF($B$2="Tonnes",AppQt.Data!BC128,(AppQt.Data!BC128*ozton*AppQt.Data!BC$7)/1000000),"-")</f>
        <v>0.68413230557599991</v>
      </c>
      <c r="BK8" s="81">
        <f>IFERROR(IF($B$2="Tonnes",AppQt.Data!BD128,(AppQt.Data!BD128*ozton*AppQt.Data!BD$7)/1000000),"-")</f>
        <v>1.7176537557125002</v>
      </c>
      <c r="BL8" s="81">
        <f>IFERROR(IF($B$2="Tonnes",AppQt.Data!BE128,(AppQt.Data!BE128*ozton*AppQt.Data!BE$7)/1000000),"-")</f>
        <v>1.7691733638599998</v>
      </c>
      <c r="BM8" s="81">
        <f>IFERROR(IF($B$2="Tonnes",AppQt.Data!BF128,(AppQt.Data!BF128*ozton*AppQt.Data!BF$7)/1000000),"-")</f>
        <v>0.98062801373699993</v>
      </c>
      <c r="BN8" s="81">
        <f>IFERROR(IF($B$2="Tonnes",AppQt.Data!BG128,(AppQt.Data!BG128*ozton*AppQt.Data!BG$7)/1000000),"-")</f>
        <v>0.57890820892905004</v>
      </c>
      <c r="BO8" s="81">
        <f>IFERROR(IF($B$2="Tonnes",AppQt.Data!BH128,(AppQt.Data!BH128*ozton*AppQt.Data!BH$7)/1000000),"-")</f>
        <v>0.76574444026840749</v>
      </c>
      <c r="BP8" s="81">
        <f>IFERROR(IF($B$2="Tonnes",AppQt.Data!BI128,(AppQt.Data!BI128*ozton*AppQt.Data!BI$7)/1000000),"-")</f>
        <v>2.2343832375477994</v>
      </c>
      <c r="BQ8" s="81">
        <f>IFERROR(IF($B$2="Tonnes",AppQt.Data!BJ128,(AppQt.Data!BJ128*ozton*AppQt.Data!BJ$7)/1000000),"-")</f>
        <v>0.44531400686849998</v>
      </c>
      <c r="BR8" s="81">
        <f>IFERROR(IF($B$2="Tonnes",AppQt.Data!BK128,(AppQt.Data!BK128*ozton*AppQt.Data!BK$7)/1000000),"-")</f>
        <v>0.30078260618164998</v>
      </c>
      <c r="BS8" s="81">
        <f>IFERROR(IF($B$2="Tonnes",AppQt.Data!BL128,(AppQt.Data!BL128*ozton*AppQt.Data!BL$7)/1000000),"-")</f>
        <v>0.93204221637577045</v>
      </c>
      <c r="BT8" s="81">
        <f>IFERROR(IF($B$2="Tonnes",AppQt.Data!BM128,(AppQt.Data!BM128*ozton*AppQt.Data!BM$7)/1000000),"-")</f>
        <v>2.6778215613025798</v>
      </c>
      <c r="BU8" s="81">
        <f>IFERROR(IF($B$2="Tonnes",AppQt.Data!BN128,(AppQt.Data!BN128*ozton*AppQt.Data!BN$7)/1000000),"-")</f>
        <v>2.9456037174328378</v>
      </c>
      <c r="BV8" s="81">
        <f>IFERROR(IF($B$2="Tonnes",AppQt.Data!BO128,(AppQt.Data!BO128*ozton*AppQt.Data!BO$7)/1000000),"-")</f>
        <v>2.2564829739462704</v>
      </c>
      <c r="BW8" s="81">
        <f>IFERROR(IF($B$2="Tonnes",AppQt.Data!BP128,(AppQt.Data!BP128*ozton*AppQt.Data!BP$7)/1000000),"-")</f>
        <v>2.6099554200382107</v>
      </c>
      <c r="BX8" s="68" t="str">
        <f t="shared" si="3"/>
        <v>▲</v>
      </c>
      <c r="BY8" s="69">
        <f t="shared" si="2"/>
        <v>180.0254510130427</v>
      </c>
    </row>
    <row r="9" spans="1:77">
      <c r="A9" s="64"/>
      <c r="B9" s="79" t="s">
        <v>51</v>
      </c>
      <c r="C9" s="81">
        <f>IFERROR(IF($B$2="Tonnes",AppAn.Data!L119,(AppAn.Data!L119*ozton*AppAn.Data!L$6)/1000000),"-")</f>
        <v>676.26143855874375</v>
      </c>
      <c r="D9" s="81">
        <f>IFERROR(IF($B$2="Tonnes",AppAn.Data!M119,(AppAn.Data!M119*ozton*AppAn.Data!M$6)/1000000),"-")</f>
        <v>873.03567781160621</v>
      </c>
      <c r="E9" s="81">
        <f>IFERROR(IF($B$2="Tonnes",AppAn.Data!N119,(AppAn.Data!N119*ozton*AppAn.Data!N$6)/1000000),"-")</f>
        <v>918.34164521721686</v>
      </c>
      <c r="F9" s="81">
        <f>IFERROR(IF($B$2="Tonnes",AppAn.Data!O119,(AppAn.Data!O119*ozton*AppAn.Data!O$6)/1000000),"-")</f>
        <v>1449.7872416811338</v>
      </c>
      <c r="G9" s="81">
        <f>IFERROR(IF($B$2="Tonnes",AppAn.Data!P119,(AppAn.Data!P119*ozton*AppAn.Data!P$6)/1000000),"-")</f>
        <v>1083.6778101313364</v>
      </c>
      <c r="H9" s="81">
        <f>IFERROR(IF($B$2="Tonnes",AppAn.Data!Q119,(AppAn.Data!Q119*ozton*AppAn.Data!Q$6)/1000000),"-")</f>
        <v>1062.1548088539487</v>
      </c>
      <c r="I9" s="81">
        <f>IFERROR(IF($B$2="Tonnes",AppAn.Data!R119,(AppAn.Data!R119*ozton*AppAn.Data!R$6)/1000000),"-")</f>
        <v>985.04707314062625</v>
      </c>
      <c r="J9" s="81">
        <f>IFERROR(IF($B$2="Tonnes",AppAn.Data!S119,(AppAn.Data!S119*ozton*AppAn.Data!S$6)/1000000),"-")</f>
        <v>1029.7059357774688</v>
      </c>
      <c r="K9" s="81">
        <f>IFERROR(IF($B$2="Tonnes",AppAn.Data!T119,(AppAn.Data!T119*ozton*AppAn.Data!T$6)/1000000),"-")</f>
        <v>1058.390947187105</v>
      </c>
      <c r="L9" s="81">
        <f>IFERROR(IF($B$2="Tonnes",AppAn.Data!U119,(AppAn.Data!U119*ozton*AppAn.Data!U$6)/1000000),"-")</f>
        <v>899.51995681909159</v>
      </c>
      <c r="M9" s="81">
        <f>IFERROR(IF($B$2="Tonnes",AppAn.Data!V119,(AppAn.Data!V119*ozton*AppAn.Data!V$6)/1000000),"-")</f>
        <v>641.30082834761242</v>
      </c>
      <c r="N9" s="81">
        <f>IFERROR(IF($B$2="Tonnes",AppAn.Data!W119,(AppAn.Data!W119*ozton*AppAn.Data!W$6)/1000000),"-")</f>
        <v>993.69712470534751</v>
      </c>
      <c r="O9" s="81">
        <f>IFERROR(IF($B$2="Tonnes",AppAn.Data!X119,(AppAn.Data!X119*ozton*AppAn.Data!X$6)/1000000),"-")</f>
        <v>824.91655498153284</v>
      </c>
      <c r="P9" s="81">
        <f>IFERROR(IF($B$2="Tonnes",AppAn.Data!Y119,(AppAn.Data!Y119*ozton*AppAn.Data!Y$6)/1000000),"-")</f>
        <v>959.16575308462666</v>
      </c>
      <c r="Q9" s="68" t="str">
        <f t="shared" si="0"/>
        <v>▲</v>
      </c>
      <c r="R9" s="69">
        <f t="shared" si="1"/>
        <v>16.274276142524414</v>
      </c>
      <c r="S9" s="64"/>
      <c r="T9" s="81">
        <f>IFERROR(IF($B$2="Tonnes",AppQt.Data!M129,(AppQt.Data!M129*ozton*AppQt.Data!M$7)/1000000),"-")</f>
        <v>168.48921532508194</v>
      </c>
      <c r="U9" s="81">
        <f>IFERROR(IF($B$2="Tonnes",AppQt.Data!N129,(AppQt.Data!N129*ozton*AppQt.Data!N$7)/1000000),"-")</f>
        <v>133.77092858422444</v>
      </c>
      <c r="V9" s="81">
        <f>IFERROR(IF($B$2="Tonnes",AppQt.Data!O129,(AppQt.Data!O129*ozton*AppQt.Data!O$7)/1000000),"-")</f>
        <v>174.16475442630698</v>
      </c>
      <c r="W9" s="81">
        <f>IFERROR(IF($B$2="Tonnes",AppQt.Data!P129,(AppQt.Data!P129*ozton*AppQt.Data!P$7)/1000000),"-")</f>
        <v>199.83654022313036</v>
      </c>
      <c r="X9" s="81">
        <f>IFERROR(IF($B$2="Tonnes",AppQt.Data!Q129,(AppQt.Data!Q129*ozton*AppQt.Data!Q$7)/1000000),"-")</f>
        <v>253.40385180124494</v>
      </c>
      <c r="Y9" s="81">
        <f>IFERROR(IF($B$2="Tonnes",AppQt.Data!R129,(AppQt.Data!R129*ozton*AppQt.Data!R$7)/1000000),"-")</f>
        <v>181.63697155310729</v>
      </c>
      <c r="Z9" s="81">
        <f>IFERROR(IF($B$2="Tonnes",AppQt.Data!S129,(AppQt.Data!S129*ozton*AppQt.Data!S$7)/1000000),"-")</f>
        <v>212.80759563394423</v>
      </c>
      <c r="AA9" s="81">
        <f>IFERROR(IF($B$2="Tonnes",AppQt.Data!T129,(AppQt.Data!T129*ozton*AppQt.Data!T$7)/1000000),"-")</f>
        <v>225.18725882330978</v>
      </c>
      <c r="AB9" s="81">
        <f>IFERROR(IF($B$2="Tonnes",AppQt.Data!U129,(AppQt.Data!U129*ozton*AppQt.Data!U$7)/1000000),"-")</f>
        <v>275.0169030139748</v>
      </c>
      <c r="AC9" s="81">
        <f>IFERROR(IF($B$2="Tonnes",AppQt.Data!V129,(AppQt.Data!V129*ozton*AppQt.Data!V$7)/1000000),"-")</f>
        <v>199.32441703306932</v>
      </c>
      <c r="AD9" s="81">
        <f>IFERROR(IF($B$2="Tonnes",AppQt.Data!W129,(AppQt.Data!W129*ozton*AppQt.Data!W$7)/1000000),"-")</f>
        <v>209.01218839985515</v>
      </c>
      <c r="AE9" s="81">
        <f>IFERROR(IF($B$2="Tonnes",AppQt.Data!X129,(AppQt.Data!X129*ozton*AppQt.Data!X$7)/1000000),"-")</f>
        <v>234.9881367703176</v>
      </c>
      <c r="AF9" s="81">
        <f>IFERROR(IF($B$2="Tonnes",AppQt.Data!Y129,(AppQt.Data!Y129*ozton*AppQt.Data!Y$7)/1000000),"-")</f>
        <v>359.4406030722397</v>
      </c>
      <c r="AG9" s="81">
        <f>IFERROR(IF($B$2="Tonnes",AppQt.Data!Z129,(AppQt.Data!Z129*ozton*AppQt.Data!Z$7)/1000000),"-")</f>
        <v>517.31202001116685</v>
      </c>
      <c r="AH9" s="81">
        <f>IFERROR(IF($B$2="Tonnes",AppQt.Data!AA129,(AppQt.Data!AA129*ozton*AppQt.Data!AA$7)/1000000),"-")</f>
        <v>330.85537378543364</v>
      </c>
      <c r="AI9" s="81">
        <f>IFERROR(IF($B$2="Tonnes",AppQt.Data!AB129,(AppQt.Data!AB129*ozton*AppQt.Data!AB$7)/1000000),"-")</f>
        <v>242.17924481229355</v>
      </c>
      <c r="AJ9" s="81">
        <f>IFERROR(IF($B$2="Tonnes",AppQt.Data!AC129,(AppQt.Data!AC129*ozton*AppQt.Data!AC$7)/1000000),"-")</f>
        <v>320.75044559737626</v>
      </c>
      <c r="AK9" s="81">
        <f>IFERROR(IF($B$2="Tonnes",AppQt.Data!AD129,(AppQt.Data!AD129*ozton*AppQt.Data!AD$7)/1000000),"-")</f>
        <v>246.20043650110142</v>
      </c>
      <c r="AL9" s="81">
        <f>IFERROR(IF($B$2="Tonnes",AppQt.Data!AE129,(AppQt.Data!AE129*ozton*AppQt.Data!AE$7)/1000000),"-")</f>
        <v>236.72254732736073</v>
      </c>
      <c r="AM9" s="81">
        <f>IFERROR(IF($B$2="Tonnes",AppQt.Data!AF129,(AppQt.Data!AF129*ozton*AppQt.Data!AF$7)/1000000),"-")</f>
        <v>280.00438070549797</v>
      </c>
      <c r="AN9" s="81">
        <f>IFERROR(IF($B$2="Tonnes",AppQt.Data!AG129,(AppQt.Data!AG129*ozton*AppQt.Data!AG$7)/1000000),"-")</f>
        <v>301.34318955991495</v>
      </c>
      <c r="AO9" s="81">
        <f>IFERROR(IF($B$2="Tonnes",AppQt.Data!AH129,(AppQt.Data!AH129*ozton*AppQt.Data!AH$7)/1000000),"-")</f>
        <v>231.43048784165023</v>
      </c>
      <c r="AP9" s="81">
        <f>IFERROR(IF($B$2="Tonnes",AppQt.Data!AI129,(AppQt.Data!AI129*ozton*AppQt.Data!AI$7)/1000000),"-")</f>
        <v>254.76544143562245</v>
      </c>
      <c r="AQ9" s="81">
        <f>IFERROR(IF($B$2="Tonnes",AppQt.Data!AJ129,(AppQt.Data!AJ129*ozton*AppQt.Data!AJ$7)/1000000),"-")</f>
        <v>274.61569001676105</v>
      </c>
      <c r="AR9" s="81">
        <f>IFERROR(IF($B$2="Tonnes",AppQt.Data!AK129,(AppQt.Data!AK129*ozton*AppQt.Data!AK$7)/1000000),"-")</f>
        <v>278.45415969999311</v>
      </c>
      <c r="AS9" s="81">
        <f>IFERROR(IF($B$2="Tonnes",AppQt.Data!AL129,(AppQt.Data!AL129*ozton*AppQt.Data!AL$7)/1000000),"-")</f>
        <v>201.55847830304967</v>
      </c>
      <c r="AT9" s="81">
        <f>IFERROR(IF($B$2="Tonnes",AppQt.Data!AM129,(AppQt.Data!AM129*ozton*AppQt.Data!AM$7)/1000000),"-")</f>
        <v>196.17762277877898</v>
      </c>
      <c r="AU9" s="81">
        <f>IFERROR(IF($B$2="Tonnes",AppQt.Data!AN129,(AppQt.Data!AN129*ozton*AppQt.Data!AN$7)/1000000),"-")</f>
        <v>308.85681235880452</v>
      </c>
      <c r="AV9" s="81">
        <f>IFERROR(IF($B$2="Tonnes",AppQt.Data!AO129,(AppQt.Data!AO129*ozton*AppQt.Data!AO$7)/1000000),"-")</f>
        <v>299.96211075619937</v>
      </c>
      <c r="AW9" s="81">
        <f>IFERROR(IF($B$2="Tonnes",AppQt.Data!AP129,(AppQt.Data!AP129*ozton*AppQt.Data!AP$7)/1000000),"-")</f>
        <v>216.15495881681252</v>
      </c>
      <c r="AX9" s="81">
        <f>IFERROR(IF($B$2="Tonnes",AppQt.Data!AQ129,(AppQt.Data!AQ129*ozton*AppQt.Data!AQ$7)/1000000),"-")</f>
        <v>244.21238011288023</v>
      </c>
      <c r="AY9" s="81">
        <f>IFERROR(IF($B$2="Tonnes",AppQt.Data!AR129,(AppQt.Data!AR129*ozton*AppQt.Data!AR$7)/1000000),"-")</f>
        <v>269.37648609157662</v>
      </c>
      <c r="AZ9" s="81">
        <f>IFERROR(IF($B$2="Tonnes",AppQt.Data!AS129,(AppQt.Data!AS129*ozton*AppQt.Data!AS$7)/1000000),"-")</f>
        <v>281.04355504741625</v>
      </c>
      <c r="BA9" s="81">
        <f>IFERROR(IF($B$2="Tonnes",AppQt.Data!AT129,(AppQt.Data!AT129*ozton*AppQt.Data!AT$7)/1000000),"-")</f>
        <v>227.70455143147626</v>
      </c>
      <c r="BB9" s="81">
        <f>IFERROR(IF($B$2="Tonnes",AppQt.Data!AU129,(AppQt.Data!AU129*ozton*AppQt.Data!AU$7)/1000000),"-")</f>
        <v>281.84908694337423</v>
      </c>
      <c r="BC9" s="81">
        <f>IFERROR(IF($B$2="Tonnes",AppQt.Data!AV129,(AppQt.Data!AV129*ozton*AppQt.Data!AV$7)/1000000),"-")</f>
        <v>267.79375376483836</v>
      </c>
      <c r="BD9" s="81">
        <f>IFERROR(IF($B$2="Tonnes",AppQt.Data!AW129,(AppQt.Data!AW129*ozton*AppQt.Data!AW$7)/1000000),"-")</f>
        <v>270.81485312991504</v>
      </c>
      <c r="BE9" s="81">
        <f>IFERROR(IF($B$2="Tonnes",AppQt.Data!AX129,(AppQt.Data!AX129*ozton*AppQt.Data!AX$7)/1000000),"-")</f>
        <v>197.74439870447929</v>
      </c>
      <c r="BF9" s="81">
        <f>IFERROR(IF($B$2="Tonnes",AppQt.Data!AY129,(AppQt.Data!AY129*ozton*AppQt.Data!AY$7)/1000000),"-")</f>
        <v>210.62858037469718</v>
      </c>
      <c r="BG9" s="81">
        <f>IFERROR(IF($B$2="Tonnes",AppQt.Data!AZ129,(AppQt.Data!AZ129*ozton*AppQt.Data!AZ$7)/1000000),"-")</f>
        <v>220.33212460999999</v>
      </c>
      <c r="BH9" s="81">
        <f>IFERROR(IF($B$2="Tonnes",AppQt.Data!BA129,(AppQt.Data!BA129*ozton*AppQt.Data!BA$7)/1000000),"-")</f>
        <v>106.46290922464877</v>
      </c>
      <c r="BI9" s="81">
        <f>IFERROR(IF($B$2="Tonnes",AppQt.Data!BB129,(AppQt.Data!BB129*ozton*AppQt.Data!BB$7)/1000000),"-")</f>
        <v>137.0003313929636</v>
      </c>
      <c r="BJ9" s="81">
        <f>IFERROR(IF($B$2="Tonnes",AppQt.Data!BC129,(AppQt.Data!BC129*ozton*AppQt.Data!BC$7)/1000000),"-")</f>
        <v>183.09092212000002</v>
      </c>
      <c r="BK9" s="81">
        <f>IFERROR(IF($B$2="Tonnes",AppQt.Data!BD129,(AppQt.Data!BD129*ozton*AppQt.Data!BD$7)/1000000),"-")</f>
        <v>214.74666561000004</v>
      </c>
      <c r="BL9" s="81">
        <f>IFERROR(IF($B$2="Tonnes",AppQt.Data!BE129,(AppQt.Data!BE129*ozton*AppQt.Data!BE$7)/1000000),"-")</f>
        <v>289.25075517079745</v>
      </c>
      <c r="BM9" s="81">
        <f>IFERROR(IF($B$2="Tonnes",AppQt.Data!BF129,(AppQt.Data!BF129*ozton*AppQt.Data!BF$7)/1000000),"-")</f>
        <v>211.52537360635</v>
      </c>
      <c r="BN9" s="81">
        <f>IFERROR(IF($B$2="Tonnes",AppQt.Data!BG129,(AppQt.Data!BG129*ozton*AppQt.Data!BG$7)/1000000),"-")</f>
        <v>228.74914641520007</v>
      </c>
      <c r="BO9" s="81">
        <f>IFERROR(IF($B$2="Tonnes",AppQt.Data!BH129,(AppQt.Data!BH129*ozton*AppQt.Data!BH$7)/1000000),"-")</f>
        <v>264.17184951299998</v>
      </c>
      <c r="BP9" s="81">
        <f>IFERROR(IF($B$2="Tonnes",AppQt.Data!BI129,(AppQt.Data!BI129*ozton*AppQt.Data!BI$7)/1000000),"-")</f>
        <v>234.8615018593708</v>
      </c>
      <c r="BQ9" s="81">
        <f>IFERROR(IF($B$2="Tonnes",AppQt.Data!BJ129,(AppQt.Data!BJ129*ozton*AppQt.Data!BJ$7)/1000000),"-")</f>
        <v>148.389678413122</v>
      </c>
      <c r="BR9" s="81">
        <f>IFERROR(IF($B$2="Tonnes",AppQt.Data!BK129,(AppQt.Data!BK129*ozton*AppQt.Data!BK$7)/1000000),"-")</f>
        <v>242.665190825</v>
      </c>
      <c r="BS9" s="81">
        <f>IFERROR(IF($B$2="Tonnes",AppQt.Data!BL129,(AppQt.Data!BL129*ozton*AppQt.Data!BL$7)/1000000),"-")</f>
        <v>199.00018388403998</v>
      </c>
      <c r="BT9" s="81">
        <f>IFERROR(IF($B$2="Tonnes",AppQt.Data!BM129,(AppQt.Data!BM129*ozton*AppQt.Data!BM$7)/1000000),"-")</f>
        <v>273.8927478052276</v>
      </c>
      <c r="BU9" s="81">
        <f>IFERROR(IF($B$2="Tonnes",AppQt.Data!BN129,(AppQt.Data!BN129*ozton*AppQt.Data!BN$7)/1000000),"-")</f>
        <v>191.91638516027572</v>
      </c>
      <c r="BV9" s="81">
        <f>IFERROR(IF($B$2="Tonnes",AppQt.Data!BO129,(AppQt.Data!BO129*ozton*AppQt.Data!BO$7)/1000000),"-")</f>
        <v>247.34300962061229</v>
      </c>
      <c r="BW9" s="81">
        <f>IFERROR(IF($B$2="Tonnes",AppQt.Data!BP129,(AppQt.Data!BP129*ozton*AppQt.Data!BP$7)/1000000),"-")</f>
        <v>246.0136104985111</v>
      </c>
      <c r="BX9" s="68" t="str">
        <f t="shared" si="3"/>
        <v>▲</v>
      </c>
      <c r="BY9" s="69">
        <f t="shared" si="2"/>
        <v>23.624815664424936</v>
      </c>
    </row>
    <row r="10" spans="1:77">
      <c r="A10" s="64"/>
      <c r="B10" s="80" t="s">
        <v>238</v>
      </c>
      <c r="C10" s="81">
        <f>IFERROR(IF($B$2="Tonnes",AppAn.Data!L120,(AppAn.Data!L120*ozton*AppAn.Data!L$6)/1000000),"-")</f>
        <v>645.74184555544798</v>
      </c>
      <c r="D10" s="81">
        <f>IFERROR(IF($B$2="Tonnes",AppAn.Data!M120,(AppAn.Data!M120*ozton*AppAn.Data!M$6)/1000000),"-")</f>
        <v>816.27519327915661</v>
      </c>
      <c r="E10" s="81">
        <f>IFERROR(IF($B$2="Tonnes",AppAn.Data!N120,(AppAn.Data!N120*ozton*AppAn.Data!N$6)/1000000),"-")</f>
        <v>856.32197992232602</v>
      </c>
      <c r="F10" s="81">
        <f>IFERROR(IF($B$2="Tonnes",AppAn.Data!O120,(AppAn.Data!O120*ozton*AppAn.Data!O$6)/1000000),"-")</f>
        <v>1345.5063073590854</v>
      </c>
      <c r="G10" s="81">
        <f>IFERROR(IF($B$2="Tonnes",AppAn.Data!P120,(AppAn.Data!P120*ozton*AppAn.Data!P$6)/1000000),"-")</f>
        <v>1005.2857733245135</v>
      </c>
      <c r="H10" s="81">
        <f>IFERROR(IF($B$2="Tonnes",AppAn.Data!Q120,(AppAn.Data!Q120*ozton*AppAn.Data!Q$6)/1000000),"-")</f>
        <v>995.54970720395886</v>
      </c>
      <c r="I10" s="81">
        <f>IFERROR(IF($B$2="Tonnes",AppAn.Data!R120,(AppAn.Data!R120*ozton*AppAn.Data!R$6)/1000000),"-")</f>
        <v>929.37104400885528</v>
      </c>
      <c r="J10" s="81">
        <f>IFERROR(IF($B$2="Tonnes",AppAn.Data!S120,(AppAn.Data!S120*ozton*AppAn.Data!S$6)/1000000),"-")</f>
        <v>971.55282608736036</v>
      </c>
      <c r="K10" s="81">
        <f>IFERROR(IF($B$2="Tonnes",AppAn.Data!T120,(AppAn.Data!T120*ozton*AppAn.Data!T$6)/1000000),"-")</f>
        <v>994.3479804754104</v>
      </c>
      <c r="L10" s="81">
        <f>IFERROR(IF($B$2="Tonnes",AppAn.Data!U120,(AppAn.Data!U120*ozton*AppAn.Data!U$6)/1000000),"-")</f>
        <v>849.12797596565406</v>
      </c>
      <c r="M10" s="81">
        <f>IFERROR(IF($B$2="Tonnes",AppAn.Data!V120,(AppAn.Data!V120*ozton*AppAn.Data!V$6)/1000000),"-")</f>
        <v>612.65382834761238</v>
      </c>
      <c r="N10" s="81">
        <f>IFERROR(IF($B$2="Tonnes",AppAn.Data!W120,(AppAn.Data!W120*ozton*AppAn.Data!W$6)/1000000),"-")</f>
        <v>958.83312470534747</v>
      </c>
      <c r="O10" s="81">
        <f>IFERROR(IF($B$2="Tonnes",AppAn.Data!X120,(AppAn.Data!X120*ozton*AppAn.Data!X$6)/1000000),"-")</f>
        <v>789.01155498153287</v>
      </c>
      <c r="P10" s="81">
        <f>IFERROR(IF($B$2="Tonnes",AppAn.Data!Y120,(AppAn.Data!Y120*ozton*AppAn.Data!Y$6)/1000000),"-")</f>
        <v>909.74975308462672</v>
      </c>
      <c r="Q10" s="68" t="str">
        <f t="shared" si="0"/>
        <v>▲</v>
      </c>
      <c r="R10" s="69">
        <f t="shared" si="1"/>
        <v>15.302462599032495</v>
      </c>
      <c r="S10" s="64"/>
      <c r="T10" s="81">
        <f>IFERROR(IF($B$2="Tonnes",AppQt.Data!M130,(AppQt.Data!M130*ozton*AppQt.Data!M$7)/1000000),"-")</f>
        <v>160.3857378093976</v>
      </c>
      <c r="U10" s="81">
        <f>IFERROR(IF($B$2="Tonnes",AppQt.Data!N130,(AppQt.Data!N130*ozton*AppQt.Data!N$7)/1000000),"-")</f>
        <v>127.63497509897417</v>
      </c>
      <c r="V10" s="81">
        <f>IFERROR(IF($B$2="Tonnes",AppQt.Data!O130,(AppQt.Data!O130*ozton*AppQt.Data!O$7)/1000000),"-")</f>
        <v>166.42415200697152</v>
      </c>
      <c r="W10" s="81">
        <f>IFERROR(IF($B$2="Tonnes",AppQt.Data!P130,(AppQt.Data!P130*ozton*AppQt.Data!P$7)/1000000),"-")</f>
        <v>191.29698064010472</v>
      </c>
      <c r="X10" s="81">
        <f>IFERROR(IF($B$2="Tonnes",AppQt.Data!Q130,(AppQt.Data!Q130*ozton*AppQt.Data!Q$7)/1000000),"-")</f>
        <v>239.09844340113835</v>
      </c>
      <c r="Y10" s="81">
        <f>IFERROR(IF($B$2="Tonnes",AppQt.Data!R130,(AppQt.Data!R130*ozton*AppQt.Data!R$7)/1000000),"-")</f>
        <v>167.83303698727048</v>
      </c>
      <c r="Z10" s="81">
        <f>IFERROR(IF($B$2="Tonnes",AppQt.Data!S130,(AppQt.Data!S130*ozton*AppQt.Data!S$7)/1000000),"-")</f>
        <v>199.4451452526647</v>
      </c>
      <c r="AA10" s="81">
        <f>IFERROR(IF($B$2="Tonnes",AppQt.Data!T130,(AppQt.Data!T130*ozton*AppQt.Data!T$7)/1000000),"-")</f>
        <v>209.89856763808302</v>
      </c>
      <c r="AB10" s="81">
        <f>IFERROR(IF($B$2="Tonnes",AppQt.Data!U130,(AppQt.Data!U130*ozton*AppQt.Data!U$7)/1000000),"-")</f>
        <v>259.7877470473386</v>
      </c>
      <c r="AC10" s="81">
        <f>IFERROR(IF($B$2="Tonnes",AppQt.Data!V130,(AppQt.Data!V130*ozton*AppQt.Data!V$7)/1000000),"-")</f>
        <v>182.77396424831838</v>
      </c>
      <c r="AD10" s="81">
        <f>IFERROR(IF($B$2="Tonnes",AppQt.Data!W130,(AppQt.Data!W130*ozton*AppQt.Data!W$7)/1000000),"-")</f>
        <v>195.51084877784109</v>
      </c>
      <c r="AE10" s="81">
        <f>IFERROR(IF($B$2="Tonnes",AppQt.Data!X130,(AppQt.Data!X130*ozton*AppQt.Data!X$7)/1000000),"-")</f>
        <v>218.24941984882793</v>
      </c>
      <c r="AF10" s="81">
        <f>IFERROR(IF($B$2="Tonnes",AppQt.Data!Y130,(AppQt.Data!Y130*ozton*AppQt.Data!Y$7)/1000000),"-")</f>
        <v>336.06691969917631</v>
      </c>
      <c r="AG10" s="81">
        <f>IFERROR(IF($B$2="Tonnes",AppQt.Data!Z130,(AppQt.Data!Z130*ozton*AppQt.Data!Z$7)/1000000),"-")</f>
        <v>482.10660694681246</v>
      </c>
      <c r="AH10" s="81">
        <f>IFERROR(IF($B$2="Tonnes",AppQt.Data!AA130,(AppQt.Data!AA130*ozton*AppQt.Data!AA$7)/1000000),"-")</f>
        <v>311.38617205273175</v>
      </c>
      <c r="AI10" s="81">
        <f>IFERROR(IF($B$2="Tonnes",AppQt.Data!AB130,(AppQt.Data!AB130*ozton*AppQt.Data!AB$7)/1000000),"-")</f>
        <v>215.9466086603648</v>
      </c>
      <c r="AJ10" s="81">
        <f>IFERROR(IF($B$2="Tonnes",AppQt.Data!AC130,(AppQt.Data!AC130*ozton*AppQt.Data!AC$7)/1000000),"-")</f>
        <v>298.25204811960106</v>
      </c>
      <c r="AK10" s="81">
        <f>IFERROR(IF($B$2="Tonnes",AppQt.Data!AD130,(AppQt.Data!AD130*ozton*AppQt.Data!AD$7)/1000000),"-")</f>
        <v>227.99692435448483</v>
      </c>
      <c r="AL10" s="81">
        <f>IFERROR(IF($B$2="Tonnes",AppQt.Data!AE130,(AppQt.Data!AE130*ozton*AppQt.Data!AE$7)/1000000),"-")</f>
        <v>221.52969330931884</v>
      </c>
      <c r="AM10" s="81">
        <f>IFERROR(IF($B$2="Tonnes",AppQt.Data!AF130,(AppQt.Data!AF130*ozton*AppQt.Data!AF$7)/1000000),"-")</f>
        <v>257.50710754110884</v>
      </c>
      <c r="AN10" s="81">
        <f>IFERROR(IF($B$2="Tonnes",AppQt.Data!AG130,(AppQt.Data!AG130*ozton*AppQt.Data!AG$7)/1000000),"-")</f>
        <v>283.76521195602851</v>
      </c>
      <c r="AO10" s="81">
        <f>IFERROR(IF($B$2="Tonnes",AppQt.Data!AH130,(AppQt.Data!AH130*ozton*AppQt.Data!AH$7)/1000000),"-")</f>
        <v>217.63230687834675</v>
      </c>
      <c r="AP10" s="81">
        <f>IFERROR(IF($B$2="Tonnes",AppQt.Data!AI130,(AppQt.Data!AI130*ozton*AppQt.Data!AI$7)/1000000),"-")</f>
        <v>237.30018599525468</v>
      </c>
      <c r="AQ10" s="81">
        <f>IFERROR(IF($B$2="Tonnes",AppQt.Data!AJ130,(AppQt.Data!AJ130*ozton*AppQt.Data!AJ$7)/1000000),"-")</f>
        <v>256.85200237432889</v>
      </c>
      <c r="AR10" s="81">
        <f>IFERROR(IF($B$2="Tonnes",AppQt.Data!AK130,(AppQt.Data!AK130*ozton*AppQt.Data!AK$7)/1000000),"-")</f>
        <v>264.39035268540965</v>
      </c>
      <c r="AS10" s="81">
        <f>IFERROR(IF($B$2="Tonnes",AppQt.Data!AL130,(AppQt.Data!AL130*ozton*AppQt.Data!AL$7)/1000000),"-")</f>
        <v>189.30177595929968</v>
      </c>
      <c r="AT10" s="81">
        <f>IFERROR(IF($B$2="Tonnes",AppQt.Data!AM130,(AppQt.Data!AM130*ozton*AppQt.Data!AM$7)/1000000),"-")</f>
        <v>185.12448172096646</v>
      </c>
      <c r="AU10" s="81">
        <f>IFERROR(IF($B$2="Tonnes",AppQt.Data!AN130,(AppQt.Data!AN130*ozton*AppQt.Data!AN$7)/1000000),"-")</f>
        <v>290.55443364317949</v>
      </c>
      <c r="AV10" s="81">
        <f>IFERROR(IF($B$2="Tonnes",AppQt.Data!AO130,(AppQt.Data!AO130*ozton*AppQt.Data!AO$7)/1000000),"-")</f>
        <v>284.99566761948063</v>
      </c>
      <c r="AW10" s="81">
        <f>IFERROR(IF($B$2="Tonnes",AppQt.Data!AP130,(AppQt.Data!AP130*ozton*AppQt.Data!AP$7)/1000000),"-")</f>
        <v>203.6829391483555</v>
      </c>
      <c r="AX10" s="81">
        <f>IFERROR(IF($B$2="Tonnes",AppQt.Data!AQ130,(AppQt.Data!AQ130*ozton*AppQt.Data!AQ$7)/1000000),"-")</f>
        <v>231.3258967228216</v>
      </c>
      <c r="AY10" s="81">
        <f>IFERROR(IF($B$2="Tonnes",AppQt.Data!AR130,(AppQt.Data!AR130*ozton*AppQt.Data!AR$7)/1000000),"-")</f>
        <v>251.5483225967026</v>
      </c>
      <c r="AZ10" s="81">
        <f>IFERROR(IF($B$2="Tonnes",AppQt.Data!AS130,(AppQt.Data!AS130*ozton*AppQt.Data!AS$7)/1000000),"-")</f>
        <v>264.86708769159588</v>
      </c>
      <c r="BA10" s="81">
        <f>IFERROR(IF($B$2="Tonnes",AppQt.Data!AT130,(AppQt.Data!AT130*ozton*AppQt.Data!AT$7)/1000000),"-")</f>
        <v>213.54279187790206</v>
      </c>
      <c r="BB10" s="81">
        <f>IFERROR(IF($B$2="Tonnes",AppQt.Data!AU130,(AppQt.Data!AU130*ozton*AppQt.Data!AU$7)/1000000),"-")</f>
        <v>264.64434714107426</v>
      </c>
      <c r="BC10" s="81">
        <f>IFERROR(IF($B$2="Tonnes",AppQt.Data!AV130,(AppQt.Data!AV130*ozton*AppQt.Data!AV$7)/1000000),"-")</f>
        <v>251.29375376483833</v>
      </c>
      <c r="BD10" s="81">
        <f>IFERROR(IF($B$2="Tonnes",AppQt.Data!AW130,(AppQt.Data!AW130*ozton*AppQt.Data!AW$7)/1000000),"-")</f>
        <v>254.77587227647754</v>
      </c>
      <c r="BE10" s="81">
        <f>IFERROR(IF($B$2="Tonnes",AppQt.Data!AX130,(AppQt.Data!AX130*ozton*AppQt.Data!AX$7)/1000000),"-")</f>
        <v>185.41939870447928</v>
      </c>
      <c r="BF10" s="81">
        <f>IFERROR(IF($B$2="Tonnes",AppQt.Data!AY130,(AppQt.Data!AY130*ozton*AppQt.Data!AY$7)/1000000),"-")</f>
        <v>200.8945803746972</v>
      </c>
      <c r="BG10" s="81">
        <f>IFERROR(IF($B$2="Tonnes",AppQt.Data!AZ130,(AppQt.Data!AZ130*ozton*AppQt.Data!AZ$7)/1000000),"-")</f>
        <v>208.03812461000001</v>
      </c>
      <c r="BH10" s="81">
        <f>IFERROR(IF($B$2="Tonnes",AppQt.Data!BA130,(AppQt.Data!BA130*ozton*AppQt.Data!BA$7)/1000000),"-")</f>
        <v>98.369909224648779</v>
      </c>
      <c r="BI10" s="81">
        <f>IFERROR(IF($B$2="Tonnes",AppQt.Data!BB130,(AppQt.Data!BB130*ozton*AppQt.Data!BB$7)/1000000),"-")</f>
        <v>131.33133139296359</v>
      </c>
      <c r="BJ10" s="81">
        <f>IFERROR(IF($B$2="Tonnes",AppQt.Data!BC130,(AppQt.Data!BC130*ozton*AppQt.Data!BC$7)/1000000),"-")</f>
        <v>176.09892212</v>
      </c>
      <c r="BK10" s="81">
        <f>IFERROR(IF($B$2="Tonnes",AppQt.Data!BD130,(AppQt.Data!BD130*ozton*AppQt.Data!BD$7)/1000000),"-")</f>
        <v>206.85366561000001</v>
      </c>
      <c r="BL10" s="81">
        <f>IFERROR(IF($B$2="Tonnes",AppQt.Data!BE130,(AppQt.Data!BE130*ozton*AppQt.Data!BE$7)/1000000),"-")</f>
        <v>280.22575517079741</v>
      </c>
      <c r="BM10" s="81">
        <f>IFERROR(IF($B$2="Tonnes",AppQt.Data!BF130,(AppQt.Data!BF130*ozton*AppQt.Data!BF$7)/1000000),"-")</f>
        <v>204.09937360635001</v>
      </c>
      <c r="BN10" s="81">
        <f>IFERROR(IF($B$2="Tonnes",AppQt.Data!BG130,(AppQt.Data!BG130*ozton*AppQt.Data!BG$7)/1000000),"-")</f>
        <v>220.74814641520004</v>
      </c>
      <c r="BO10" s="81">
        <f>IFERROR(IF($B$2="Tonnes",AppQt.Data!BH130,(AppQt.Data!BH130*ozton*AppQt.Data!BH$7)/1000000),"-")</f>
        <v>253.75984951300001</v>
      </c>
      <c r="BP10" s="81">
        <f>IFERROR(IF($B$2="Tonnes",AppQt.Data!BI130,(AppQt.Data!BI130*ozton*AppQt.Data!BI$7)/1000000),"-")</f>
        <v>226.77250185937081</v>
      </c>
      <c r="BQ10" s="81">
        <f>IFERROR(IF($B$2="Tonnes",AppQt.Data!BJ130,(AppQt.Data!BJ130*ozton*AppQt.Data!BJ$7)/1000000),"-")</f>
        <v>140.61467841312199</v>
      </c>
      <c r="BR10" s="81">
        <f>IFERROR(IF($B$2="Tonnes",AppQt.Data!BK130,(AppQt.Data!BK130*ozton*AppQt.Data!BK$7)/1000000),"-")</f>
        <v>233.25719082500001</v>
      </c>
      <c r="BS10" s="81">
        <f>IFERROR(IF($B$2="Tonnes",AppQt.Data!BL130,(AppQt.Data!BL130*ozton*AppQt.Data!BL$7)/1000000),"-")</f>
        <v>188.36718388404</v>
      </c>
      <c r="BT10" s="81">
        <f>IFERROR(IF($B$2="Tonnes",AppQt.Data!BM130,(AppQt.Data!BM130*ozton*AppQt.Data!BM$7)/1000000),"-")</f>
        <v>261.4647478052276</v>
      </c>
      <c r="BU10" s="81">
        <f>IFERROR(IF($B$2="Tonnes",AppQt.Data!BN130,(AppQt.Data!BN130*ozton*AppQt.Data!BN$7)/1000000),"-")</f>
        <v>181.34838516027571</v>
      </c>
      <c r="BV10" s="81">
        <f>IFERROR(IF($B$2="Tonnes",AppQt.Data!BO130,(AppQt.Data!BO130*ozton*AppQt.Data!BO$7)/1000000),"-")</f>
        <v>235.71200962061229</v>
      </c>
      <c r="BW10" s="81">
        <f>IFERROR(IF($B$2="Tonnes",AppQt.Data!BP130,(AppQt.Data!BP130*ozton*AppQt.Data!BP$7)/1000000),"-")</f>
        <v>231.22461049851111</v>
      </c>
      <c r="BX10" s="68" t="str">
        <f t="shared" si="3"/>
        <v>▲</v>
      </c>
      <c r="BY10" s="69">
        <f t="shared" si="2"/>
        <v>22.752066326401319</v>
      </c>
    </row>
    <row r="11" spans="1:77">
      <c r="A11" s="64"/>
      <c r="B11" s="80" t="s">
        <v>241</v>
      </c>
      <c r="C11" s="81">
        <f>IFERROR(IF($B$2="Tonnes",AppAn.Data!L121,(AppAn.Data!L121*ozton*AppAn.Data!L$6)/1000000),"-")</f>
        <v>24.189550952542302</v>
      </c>
      <c r="D11" s="81">
        <f>IFERROR(IF($B$2="Tonnes",AppAn.Data!M121,(AppAn.Data!M121*ozton*AppAn.Data!M$6)/1000000),"-")</f>
        <v>43.802167671522923</v>
      </c>
      <c r="E11" s="81">
        <f>IFERROR(IF($B$2="Tonnes",AppAn.Data!N121,(AppAn.Data!N121*ozton*AppAn.Data!N$6)/1000000),"-")</f>
        <v>49.6512967992334</v>
      </c>
      <c r="F11" s="81">
        <f>IFERROR(IF($B$2="Tonnes",AppAn.Data!O121,(AppAn.Data!O121*ozton*AppAn.Data!O$6)/1000000),"-")</f>
        <v>85.521375000000006</v>
      </c>
      <c r="G11" s="81">
        <f>IFERROR(IF($B$2="Tonnes",AppAn.Data!P121,(AppAn.Data!P121*ozton*AppAn.Data!P$6)/1000000),"-")</f>
        <v>61.432000000000002</v>
      </c>
      <c r="H11" s="81">
        <f>IFERROR(IF($B$2="Tonnes",AppAn.Data!Q121,(AppAn.Data!Q121*ozton*AppAn.Data!Q$6)/1000000),"-")</f>
        <v>52.847000000000001</v>
      </c>
      <c r="I11" s="81">
        <f>IFERROR(IF($B$2="Tonnes",AppAn.Data!R121,(AppAn.Data!R121*ozton*AppAn.Data!R$6)/1000000),"-")</f>
        <v>42.855189500000002</v>
      </c>
      <c r="J11" s="81">
        <f>IFERROR(IF($B$2="Tonnes",AppAn.Data!S121,(AppAn.Data!S121*ozton*AppAn.Data!S$6)/1000000),"-")</f>
        <v>45.982860807999998</v>
      </c>
      <c r="K11" s="81">
        <f>IFERROR(IF($B$2="Tonnes",AppAn.Data!T121,(AppAn.Data!T121*ozton*AppAn.Data!T$6)/1000000),"-")</f>
        <v>52.116950682300001</v>
      </c>
      <c r="L11" s="81">
        <f>IFERROR(IF($B$2="Tonnes",AppAn.Data!U121,(AppAn.Data!U121*ozton*AppAn.Data!U$6)/1000000),"-")</f>
        <v>39.5759808534375</v>
      </c>
      <c r="M11" s="81">
        <f>IFERROR(IF($B$2="Tonnes",AppAn.Data!V121,(AppAn.Data!V121*ozton*AppAn.Data!V$6)/1000000),"-")</f>
        <v>17.803000000000001</v>
      </c>
      <c r="N11" s="81">
        <f>IFERROR(IF($B$2="Tonnes",AppAn.Data!W121,(AppAn.Data!W121*ozton*AppAn.Data!W$6)/1000000),"-")</f>
        <v>24.648999999999997</v>
      </c>
      <c r="O11" s="81">
        <f>IFERROR(IF($B$2="Tonnes",AppAn.Data!X121,(AppAn.Data!X121*ozton*AppAn.Data!X$6)/1000000),"-")</f>
        <v>24.544999999999998</v>
      </c>
      <c r="P11" s="81">
        <f>IFERROR(IF($B$2="Tonnes",AppAn.Data!Y121,(AppAn.Data!Y121*ozton*AppAn.Data!Y$6)/1000000),"-")</f>
        <v>38.575999999999993</v>
      </c>
      <c r="Q11" s="68" t="str">
        <f t="shared" si="0"/>
        <v>▲</v>
      </c>
      <c r="R11" s="69">
        <f t="shared" si="1"/>
        <v>57.164391933183921</v>
      </c>
      <c r="S11" s="64"/>
      <c r="T11" s="81">
        <f>IFERROR(IF($B$2="Tonnes",AppQt.Data!M131,(AppQt.Data!M131*ozton*AppQt.Data!M$7)/1000000),"-")</f>
        <v>6.0723735111236508</v>
      </c>
      <c r="U11" s="81">
        <f>IFERROR(IF($B$2="Tonnes",AppQt.Data!N131,(AppQt.Data!N131*ozton*AppQt.Data!N$7)/1000000),"-")</f>
        <v>5.622682055677795</v>
      </c>
      <c r="V11" s="81">
        <f>IFERROR(IF($B$2="Tonnes",AppQt.Data!O131,(AppQt.Data!O131*ozton*AppQt.Data!O$7)/1000000),"-")</f>
        <v>6.0802818752268397</v>
      </c>
      <c r="W11" s="81">
        <f>IFERROR(IF($B$2="Tonnes",AppQt.Data!P131,(AppQt.Data!P131*ozton*AppQt.Data!P$7)/1000000),"-")</f>
        <v>6.4142135105140188</v>
      </c>
      <c r="X11" s="81">
        <f>IFERROR(IF($B$2="Tonnes",AppQt.Data!Q131,(AppQt.Data!Q131*ozton*AppQt.Data!Q$7)/1000000),"-")</f>
        <v>11.003922578671329</v>
      </c>
      <c r="Y11" s="81">
        <f>IFERROR(IF($B$2="Tonnes",AppQt.Data!R131,(AppQt.Data!R131*ozton*AppQt.Data!R$7)/1000000),"-")</f>
        <v>10.612115209790209</v>
      </c>
      <c r="Z11" s="81">
        <f>IFERROR(IF($B$2="Tonnes",AppQt.Data!S131,(AppQt.Data!S131*ozton*AppQt.Data!S$7)/1000000),"-")</f>
        <v>10.470825979409481</v>
      </c>
      <c r="AA11" s="81">
        <f>IFERROR(IF($B$2="Tonnes",AppQt.Data!T131,(AppQt.Data!T131*ozton*AppQt.Data!T$7)/1000000),"-")</f>
        <v>11.715303903651904</v>
      </c>
      <c r="AB11" s="81">
        <f>IFERROR(IF($B$2="Tonnes",AppQt.Data!U131,(AppQt.Data!U131*ozton*AppQt.Data!U$7)/1000000),"-")</f>
        <v>11.721598432857723</v>
      </c>
      <c r="AC11" s="81">
        <f>IFERROR(IF($B$2="Tonnes",AppQt.Data!V131,(AppQt.Data!V131*ozton*AppQt.Data!V$7)/1000000),"-")</f>
        <v>13.2906449125188</v>
      </c>
      <c r="AD11" s="81">
        <f>IFERROR(IF($B$2="Tonnes",AppQt.Data!W131,(AppQt.Data!W131*ozton*AppQt.Data!W$7)/1000000),"-")</f>
        <v>11.593455480413015</v>
      </c>
      <c r="AE11" s="81">
        <f>IFERROR(IF($B$2="Tonnes",AppQt.Data!X131,(AppQt.Data!X131*ozton*AppQt.Data!X$7)/1000000),"-")</f>
        <v>13.045597973443861</v>
      </c>
      <c r="AF11" s="81">
        <f>IFERROR(IF($B$2="Tonnes",AppQt.Data!Y131,(AppQt.Data!Y131*ozton*AppQt.Data!Y$7)/1000000),"-")</f>
        <v>18.0695625</v>
      </c>
      <c r="AG11" s="81">
        <f>IFERROR(IF($B$2="Tonnes",AppQt.Data!Z131,(AppQt.Data!Z131*ozton*AppQt.Data!Z$7)/1000000),"-")</f>
        <v>29.925875000000001</v>
      </c>
      <c r="AH11" s="81">
        <f>IFERROR(IF($B$2="Tonnes",AppQt.Data!AA131,(AppQt.Data!AA131*ozton*AppQt.Data!AA$7)/1000000),"-")</f>
        <v>15.535937499999999</v>
      </c>
      <c r="AI11" s="81">
        <f>IFERROR(IF($B$2="Tonnes",AppQt.Data!AB131,(AppQt.Data!AB131*ozton*AppQt.Data!AB$7)/1000000),"-")</f>
        <v>21.990000000000002</v>
      </c>
      <c r="AJ11" s="81">
        <f>IFERROR(IF($B$2="Tonnes",AppQt.Data!AC131,(AppQt.Data!AC131*ozton*AppQt.Data!AC$7)/1000000),"-")</f>
        <v>18.840999999999998</v>
      </c>
      <c r="AK11" s="81">
        <f>IFERROR(IF($B$2="Tonnes",AppQt.Data!AD131,(AppQt.Data!AD131*ozton*AppQt.Data!AD$7)/1000000),"-")</f>
        <v>13.157</v>
      </c>
      <c r="AL11" s="81">
        <f>IFERROR(IF($B$2="Tonnes",AppQt.Data!AE131,(AppQt.Data!AE131*ozton*AppQt.Data!AE$7)/1000000),"-")</f>
        <v>11.504</v>
      </c>
      <c r="AM11" s="81">
        <f>IFERROR(IF($B$2="Tonnes",AppQt.Data!AF131,(AppQt.Data!AF131*ozton*AppQt.Data!AF$7)/1000000),"-")</f>
        <v>17.93</v>
      </c>
      <c r="AN11" s="81">
        <f>IFERROR(IF($B$2="Tonnes",AppQt.Data!AG131,(AppQt.Data!AG131*ozton*AppQt.Data!AG$7)/1000000),"-")</f>
        <v>13.969999999999999</v>
      </c>
      <c r="AO11" s="81">
        <f>IFERROR(IF($B$2="Tonnes",AppQt.Data!AH131,(AppQt.Data!AH131*ozton*AppQt.Data!AH$7)/1000000),"-")</f>
        <v>10.798</v>
      </c>
      <c r="AP11" s="81">
        <f>IFERROR(IF($B$2="Tonnes",AppQt.Data!AI131,(AppQt.Data!AI131*ozton*AppQt.Data!AI$7)/1000000),"-")</f>
        <v>14.182</v>
      </c>
      <c r="AQ11" s="81">
        <f>IFERROR(IF($B$2="Tonnes",AppQt.Data!AJ131,(AppQt.Data!AJ131*ozton*AppQt.Data!AJ$7)/1000000),"-")</f>
        <v>13.897</v>
      </c>
      <c r="AR11" s="81">
        <f>IFERROR(IF($B$2="Tonnes",AppQt.Data!AK131,(AppQt.Data!AK131*ozton*AppQt.Data!AK$7)/1000000),"-")</f>
        <v>10.559999999999999</v>
      </c>
      <c r="AS11" s="81">
        <f>IFERROR(IF($B$2="Tonnes",AppQt.Data!AL131,(AppQt.Data!AL131*ozton*AppQt.Data!AL$7)/1000000),"-")</f>
        <v>8.9720000000000013</v>
      </c>
      <c r="AT11" s="81">
        <f>IFERROR(IF($B$2="Tonnes",AppQt.Data!AM131,(AppQt.Data!AM131*ozton*AppQt.Data!AM$7)/1000000),"-")</f>
        <v>8.7796142999999987</v>
      </c>
      <c r="AU11" s="81">
        <f>IFERROR(IF($B$2="Tonnes",AppQt.Data!AN131,(AppQt.Data!AN131*ozton*AppQt.Data!AN$7)/1000000),"-")</f>
        <v>14.543575200000001</v>
      </c>
      <c r="AV11" s="81">
        <f>IFERROR(IF($B$2="Tonnes",AppQt.Data!AO131,(AppQt.Data!AO131*ozton*AppQt.Data!AO$7)/1000000),"-")</f>
        <v>11.6238405</v>
      </c>
      <c r="AW11" s="81">
        <f>IFERROR(IF($B$2="Tonnes",AppQt.Data!AP131,(AppQt.Data!AP131*ozton*AppQt.Data!AP$7)/1000000),"-")</f>
        <v>9.8034619999999997</v>
      </c>
      <c r="AX11" s="81">
        <f>IFERROR(IF($B$2="Tonnes",AppQt.Data!AQ131,(AppQt.Data!AQ131*ozton*AppQt.Data!AQ$7)/1000000),"-")</f>
        <v>10.220936030000001</v>
      </c>
      <c r="AY11" s="81">
        <f>IFERROR(IF($B$2="Tonnes",AppQt.Data!AR131,(AppQt.Data!AR131*ozton*AppQt.Data!AR$7)/1000000),"-")</f>
        <v>14.334622277999998</v>
      </c>
      <c r="AZ11" s="81">
        <f>IFERROR(IF($B$2="Tonnes",AppQt.Data!AS131,(AppQt.Data!AS131*ozton*AppQt.Data!AS$7)/1000000),"-")</f>
        <v>12.673928515</v>
      </c>
      <c r="BA11" s="81">
        <f>IFERROR(IF($B$2="Tonnes",AppQt.Data!AT131,(AppQt.Data!AT131*ozton*AppQt.Data!AT$7)/1000000),"-")</f>
        <v>11.658282365000002</v>
      </c>
      <c r="BB11" s="81">
        <f>IFERROR(IF($B$2="Tonnes",AppQt.Data!AU131,(AppQt.Data!AU131*ozton*AppQt.Data!AU$7)/1000000),"-")</f>
        <v>14.204739802300001</v>
      </c>
      <c r="BC11" s="81">
        <f>IFERROR(IF($B$2="Tonnes",AppQt.Data!AV131,(AppQt.Data!AV131*ozton*AppQt.Data!AV$7)/1000000),"-")</f>
        <v>13.58</v>
      </c>
      <c r="BD11" s="81">
        <f>IFERROR(IF($B$2="Tonnes",AppQt.Data!AW131,(AppQt.Data!AW131*ozton*AppQt.Data!AW$7)/1000000),"-")</f>
        <v>12.967980853437501</v>
      </c>
      <c r="BE11" s="81">
        <f>IFERROR(IF($B$2="Tonnes",AppQt.Data!AX131,(AppQt.Data!AX131*ozton*AppQt.Data!AX$7)/1000000),"-")</f>
        <v>10.01</v>
      </c>
      <c r="BF11" s="81">
        <f>IFERROR(IF($B$2="Tonnes",AppQt.Data!AY131,(AppQt.Data!AY131*ozton*AppQt.Data!AY$7)/1000000),"-")</f>
        <v>7.2130000000000001</v>
      </c>
      <c r="BG11" s="81">
        <f>IFERROR(IF($B$2="Tonnes",AppQt.Data!AZ131,(AppQt.Data!AZ131*ozton*AppQt.Data!AZ$7)/1000000),"-")</f>
        <v>9.3849999999999998</v>
      </c>
      <c r="BH11" s="81">
        <f>IFERROR(IF($B$2="Tonnes",AppQt.Data!BA131,(AppQt.Data!BA131*ozton*AppQt.Data!BA$7)/1000000),"-")</f>
        <v>4.8840000000000003</v>
      </c>
      <c r="BI11" s="81">
        <f>IFERROR(IF($B$2="Tonnes",AppQt.Data!BB131,(AppQt.Data!BB131*ozton*AppQt.Data!BB$7)/1000000),"-")</f>
        <v>3.2439999999999998</v>
      </c>
      <c r="BJ11" s="81">
        <f>IFERROR(IF($B$2="Tonnes",AppQt.Data!BC131,(AppQt.Data!BC131*ozton*AppQt.Data!BC$7)/1000000),"-")</f>
        <v>4.3019999999999996</v>
      </c>
      <c r="BK11" s="81">
        <f>IFERROR(IF($B$2="Tonnes",AppQt.Data!BD131,(AppQt.Data!BD131*ozton*AppQt.Data!BD$7)/1000000),"-")</f>
        <v>5.3730000000000002</v>
      </c>
      <c r="BL11" s="81">
        <f>IFERROR(IF($B$2="Tonnes",AppQt.Data!BE131,(AppQt.Data!BE131*ozton*AppQt.Data!BE$7)/1000000),"-")</f>
        <v>5.77</v>
      </c>
      <c r="BM11" s="81">
        <f>IFERROR(IF($B$2="Tonnes",AppQt.Data!BF131,(AppQt.Data!BF131*ozton*AppQt.Data!BF$7)/1000000),"-")</f>
        <v>5.1509999999999998</v>
      </c>
      <c r="BN11" s="81">
        <f>IFERROR(IF($B$2="Tonnes",AppQt.Data!BG131,(AppQt.Data!BG131*ozton*AppQt.Data!BG$7)/1000000),"-")</f>
        <v>6.1760000000000002</v>
      </c>
      <c r="BO11" s="81">
        <f>IFERROR(IF($B$2="Tonnes",AppQt.Data!BH131,(AppQt.Data!BH131*ozton*AppQt.Data!BH$7)/1000000),"-")</f>
        <v>7.5519999999999996</v>
      </c>
      <c r="BP11" s="81">
        <f>IFERROR(IF($B$2="Tonnes",AppQt.Data!BI131,(AppQt.Data!BI131*ozton*AppQt.Data!BI$7)/1000000),"-")</f>
        <v>4.5940000000000003</v>
      </c>
      <c r="BQ11" s="81">
        <f>IFERROR(IF($B$2="Tonnes",AppQt.Data!BJ131,(AppQt.Data!BJ131*ozton*AppQt.Data!BJ$7)/1000000),"-")</f>
        <v>5.24</v>
      </c>
      <c r="BR11" s="81">
        <f>IFERROR(IF($B$2="Tonnes",AppQt.Data!BK131,(AppQt.Data!BK131*ozton*AppQt.Data!BK$7)/1000000),"-")</f>
        <v>7.3730000000000002</v>
      </c>
      <c r="BS11" s="81">
        <f>IFERROR(IF($B$2="Tonnes",AppQt.Data!BL131,(AppQt.Data!BL131*ozton*AppQt.Data!BL$7)/1000000),"-")</f>
        <v>7.3380000000000001</v>
      </c>
      <c r="BT11" s="81">
        <f>IFERROR(IF($B$2="Tonnes",AppQt.Data!BM131,(AppQt.Data!BM131*ozton*AppQt.Data!BM$7)/1000000),"-")</f>
        <v>9.3979999999999997</v>
      </c>
      <c r="BU11" s="81">
        <f>IFERROR(IF($B$2="Tonnes",AppQt.Data!BN131,(AppQt.Data!BN131*ozton*AppQt.Data!BN$7)/1000000),"-")</f>
        <v>7.9929999999999994</v>
      </c>
      <c r="BV11" s="81">
        <f>IFERROR(IF($B$2="Tonnes",AppQt.Data!BO131,(AppQt.Data!BO131*ozton*AppQt.Data!BO$7)/1000000),"-")</f>
        <v>9.5909999999999993</v>
      </c>
      <c r="BW11" s="81">
        <f>IFERROR(IF($B$2="Tonnes",AppQt.Data!BP131,(AppQt.Data!BP131*ozton*AppQt.Data!BP$7)/1000000),"-")</f>
        <v>11.593999999999999</v>
      </c>
      <c r="BX11" s="68" t="str">
        <f t="shared" si="3"/>
        <v>▲</v>
      </c>
      <c r="BY11" s="69">
        <f t="shared" si="2"/>
        <v>57.99945489234122</v>
      </c>
    </row>
    <row r="12" spans="1:77">
      <c r="A12" s="64"/>
      <c r="B12" s="80" t="s">
        <v>239</v>
      </c>
      <c r="C12" s="81">
        <f>IFERROR(IF($B$2="Tonnes",AppAn.Data!L122,(AppAn.Data!L122*ozton*AppAn.Data!L$6)/1000000),"-")</f>
        <v>6.3300420507533932</v>
      </c>
      <c r="D12" s="81">
        <f>IFERROR(IF($B$2="Tonnes",AppAn.Data!M122,(AppAn.Data!M122*ozton*AppAn.Data!M$6)/1000000),"-")</f>
        <v>12.958316860926798</v>
      </c>
      <c r="E12" s="81">
        <f>IFERROR(IF($B$2="Tonnes",AppAn.Data!N122,(AppAn.Data!N122*ozton*AppAn.Data!N$6)/1000000),"-")</f>
        <v>12.368368495657446</v>
      </c>
      <c r="F12" s="81">
        <f>IFERROR(IF($B$2="Tonnes",AppAn.Data!O122,(AppAn.Data!O122*ozton*AppAn.Data!O$6)/1000000),"-")</f>
        <v>18.759559322048446</v>
      </c>
      <c r="G12" s="81">
        <f>IFERROR(IF($B$2="Tonnes",AppAn.Data!P122,(AppAn.Data!P122*ozton*AppAn.Data!P$6)/1000000),"-")</f>
        <v>16.960036806822856</v>
      </c>
      <c r="H12" s="81">
        <f>IFERROR(IF($B$2="Tonnes",AppAn.Data!Q122,(AppAn.Data!Q122*ozton*AppAn.Data!Q$6)/1000000),"-")</f>
        <v>13.758101649989872</v>
      </c>
      <c r="I12" s="81">
        <f>IFERROR(IF($B$2="Tonnes",AppAn.Data!R122,(AppAn.Data!R122*ozton*AppAn.Data!R$6)/1000000),"-")</f>
        <v>12.820839631770992</v>
      </c>
      <c r="J12" s="81">
        <f>IFERROR(IF($B$2="Tonnes",AppAn.Data!S122,(AppAn.Data!S122*ozton*AppAn.Data!S$6)/1000000),"-")</f>
        <v>12.170248882108396</v>
      </c>
      <c r="K12" s="81">
        <f>IFERROR(IF($B$2="Tonnes",AppAn.Data!T122,(AppAn.Data!T122*ozton*AppAn.Data!T$6)/1000000),"-")</f>
        <v>11.92601602939453</v>
      </c>
      <c r="L12" s="81">
        <f>IFERROR(IF($B$2="Tonnes",AppAn.Data!U122,(AppAn.Data!U122*ozton*AppAn.Data!U$6)/1000000),"-")</f>
        <v>10.815999999999999</v>
      </c>
      <c r="M12" s="81">
        <f>IFERROR(IF($B$2="Tonnes",AppAn.Data!V122,(AppAn.Data!V122*ozton*AppAn.Data!V$6)/1000000),"-")</f>
        <v>10.844000000000001</v>
      </c>
      <c r="N12" s="81">
        <f>IFERROR(IF($B$2="Tonnes",AppAn.Data!W122,(AppAn.Data!W122*ozton*AppAn.Data!W$6)/1000000),"-")</f>
        <v>10.215</v>
      </c>
      <c r="O12" s="81">
        <f>IFERROR(IF($B$2="Tonnes",AppAn.Data!X122,(AppAn.Data!X122*ozton*AppAn.Data!X$6)/1000000),"-")</f>
        <v>11.36</v>
      </c>
      <c r="P12" s="81">
        <f>IFERROR(IF($B$2="Tonnes",AppAn.Data!Y122,(AppAn.Data!Y122*ozton*AppAn.Data!Y$6)/1000000),"-")</f>
        <v>10.84</v>
      </c>
      <c r="Q12" s="68" t="str">
        <f t="shared" si="0"/>
        <v>▼</v>
      </c>
      <c r="R12" s="69">
        <f t="shared" si="1"/>
        <v>-4.5774647887323887</v>
      </c>
      <c r="S12" s="64"/>
      <c r="T12" s="81">
        <f>IFERROR(IF($B$2="Tonnes",AppQt.Data!M132,(AppQt.Data!M132*ozton*AppQt.Data!M$7)/1000000),"-")</f>
        <v>2.0311040045606794</v>
      </c>
      <c r="U12" s="81">
        <f>IFERROR(IF($B$2="Tonnes",AppQt.Data!N132,(AppQt.Data!N132*ozton*AppQt.Data!N$7)/1000000),"-")</f>
        <v>0.51327142957247229</v>
      </c>
      <c r="V12" s="81">
        <f>IFERROR(IF($B$2="Tonnes",AppQt.Data!O132,(AppQt.Data!O132*ozton*AppQt.Data!O$7)/1000000),"-")</f>
        <v>1.6603205441086175</v>
      </c>
      <c r="W12" s="81">
        <f>IFERROR(IF($B$2="Tonnes",AppQt.Data!P132,(AppQt.Data!P132*ozton*AppQt.Data!P$7)/1000000),"-")</f>
        <v>2.1253460725116247</v>
      </c>
      <c r="X12" s="81">
        <f>IFERROR(IF($B$2="Tonnes",AppQt.Data!Q132,(AppQt.Data!Q132*ozton*AppQt.Data!Q$7)/1000000),"-")</f>
        <v>3.3014858214352558</v>
      </c>
      <c r="Y12" s="81">
        <f>IFERROR(IF($B$2="Tonnes",AppQt.Data!R132,(AppQt.Data!R132*ozton*AppQt.Data!R$7)/1000000),"-")</f>
        <v>3.1918193560465942</v>
      </c>
      <c r="Z12" s="81">
        <f>IFERROR(IF($B$2="Tonnes",AppQt.Data!S132,(AppQt.Data!S132*ozton*AppQt.Data!S$7)/1000000),"-")</f>
        <v>2.891624401870081</v>
      </c>
      <c r="AA12" s="81">
        <f>IFERROR(IF($B$2="Tonnes",AppQt.Data!T132,(AppQt.Data!T132*ozton*AppQt.Data!T$7)/1000000),"-")</f>
        <v>3.5733872815748677</v>
      </c>
      <c r="AB12" s="81">
        <f>IFERROR(IF($B$2="Tonnes",AppQt.Data!U132,(AppQt.Data!U132*ozton*AppQt.Data!U$7)/1000000),"-")</f>
        <v>3.5075575337784457</v>
      </c>
      <c r="AC12" s="81">
        <f>IFERROR(IF($B$2="Tonnes",AppQt.Data!V132,(AppQt.Data!V132*ozton*AppQt.Data!V$7)/1000000),"-")</f>
        <v>3.2598078722321548</v>
      </c>
      <c r="AD12" s="81">
        <f>IFERROR(IF($B$2="Tonnes",AppQt.Data!W132,(AppQt.Data!W132*ozton*AppQt.Data!W$7)/1000000),"-")</f>
        <v>1.9078841416010444</v>
      </c>
      <c r="AE12" s="81">
        <f>IFERROR(IF($B$2="Tonnes",AppQt.Data!X132,(AppQt.Data!X132*ozton*AppQt.Data!X$7)/1000000),"-")</f>
        <v>3.6931189480458011</v>
      </c>
      <c r="AF12" s="81">
        <f>IFERROR(IF($B$2="Tonnes",AppQt.Data!Y132,(AppQt.Data!Y132*ozton*AppQt.Data!Y$7)/1000000),"-")</f>
        <v>5.3041208730634093</v>
      </c>
      <c r="AG12" s="81">
        <f>IFERROR(IF($B$2="Tonnes",AppQt.Data!Z132,(AppQt.Data!Z132*ozton*AppQt.Data!Z$7)/1000000),"-")</f>
        <v>5.2795380643543481</v>
      </c>
      <c r="AH12" s="81">
        <f>IFERROR(IF($B$2="Tonnes",AppQt.Data!AA132,(AppQt.Data!AA132*ozton*AppQt.Data!AA$7)/1000000),"-")</f>
        <v>3.9332642327019336</v>
      </c>
      <c r="AI12" s="81">
        <f>IFERROR(IF($B$2="Tonnes",AppQt.Data!AB132,(AppQt.Data!AB132*ozton*AppQt.Data!AB$7)/1000000),"-")</f>
        <v>4.2426361519287541</v>
      </c>
      <c r="AJ12" s="81">
        <f>IFERROR(IF($B$2="Tonnes",AppQt.Data!AC132,(AppQt.Data!AC132*ozton*AppQt.Data!AC$7)/1000000),"-")</f>
        <v>3.6573974777752265</v>
      </c>
      <c r="AK12" s="81">
        <f>IFERROR(IF($B$2="Tonnes",AppQt.Data!AD132,(AppQt.Data!AD132*ozton*AppQt.Data!AD$7)/1000000),"-")</f>
        <v>5.0465121466165872</v>
      </c>
      <c r="AL12" s="81">
        <f>IFERROR(IF($B$2="Tonnes",AppQt.Data!AE132,(AppQt.Data!AE132*ozton*AppQt.Data!AE$7)/1000000),"-")</f>
        <v>3.6888540180419156</v>
      </c>
      <c r="AM12" s="81">
        <f>IFERROR(IF($B$2="Tonnes",AppQt.Data!AF132,(AppQt.Data!AF132*ozton*AppQt.Data!AF$7)/1000000),"-")</f>
        <v>4.5672731643891264</v>
      </c>
      <c r="AN12" s="81">
        <f>IFERROR(IF($B$2="Tonnes",AppQt.Data!AG132,(AppQt.Data!AG132*ozton*AppQt.Data!AG$7)/1000000),"-")</f>
        <v>3.6079776038864653</v>
      </c>
      <c r="AO12" s="81">
        <f>IFERROR(IF($B$2="Tonnes",AppQt.Data!AH132,(AppQt.Data!AH132*ozton*AppQt.Data!AH$7)/1000000),"-")</f>
        <v>3.000180963303495</v>
      </c>
      <c r="AP12" s="81">
        <f>IFERROR(IF($B$2="Tonnes",AppQt.Data!AI132,(AppQt.Data!AI132*ozton*AppQt.Data!AI$7)/1000000),"-")</f>
        <v>3.2832554403677747</v>
      </c>
      <c r="AQ12" s="81">
        <f>IFERROR(IF($B$2="Tonnes",AppQt.Data!AJ132,(AppQt.Data!AJ132*ozton*AppQt.Data!AJ$7)/1000000),"-")</f>
        <v>3.8666876424321357</v>
      </c>
      <c r="AR12" s="81">
        <f>IFERROR(IF($B$2="Tonnes",AppQt.Data!AK132,(AppQt.Data!AK132*ozton*AppQt.Data!AK$7)/1000000),"-")</f>
        <v>3.5038070145834928</v>
      </c>
      <c r="AS12" s="81">
        <f>IFERROR(IF($B$2="Tonnes",AppQt.Data!AL132,(AppQt.Data!AL132*ozton*AppQt.Data!AL$7)/1000000),"-")</f>
        <v>3.2847023437499994</v>
      </c>
      <c r="AT12" s="81">
        <f>IFERROR(IF($B$2="Tonnes",AppQt.Data!AM132,(AppQt.Data!AM132*ozton*AppQt.Data!AM$7)/1000000),"-")</f>
        <v>2.2735267578125002</v>
      </c>
      <c r="AU12" s="81">
        <f>IFERROR(IF($B$2="Tonnes",AppQt.Data!AN132,(AppQt.Data!AN132*ozton*AppQt.Data!AN$7)/1000000),"-")</f>
        <v>3.7588035156249999</v>
      </c>
      <c r="AV12" s="81">
        <f>IFERROR(IF($B$2="Tonnes",AppQt.Data!AO132,(AppQt.Data!AO132*ozton*AppQt.Data!AO$7)/1000000),"-")</f>
        <v>3.3426026367187496</v>
      </c>
      <c r="AW12" s="81">
        <f>IFERROR(IF($B$2="Tonnes",AppQt.Data!AP132,(AppQt.Data!AP132*ozton*AppQt.Data!AP$7)/1000000),"-")</f>
        <v>2.6685576684570309</v>
      </c>
      <c r="AX12" s="81">
        <f>IFERROR(IF($B$2="Tonnes",AppQt.Data!AQ132,(AppQt.Data!AQ132*ozton*AppQt.Data!AQ$7)/1000000),"-")</f>
        <v>2.6655473600585937</v>
      </c>
      <c r="AY12" s="81">
        <f>IFERROR(IF($B$2="Tonnes",AppQt.Data!AR132,(AppQt.Data!AR132*ozton*AppQt.Data!AR$7)/1000000),"-")</f>
        <v>3.4935412168740232</v>
      </c>
      <c r="AZ12" s="81">
        <f>IFERROR(IF($B$2="Tonnes",AppQt.Data!AS132,(AppQt.Data!AS132*ozton*AppQt.Data!AS$7)/1000000),"-")</f>
        <v>3.5025388408203124</v>
      </c>
      <c r="BA12" s="81">
        <f>IFERROR(IF($B$2="Tonnes",AppQt.Data!AT132,(AppQt.Data!AT132*ozton*AppQt.Data!AT$7)/1000000),"-")</f>
        <v>2.5034771885742186</v>
      </c>
      <c r="BB12" s="81">
        <f>IFERROR(IF($B$2="Tonnes",AppQt.Data!AU132,(AppQt.Data!AU132*ozton*AppQt.Data!AU$7)/1000000),"-")</f>
        <v>3</v>
      </c>
      <c r="BC12" s="81">
        <f>IFERROR(IF($B$2="Tonnes",AppQt.Data!AV132,(AppQt.Data!AV132*ozton*AppQt.Data!AV$7)/1000000),"-")</f>
        <v>2.92</v>
      </c>
      <c r="BD12" s="81">
        <f>IFERROR(IF($B$2="Tonnes",AppQt.Data!AW132,(AppQt.Data!AW132*ozton*AppQt.Data!AW$7)/1000000),"-")</f>
        <v>3.0710000000000002</v>
      </c>
      <c r="BE12" s="81">
        <f>IFERROR(IF($B$2="Tonnes",AppQt.Data!AX132,(AppQt.Data!AX132*ozton*AppQt.Data!AX$7)/1000000),"-")</f>
        <v>2.3149999999999999</v>
      </c>
      <c r="BF12" s="81">
        <f>IFERROR(IF($B$2="Tonnes",AppQt.Data!AY132,(AppQt.Data!AY132*ozton*AppQt.Data!AY$7)/1000000),"-")</f>
        <v>2.5209999999999999</v>
      </c>
      <c r="BG12" s="81">
        <f>IFERROR(IF($B$2="Tonnes",AppQt.Data!AZ132,(AppQt.Data!AZ132*ozton*AppQt.Data!AZ$7)/1000000),"-")</f>
        <v>2.9089999999999998</v>
      </c>
      <c r="BH12" s="81">
        <f>IFERROR(IF($B$2="Tonnes",AppQt.Data!BA132,(AppQt.Data!BA132*ozton*AppQt.Data!BA$7)/1000000),"-")</f>
        <v>3.2090000000000001</v>
      </c>
      <c r="BI12" s="81">
        <f>IFERROR(IF($B$2="Tonnes",AppQt.Data!BB132,(AppQt.Data!BB132*ozton*AppQt.Data!BB$7)/1000000),"-")</f>
        <v>2.4249999999999998</v>
      </c>
      <c r="BJ12" s="81">
        <f>IFERROR(IF($B$2="Tonnes",AppQt.Data!BC132,(AppQt.Data!BC132*ozton*AppQt.Data!BC$7)/1000000),"-")</f>
        <v>2.69</v>
      </c>
      <c r="BK12" s="81">
        <f>IFERROR(IF($B$2="Tonnes",AppQt.Data!BD132,(AppQt.Data!BD132*ozton*AppQt.Data!BD$7)/1000000),"-")</f>
        <v>2.52</v>
      </c>
      <c r="BL12" s="81">
        <f>IFERROR(IF($B$2="Tonnes",AppQt.Data!BE132,(AppQt.Data!BE132*ozton*AppQt.Data!BE$7)/1000000),"-")</f>
        <v>3.2549999999999999</v>
      </c>
      <c r="BM12" s="81">
        <f>IFERROR(IF($B$2="Tonnes",AppQt.Data!BF132,(AppQt.Data!BF132*ozton*AppQt.Data!BF$7)/1000000),"-")</f>
        <v>2.2750000000000004</v>
      </c>
      <c r="BN12" s="81">
        <f>IFERROR(IF($B$2="Tonnes",AppQt.Data!BG132,(AppQt.Data!BG132*ozton*AppQt.Data!BG$7)/1000000),"-")</f>
        <v>1.825</v>
      </c>
      <c r="BO12" s="81">
        <f>IFERROR(IF($B$2="Tonnes",AppQt.Data!BH132,(AppQt.Data!BH132*ozton*AppQt.Data!BH$7)/1000000),"-")</f>
        <v>2.86</v>
      </c>
      <c r="BP12" s="81">
        <f>IFERROR(IF($B$2="Tonnes",AppQt.Data!BI132,(AppQt.Data!BI132*ozton*AppQt.Data!BI$7)/1000000),"-")</f>
        <v>3.4950000000000001</v>
      </c>
      <c r="BQ12" s="81">
        <f>IFERROR(IF($B$2="Tonnes",AppQt.Data!BJ132,(AppQt.Data!BJ132*ozton*AppQt.Data!BJ$7)/1000000),"-")</f>
        <v>2.5350000000000001</v>
      </c>
      <c r="BR12" s="81">
        <f>IFERROR(IF($B$2="Tonnes",AppQt.Data!BK132,(AppQt.Data!BK132*ozton*AppQt.Data!BK$7)/1000000),"-")</f>
        <v>2.0350000000000001</v>
      </c>
      <c r="BS12" s="81">
        <f>IFERROR(IF($B$2="Tonnes",AppQt.Data!BL132,(AppQt.Data!BL132*ozton*AppQt.Data!BL$7)/1000000),"-")</f>
        <v>3.2949999999999999</v>
      </c>
      <c r="BT12" s="81">
        <f>IFERROR(IF($B$2="Tonnes",AppQt.Data!BM132,(AppQt.Data!BM132*ozton*AppQt.Data!BM$7)/1000000),"-")</f>
        <v>3.0300000000000002</v>
      </c>
      <c r="BU12" s="81">
        <f>IFERROR(IF($B$2="Tonnes",AppQt.Data!BN132,(AppQt.Data!BN132*ozton*AppQt.Data!BN$7)/1000000),"-")</f>
        <v>2.5750000000000002</v>
      </c>
      <c r="BV12" s="81">
        <f>IFERROR(IF($B$2="Tonnes",AppQt.Data!BO132,(AppQt.Data!BO132*ozton*AppQt.Data!BO$7)/1000000),"-")</f>
        <v>2.04</v>
      </c>
      <c r="BW12" s="81">
        <f>IFERROR(IF($B$2="Tonnes",AppQt.Data!BP132,(AppQt.Data!BP132*ozton*AppQt.Data!BP$7)/1000000),"-")</f>
        <v>3.1950000000000003</v>
      </c>
      <c r="BX12" s="68" t="str">
        <f t="shared" si="3"/>
        <v>▼</v>
      </c>
      <c r="BY12" s="69">
        <f t="shared" si="2"/>
        <v>-3.0349013657056001</v>
      </c>
    </row>
    <row r="13" spans="1:77">
      <c r="A13" s="64"/>
      <c r="B13" s="77" t="s">
        <v>55</v>
      </c>
      <c r="C13" s="81">
        <f>IFERROR(IF($B$2="Tonnes",AppAn.Data!L123,(AppAn.Data!L123*ozton*AppAn.Data!L$6)/1000000),"-")</f>
        <v>-19.055364886335948</v>
      </c>
      <c r="D13" s="81">
        <f>IFERROR(IF($B$2="Tonnes",AppAn.Data!M123,(AppAn.Data!M123*ozton*AppAn.Data!M$6)/1000000),"-")</f>
        <v>-36.357808129163288</v>
      </c>
      <c r="E13" s="81">
        <f>IFERROR(IF($B$2="Tonnes",AppAn.Data!N123,(AppAn.Data!N123*ozton*AppAn.Data!N$6)/1000000),"-")</f>
        <v>5.1395755953179147</v>
      </c>
      <c r="F13" s="81">
        <f>IFERROR(IF($B$2="Tonnes",AppAn.Data!O123,(AppAn.Data!O123*ozton*AppAn.Data!O$6)/1000000),"-")</f>
        <v>20.873385986713519</v>
      </c>
      <c r="G13" s="81">
        <f>IFERROR(IF($B$2="Tonnes",AppAn.Data!P123,(AppAn.Data!P123*ozton*AppAn.Data!P$6)/1000000),"-")</f>
        <v>13.708932556152174</v>
      </c>
      <c r="H13" s="81">
        <f>IFERROR(IF($B$2="Tonnes",AppAn.Data!Q123,(AppAn.Data!Q123*ozton*AppAn.Data!Q$6)/1000000),"-")</f>
        <v>32.671869623677125</v>
      </c>
      <c r="I13" s="81">
        <f>IFERROR(IF($B$2="Tonnes",AppAn.Data!R123,(AppAn.Data!R123*ozton*AppAn.Data!R$6)/1000000),"-")</f>
        <v>34.026871909073691</v>
      </c>
      <c r="J13" s="81">
        <f>IFERROR(IF($B$2="Tonnes",AppAn.Data!S123,(AppAn.Data!S123*ozton*AppAn.Data!S$6)/1000000),"-")</f>
        <v>13.328826784168983</v>
      </c>
      <c r="K13" s="81">
        <f>IFERROR(IF($B$2="Tonnes",AppAn.Data!T123,(AppAn.Data!T123*ozton*AppAn.Data!T$6)/1000000),"-")</f>
        <v>28.96558073689836</v>
      </c>
      <c r="L13" s="81">
        <f>IFERROR(IF($B$2="Tonnes",AppAn.Data!U123,(AppAn.Data!U123*ozton*AppAn.Data!U$6)/1000000),"-")</f>
        <v>-3.1154981154187702</v>
      </c>
      <c r="M13" s="81">
        <f>IFERROR(IF($B$2="Tonnes",AppAn.Data!V123,(AppAn.Data!V123*ozton*AppAn.Data!V$6)/1000000),"-")</f>
        <v>4.5082988964073678</v>
      </c>
      <c r="N13" s="81">
        <f>IFERROR(IF($B$2="Tonnes",AppAn.Data!W123,(AppAn.Data!W123*ozton*AppAn.Data!W$6)/1000000),"-")</f>
        <v>15.588639468830419</v>
      </c>
      <c r="O13" s="81">
        <f>IFERROR(IF($B$2="Tonnes",AppAn.Data!X123,(AppAn.Data!X123*ozton*AppAn.Data!X$6)/1000000),"-")</f>
        <v>4.2693257738281201</v>
      </c>
      <c r="P13" s="81">
        <f>IFERROR(IF($B$2="Tonnes",AppAn.Data!Y123,(AppAn.Data!Y123*ozton*AppAn.Data!Y$6)/1000000),"-")</f>
        <v>14.013262062519527</v>
      </c>
      <c r="Q13" s="68" t="str">
        <f t="shared" si="0"/>
        <v>▲</v>
      </c>
      <c r="R13" s="69">
        <f t="shared" si="1"/>
        <v>228.23126659539122</v>
      </c>
      <c r="S13" s="64"/>
      <c r="T13" s="81">
        <f>IFERROR(IF($B$2="Tonnes",AppQt.Data!M133,(AppQt.Data!M133*ozton*AppQt.Data!M$7)/1000000),"-")</f>
        <v>-7.0530735547976935</v>
      </c>
      <c r="U13" s="81">
        <f>IFERROR(IF($B$2="Tonnes",AppQt.Data!N133,(AppQt.Data!N133*ozton*AppQt.Data!N$7)/1000000),"-")</f>
        <v>-2.9707878745017782</v>
      </c>
      <c r="V13" s="81">
        <f>IFERROR(IF($B$2="Tonnes",AppQt.Data!O133,(AppQt.Data!O133*ozton*AppQt.Data!O$7)/1000000),"-")</f>
        <v>-5.4432156983192872</v>
      </c>
      <c r="W13" s="81">
        <f>IFERROR(IF($B$2="Tonnes",AppQt.Data!P133,(AppQt.Data!P133*ozton*AppQt.Data!P$7)/1000000),"-")</f>
        <v>-3.588287758717188</v>
      </c>
      <c r="X13" s="81">
        <f>IFERROR(IF($B$2="Tonnes",AppQt.Data!Q133,(AppQt.Data!Q133*ozton*AppQt.Data!Q$7)/1000000),"-")</f>
        <v>-2.1094397419316353</v>
      </c>
      <c r="Y13" s="81">
        <f>IFERROR(IF($B$2="Tonnes",AppQt.Data!R133,(AppQt.Data!R133*ozton*AppQt.Data!R$7)/1000000),"-")</f>
        <v>-6.4233853826256553</v>
      </c>
      <c r="Z13" s="81">
        <f>IFERROR(IF($B$2="Tonnes",AppQt.Data!S133,(AppQt.Data!S133*ozton*AppQt.Data!S$7)/1000000),"-")</f>
        <v>-18.183225571361536</v>
      </c>
      <c r="AA13" s="81">
        <f>IFERROR(IF($B$2="Tonnes",AppQt.Data!T133,(AppQt.Data!T133*ozton*AppQt.Data!T$7)/1000000),"-")</f>
        <v>-9.6417574332444627</v>
      </c>
      <c r="AB13" s="81">
        <f>IFERROR(IF($B$2="Tonnes",AppQt.Data!U133,(AppQt.Data!U133*ozton*AppQt.Data!U$7)/1000000),"-")</f>
        <v>0.34404635204286071</v>
      </c>
      <c r="AC13" s="81">
        <f>IFERROR(IF($B$2="Tonnes",AppQt.Data!V133,(AppQt.Data!V133*ozton*AppQt.Data!V$7)/1000000),"-")</f>
        <v>6.6271058507163598</v>
      </c>
      <c r="AD13" s="81">
        <f>IFERROR(IF($B$2="Tonnes",AppQt.Data!W133,(AppQt.Data!W133*ozton*AppQt.Data!W$7)/1000000),"-")</f>
        <v>-1.2206389190055047</v>
      </c>
      <c r="AE13" s="81">
        <f>IFERROR(IF($B$2="Tonnes",AppQt.Data!X133,(AppQt.Data!X133*ozton*AppQt.Data!X$7)/1000000),"-")</f>
        <v>-0.6109376884358042</v>
      </c>
      <c r="AF13" s="81">
        <f>IFERROR(IF($B$2="Tonnes",AppQt.Data!Y133,(AppQt.Data!Y133*ozton*AppQt.Data!Y$7)/1000000),"-")</f>
        <v>-6.5391174039888362</v>
      </c>
      <c r="AG13" s="81">
        <f>IFERROR(IF($B$2="Tonnes",AppQt.Data!Z133,(AppQt.Data!Z133*ozton*AppQt.Data!Z$7)/1000000),"-")</f>
        <v>12.020166270308204</v>
      </c>
      <c r="AH13" s="81">
        <f>IFERROR(IF($B$2="Tonnes",AppQt.Data!AA133,(AppQt.Data!AA133*ozton*AppQt.Data!AA$7)/1000000),"-")</f>
        <v>3.7828238886995487</v>
      </c>
      <c r="AI13" s="81">
        <f>IFERROR(IF($B$2="Tonnes",AppQt.Data!AB133,(AppQt.Data!AB133*ozton*AppQt.Data!AB$7)/1000000),"-")</f>
        <v>11.609513231694603</v>
      </c>
      <c r="AJ13" s="81">
        <f>IFERROR(IF($B$2="Tonnes",AppQt.Data!AC133,(AppQt.Data!AC133*ozton*AppQt.Data!AC$7)/1000000),"-")</f>
        <v>11.365349923330925</v>
      </c>
      <c r="AK13" s="81">
        <f>IFERROR(IF($B$2="Tonnes",AppQt.Data!AD133,(AppQt.Data!AD133*ozton*AppQt.Data!AD$7)/1000000),"-")</f>
        <v>2.585023113223345</v>
      </c>
      <c r="AL13" s="81">
        <f>IFERROR(IF($B$2="Tonnes",AppQt.Data!AE133,(AppQt.Data!AE133*ozton*AppQt.Data!AE$7)/1000000),"-")</f>
        <v>3.1070759514534654</v>
      </c>
      <c r="AM13" s="81">
        <f>IFERROR(IF($B$2="Tonnes",AppQt.Data!AF133,(AppQt.Data!AF133*ozton*AppQt.Data!AF$7)/1000000),"-")</f>
        <v>-3.3485164318555594</v>
      </c>
      <c r="AN13" s="81">
        <f>IFERROR(IF($B$2="Tonnes",AppQt.Data!AG133,(AppQt.Data!AG133*ozton*AppQt.Data!AG$7)/1000000),"-")</f>
        <v>2.3399206579996612E-2</v>
      </c>
      <c r="AO13" s="81">
        <f>IFERROR(IF($B$2="Tonnes",AppQt.Data!AH133,(AppQt.Data!AH133*ozton*AppQt.Data!AH$7)/1000000),"-")</f>
        <v>3.6367474501456285</v>
      </c>
      <c r="AP13" s="81">
        <f>IFERROR(IF($B$2="Tonnes",AppQt.Data!AI133,(AppQt.Data!AI133*ozton*AppQt.Data!AI$7)/1000000),"-")</f>
        <v>15.139940165950552</v>
      </c>
      <c r="AQ13" s="81">
        <f>IFERROR(IF($B$2="Tonnes",AppQt.Data!AJ133,(AppQt.Data!AJ133*ozton*AppQt.Data!AJ$7)/1000000),"-")</f>
        <v>13.871782801000943</v>
      </c>
      <c r="AR13" s="81">
        <f>IFERROR(IF($B$2="Tonnes",AppQt.Data!AK133,(AppQt.Data!AK133*ozton*AppQt.Data!AK$7)/1000000),"-")</f>
        <v>7.1477967139835359</v>
      </c>
      <c r="AS13" s="81">
        <f>IFERROR(IF($B$2="Tonnes",AppQt.Data!AL133,(AppQt.Data!AL133*ozton*AppQt.Data!AL$7)/1000000),"-")</f>
        <v>9.763803575872668</v>
      </c>
      <c r="AT13" s="81">
        <f>IFERROR(IF($B$2="Tonnes",AppQt.Data!AM133,(AppQt.Data!AM133*ozton*AppQt.Data!AM$7)/1000000),"-")</f>
        <v>7.3438557836903398</v>
      </c>
      <c r="AU13" s="81">
        <f>IFERROR(IF($B$2="Tonnes",AppQt.Data!AN133,(AppQt.Data!AN133*ozton*AppQt.Data!AN$7)/1000000),"-")</f>
        <v>9.7714158355271454</v>
      </c>
      <c r="AV13" s="81">
        <f>IFERROR(IF($B$2="Tonnes",AppQt.Data!AO133,(AppQt.Data!AO133*ozton*AppQt.Data!AO$7)/1000000),"-")</f>
        <v>1.4269631524209405</v>
      </c>
      <c r="AW13" s="81">
        <f>IFERROR(IF($B$2="Tonnes",AppQt.Data!AP133,(AppQt.Data!AP133*ozton*AppQt.Data!AP$7)/1000000),"-")</f>
        <v>5.2111167287227316</v>
      </c>
      <c r="AX13" s="81">
        <f>IFERROR(IF($B$2="Tonnes",AppQt.Data!AQ133,(AppQt.Data!AQ133*ozton*AppQt.Data!AQ$7)/1000000),"-")</f>
        <v>-3.7762774146563594E-2</v>
      </c>
      <c r="AY13" s="81">
        <f>IFERROR(IF($B$2="Tonnes",AppQt.Data!AR133,(AppQt.Data!AR133*ozton*AppQt.Data!AR$7)/1000000),"-")</f>
        <v>6.7285096771718749</v>
      </c>
      <c r="AZ13" s="81">
        <f>IFERROR(IF($B$2="Tonnes",AppQt.Data!AS133,(AppQt.Data!AS133*ozton*AppQt.Data!AS$7)/1000000),"-")</f>
        <v>4.7879024154693592</v>
      </c>
      <c r="BA13" s="81">
        <f>IFERROR(IF($B$2="Tonnes",AppQt.Data!AT133,(AppQt.Data!AT133*ozton*AppQt.Data!AT$7)/1000000),"-")</f>
        <v>6.825316728722731</v>
      </c>
      <c r="BB13" s="81">
        <f>IFERROR(IF($B$2="Tonnes",AppQt.Data!AU133,(AppQt.Data!AU133*ozton*AppQt.Data!AU$7)/1000000),"-")</f>
        <v>11.962230109077833</v>
      </c>
      <c r="BC13" s="81">
        <f>IFERROR(IF($B$2="Tonnes",AppQt.Data!AV133,(AppQt.Data!AV133*ozton*AppQt.Data!AV$7)/1000000),"-")</f>
        <v>5.3901314836284362</v>
      </c>
      <c r="BD13" s="81">
        <f>IFERROR(IF($B$2="Tonnes",AppQt.Data!AW133,(AppQt.Data!AW133*ozton*AppQt.Data!AW$7)/1000000),"-")</f>
        <v>-2.7536515362212532</v>
      </c>
      <c r="BE13" s="81">
        <f>IFERROR(IF($B$2="Tonnes",AppQt.Data!AX133,(AppQt.Data!AX133*ozton*AppQt.Data!AX$7)/1000000),"-")</f>
        <v>1.0192990632971859</v>
      </c>
      <c r="BF13" s="81">
        <f>IFERROR(IF($B$2="Tonnes",AppQt.Data!AY133,(AppQt.Data!AY133*ozton*AppQt.Data!AY$7)/1000000),"-")</f>
        <v>-3.6183383854682756</v>
      </c>
      <c r="BG13" s="81">
        <f>IFERROR(IF($B$2="Tonnes",AppQt.Data!AZ133,(AppQt.Data!AZ133*ozton*AppQt.Data!AZ$7)/1000000),"-")</f>
        <v>2.2371927429735736</v>
      </c>
      <c r="BH13" s="81">
        <f>IFERROR(IF($B$2="Tonnes",AppQt.Data!BA133,(AppQt.Data!BA133*ozton*AppQt.Data!BA$7)/1000000),"-")</f>
        <v>-3.4741463825991281</v>
      </c>
      <c r="BI13" s="81">
        <f>IFERROR(IF($B$2="Tonnes",AppQt.Data!BB133,(AppQt.Data!BB133*ozton*AppQt.Data!BB$7)/1000000),"-")</f>
        <v>0.11197943797831167</v>
      </c>
      <c r="BJ13" s="81">
        <f>IFERROR(IF($B$2="Tonnes",AppQt.Data!BC133,(AppQt.Data!BC133*ozton*AppQt.Data!BC$7)/1000000),"-")</f>
        <v>3.6073923723519656</v>
      </c>
      <c r="BK13" s="81">
        <f>IFERROR(IF($B$2="Tonnes",AppQt.Data!BD133,(AppQt.Data!BD133*ozton*AppQt.Data!BD$7)/1000000),"-")</f>
        <v>4.2630734686762164</v>
      </c>
      <c r="BL13" s="81">
        <f>IFERROR(IF($B$2="Tonnes",AppQt.Data!BE133,(AppQt.Data!BE133*ozton*AppQt.Data!BE$7)/1000000),"-")</f>
        <v>8.1963482556607836</v>
      </c>
      <c r="BM13" s="81">
        <f>IFERROR(IF($B$2="Tonnes",AppQt.Data!BF133,(AppQt.Data!BF133*ozton*AppQt.Data!BF$7)/1000000),"-")</f>
        <v>0.23829121316963553</v>
      </c>
      <c r="BN13" s="81">
        <f>IFERROR(IF($B$2="Tonnes",AppQt.Data!BG133,(AppQt.Data!BG133*ozton*AppQt.Data!BG$7)/1000000),"-")</f>
        <v>5.9159999999999995</v>
      </c>
      <c r="BO13" s="81">
        <f>IFERROR(IF($B$2="Tonnes",AppQt.Data!BH133,(AppQt.Data!BH133*ozton*AppQt.Data!BH$7)/1000000),"-")</f>
        <v>1.2379999999999995</v>
      </c>
      <c r="BP13" s="81">
        <f>IFERROR(IF($B$2="Tonnes",AppQt.Data!BI133,(AppQt.Data!BI133*ozton*AppQt.Data!BI$7)/1000000),"-")</f>
        <v>-6.847999999999999</v>
      </c>
      <c r="BQ13" s="81">
        <f>IFERROR(IF($B$2="Tonnes",AppQt.Data!BJ133,(AppQt.Data!BJ133*ozton*AppQt.Data!BJ$7)/1000000),"-")</f>
        <v>9.5125773828117932E-2</v>
      </c>
      <c r="BR13" s="81">
        <f>IFERROR(IF($B$2="Tonnes",AppQt.Data!BK133,(AppQt.Data!BK133*ozton*AppQt.Data!BK$7)/1000000),"-")</f>
        <v>7.3544</v>
      </c>
      <c r="BS13" s="81">
        <f>IFERROR(IF($B$2="Tonnes",AppQt.Data!BL133,(AppQt.Data!BL133*ozton*AppQt.Data!BL$7)/1000000),"-")</f>
        <v>3.6677999999999997</v>
      </c>
      <c r="BT13" s="81">
        <f>IFERROR(IF($B$2="Tonnes",AppQt.Data!BM133,(AppQt.Data!BM133*ozton*AppQt.Data!BM$7)/1000000),"-")</f>
        <v>0.38520000000000021</v>
      </c>
      <c r="BU13" s="81">
        <f>IFERROR(IF($B$2="Tonnes",AppQt.Data!BN133,(AppQt.Data!BN133*ozton*AppQt.Data!BN$7)/1000000),"-")</f>
        <v>6.3707620625195247</v>
      </c>
      <c r="BV13" s="81">
        <f>IFERROR(IF($B$2="Tonnes",AppQt.Data!BO133,(AppQt.Data!BO133*ozton*AppQt.Data!BO$7)/1000000),"-")</f>
        <v>4.2534999999999998</v>
      </c>
      <c r="BW13" s="81">
        <f>IFERROR(IF($B$2="Tonnes",AppQt.Data!BP133,(AppQt.Data!BP133*ozton*AppQt.Data!BP$7)/1000000),"-")</f>
        <v>3.0038</v>
      </c>
      <c r="BX13" s="68" t="str">
        <f t="shared" si="3"/>
        <v>▼</v>
      </c>
      <c r="BY13" s="69">
        <f t="shared" si="2"/>
        <v>-18.103495283276072</v>
      </c>
    </row>
    <row r="14" spans="1:77">
      <c r="A14" s="64"/>
      <c r="B14" s="77" t="s">
        <v>56</v>
      </c>
      <c r="C14" s="81">
        <f>IFERROR(IF($B$2="Tonnes",AppAn.Data!L124,(AppAn.Data!L124*ozton*AppAn.Data!L$6)/1000000),"-")</f>
        <v>50.56293861635222</v>
      </c>
      <c r="D14" s="81">
        <f>IFERROR(IF($B$2="Tonnes",AppAn.Data!M124,(AppAn.Data!M124*ozton*AppAn.Data!M$6)/1000000),"-")</f>
        <v>60.816505254858598</v>
      </c>
      <c r="E14" s="81">
        <f>IFERROR(IF($B$2="Tonnes",AppAn.Data!N124,(AppAn.Data!N124*ozton*AppAn.Data!N$6)/1000000),"-")</f>
        <v>61.667477906060412</v>
      </c>
      <c r="F14" s="81">
        <f>IFERROR(IF($B$2="Tonnes",AppAn.Data!O124,(AppAn.Data!O124*ozton*AppAn.Data!O$6)/1000000),"-")</f>
        <v>88.112307035880193</v>
      </c>
      <c r="G14" s="81">
        <f>IFERROR(IF($B$2="Tonnes",AppAn.Data!P124,(AppAn.Data!P124*ozton*AppAn.Data!P$6)/1000000),"-")</f>
        <v>63.382704848543064</v>
      </c>
      <c r="H14" s="81">
        <f>IFERROR(IF($B$2="Tonnes",AppAn.Data!Q124,(AppAn.Data!Q124*ozton*AppAn.Data!Q$6)/1000000),"-")</f>
        <v>59.018298072598462</v>
      </c>
      <c r="I14" s="81">
        <f>IFERROR(IF($B$2="Tonnes",AppAn.Data!R124,(AppAn.Data!R124*ozton*AppAn.Data!R$6)/1000000),"-")</f>
        <v>59.475655726281254</v>
      </c>
      <c r="J14" s="81">
        <f>IFERROR(IF($B$2="Tonnes",AppAn.Data!S124,(AppAn.Data!S124*ozton*AppAn.Data!S$6)/1000000),"-")</f>
        <v>58.788705057500003</v>
      </c>
      <c r="K14" s="81">
        <f>IFERROR(IF($B$2="Tonnes",AppAn.Data!T124,(AppAn.Data!T124*ozton*AppAn.Data!T$6)/1000000),"-")</f>
        <v>64.048343294046248</v>
      </c>
      <c r="L14" s="81">
        <f>IFERROR(IF($B$2="Tonnes",AppAn.Data!U124,(AppAn.Data!U124*ozton*AppAn.Data!U$6)/1000000),"-")</f>
        <v>54.548782586244201</v>
      </c>
      <c r="M14" s="81">
        <f>IFERROR(IF($B$2="Tonnes",AppAn.Data!V124,(AppAn.Data!V124*ozton*AppAn.Data!V$6)/1000000),"-")</f>
        <v>37.619347136639092</v>
      </c>
      <c r="N14" s="81">
        <f>IFERROR(IF($B$2="Tonnes",AppAn.Data!W124,(AppAn.Data!W124*ozton*AppAn.Data!W$6)/1000000),"-")</f>
        <v>46.771007469492133</v>
      </c>
      <c r="O14" s="81">
        <f>IFERROR(IF($B$2="Tonnes",AppAn.Data!X124,(AppAn.Data!X124*ozton*AppAn.Data!X$6)/1000000),"-")</f>
        <v>49.723202615936387</v>
      </c>
      <c r="P14" s="81">
        <f>IFERROR(IF($B$2="Tonnes",AppAn.Data!Y124,(AppAn.Data!Y124*ozton*AppAn.Data!Y$6)/1000000),"-")</f>
        <v>45.256944823234278</v>
      </c>
      <c r="Q14" s="68" t="str">
        <f t="shared" si="0"/>
        <v>▼</v>
      </c>
      <c r="R14" s="69">
        <f t="shared" si="1"/>
        <v>-8.9822408005365784</v>
      </c>
      <c r="S14" s="64"/>
      <c r="T14" s="81">
        <f>IFERROR(IF($B$2="Tonnes",AppQt.Data!M134,(AppQt.Data!M134*ozton*AppQt.Data!M$7)/1000000),"-")</f>
        <v>12.969772691934295</v>
      </c>
      <c r="U14" s="81">
        <f>IFERROR(IF($B$2="Tonnes",AppQt.Data!N134,(AppQt.Data!N134*ozton*AppQt.Data!N$7)/1000000),"-")</f>
        <v>9.3490514328698282</v>
      </c>
      <c r="V14" s="81">
        <f>IFERROR(IF($B$2="Tonnes",AppQt.Data!O134,(AppQt.Data!O134*ozton*AppQt.Data!O$7)/1000000),"-")</f>
        <v>15.318333482309697</v>
      </c>
      <c r="W14" s="81">
        <f>IFERROR(IF($B$2="Tonnes",AppQt.Data!P134,(AppQt.Data!P134*ozton*AppQt.Data!P$7)/1000000),"-")</f>
        <v>12.925781009238403</v>
      </c>
      <c r="X14" s="81">
        <f>IFERROR(IF($B$2="Tonnes",AppQt.Data!Q134,(AppQt.Data!Q134*ozton*AppQt.Data!Q$7)/1000000),"-")</f>
        <v>16.524623192535216</v>
      </c>
      <c r="Y14" s="81">
        <f>IFERROR(IF($B$2="Tonnes",AppQt.Data!R134,(AppQt.Data!R134*ozton*AppQt.Data!R$7)/1000000),"-")</f>
        <v>12.860407072951091</v>
      </c>
      <c r="Z14" s="81">
        <f>IFERROR(IF($B$2="Tonnes",AppQt.Data!S134,(AppQt.Data!S134*ozton*AppQt.Data!S$7)/1000000),"-")</f>
        <v>16.180370706859971</v>
      </c>
      <c r="AA14" s="81">
        <f>IFERROR(IF($B$2="Tonnes",AppQt.Data!T134,(AppQt.Data!T134*ozton*AppQt.Data!T$7)/1000000),"-")</f>
        <v>15.251104282512316</v>
      </c>
      <c r="AB14" s="81">
        <f>IFERROR(IF($B$2="Tonnes",AppQt.Data!U134,(AppQt.Data!U134*ozton*AppQt.Data!U$7)/1000000),"-")</f>
        <v>22.02829829645535</v>
      </c>
      <c r="AC14" s="81">
        <f>IFERROR(IF($B$2="Tonnes",AppQt.Data!V134,(AppQt.Data!V134*ozton*AppQt.Data!V$7)/1000000),"-")</f>
        <v>12.790117529942091</v>
      </c>
      <c r="AD14" s="81">
        <f>IFERROR(IF($B$2="Tonnes",AppQt.Data!W134,(AppQt.Data!W134*ozton*AppQt.Data!W$7)/1000000),"-")</f>
        <v>13.229384340243124</v>
      </c>
      <c r="AE14" s="81">
        <f>IFERROR(IF($B$2="Tonnes",AppQt.Data!X134,(AppQt.Data!X134*ozton*AppQt.Data!X$7)/1000000),"-")</f>
        <v>13.619677739419847</v>
      </c>
      <c r="AF14" s="81">
        <f>IFERROR(IF($B$2="Tonnes",AppQt.Data!Y134,(AppQt.Data!Y134*ozton*AppQt.Data!Y$7)/1000000),"-")</f>
        <v>26.533362302291074</v>
      </c>
      <c r="AG14" s="81">
        <f>IFERROR(IF($B$2="Tonnes",AppQt.Data!Z134,(AppQt.Data!Z134*ozton*AppQt.Data!Z$7)/1000000),"-")</f>
        <v>25.451287306955301</v>
      </c>
      <c r="AH14" s="81">
        <f>IFERROR(IF($B$2="Tonnes",AppQt.Data!AA134,(AppQt.Data!AA134*ozton*AppQt.Data!AA$7)/1000000),"-")</f>
        <v>18.237222244428594</v>
      </c>
      <c r="AI14" s="81">
        <f>IFERROR(IF($B$2="Tonnes",AppQt.Data!AB134,(AppQt.Data!AB134*ozton*AppQt.Data!AB$7)/1000000),"-")</f>
        <v>17.890435182205216</v>
      </c>
      <c r="AJ14" s="81">
        <f>IFERROR(IF($B$2="Tonnes",AppQt.Data!AC134,(AppQt.Data!AC134*ozton*AppQt.Data!AC$7)/1000000),"-")</f>
        <v>17.054394388149031</v>
      </c>
      <c r="AK14" s="81">
        <f>IFERROR(IF($B$2="Tonnes",AppQt.Data!AD134,(AppQt.Data!AD134*ozton*AppQt.Data!AD$7)/1000000),"-")</f>
        <v>15.790564033338265</v>
      </c>
      <c r="AL14" s="81">
        <f>IFERROR(IF($B$2="Tonnes",AppQt.Data!AE134,(AppQt.Data!AE134*ozton*AppQt.Data!AE$7)/1000000),"-")</f>
        <v>14.968357510454583</v>
      </c>
      <c r="AM14" s="81">
        <f>IFERROR(IF($B$2="Tonnes",AppQt.Data!AF134,(AppQt.Data!AF134*ozton*AppQt.Data!AF$7)/1000000),"-")</f>
        <v>15.569388916601188</v>
      </c>
      <c r="AN14" s="81">
        <f>IFERROR(IF($B$2="Tonnes",AppQt.Data!AG134,(AppQt.Data!AG134*ozton*AppQt.Data!AG$7)/1000000),"-")</f>
        <v>17.775114107556483</v>
      </c>
      <c r="AO14" s="81">
        <f>IFERROR(IF($B$2="Tonnes",AppQt.Data!AH134,(AppQt.Data!AH134*ozton*AppQt.Data!AH$7)/1000000),"-")</f>
        <v>12.99107987528954</v>
      </c>
      <c r="AP14" s="81">
        <f>IFERROR(IF($B$2="Tonnes",AppQt.Data!AI134,(AppQt.Data!AI134*ozton*AppQt.Data!AI$7)/1000000),"-")</f>
        <v>13.954787862818494</v>
      </c>
      <c r="AQ14" s="81">
        <f>IFERROR(IF($B$2="Tonnes",AppQt.Data!AJ134,(AppQt.Data!AJ134*ozton*AppQt.Data!AJ$7)/1000000),"-")</f>
        <v>14.297316226933939</v>
      </c>
      <c r="AR14" s="81">
        <f>IFERROR(IF($B$2="Tonnes",AppQt.Data!AK134,(AppQt.Data!AK134*ozton*AppQt.Data!AK$7)/1000000),"-")</f>
        <v>16.0288495</v>
      </c>
      <c r="AS14" s="81">
        <f>IFERROR(IF($B$2="Tonnes",AppQt.Data!AL134,(AppQt.Data!AL134*ozton*AppQt.Data!AL$7)/1000000),"-")</f>
        <v>15.354176925000001</v>
      </c>
      <c r="AT14" s="81">
        <f>IFERROR(IF($B$2="Tonnes",AppQt.Data!AM134,(AppQt.Data!AM134*ozton*AppQt.Data!AM$7)/1000000),"-")</f>
        <v>13.308887116875002</v>
      </c>
      <c r="AU14" s="81">
        <f>IFERROR(IF($B$2="Tonnes",AppQt.Data!AN134,(AppQt.Data!AN134*ozton*AppQt.Data!AN$7)/1000000),"-")</f>
        <v>14.78374218440625</v>
      </c>
      <c r="AV14" s="81">
        <f>IFERROR(IF($B$2="Tonnes",AppQt.Data!AO134,(AppQt.Data!AO134*ozton*AppQt.Data!AO$7)/1000000),"-")</f>
        <v>14.239679075000002</v>
      </c>
      <c r="AW14" s="81">
        <f>IFERROR(IF($B$2="Tonnes",AppQt.Data!AP134,(AppQt.Data!AP134*ozton*AppQt.Data!AP$7)/1000000),"-")</f>
        <v>15.776221982500005</v>
      </c>
      <c r="AX14" s="81">
        <f>IFERROR(IF($B$2="Tonnes",AppQt.Data!AQ134,(AppQt.Data!AQ134*ozton*AppQt.Data!AQ$7)/1000000),"-")</f>
        <v>13.655214000000001</v>
      </c>
      <c r="AY14" s="81">
        <f>IFERROR(IF($B$2="Tonnes",AppQt.Data!AR134,(AppQt.Data!AR134*ozton*AppQt.Data!AR$7)/1000000),"-")</f>
        <v>15.11759</v>
      </c>
      <c r="AZ14" s="81">
        <f>IFERROR(IF($B$2="Tonnes",AppQt.Data!AS134,(AppQt.Data!AS134*ozton*AppQt.Data!AS$7)/1000000),"-")</f>
        <v>14.606262749562504</v>
      </c>
      <c r="BA14" s="81">
        <f>IFERROR(IF($B$2="Tonnes",AppQt.Data!AT134,(AppQt.Data!AT134*ozton*AppQt.Data!AT$7)/1000000),"-")</f>
        <v>17.187701544483755</v>
      </c>
      <c r="BB14" s="81">
        <f>IFERROR(IF($B$2="Tonnes",AppQt.Data!AU134,(AppQt.Data!AU134*ozton*AppQt.Data!AU$7)/1000000),"-")</f>
        <v>15.38</v>
      </c>
      <c r="BC14" s="81">
        <f>IFERROR(IF($B$2="Tonnes",AppQt.Data!AV134,(AppQt.Data!AV134*ozton*AppQt.Data!AV$7)/1000000),"-")</f>
        <v>16.874379000000001</v>
      </c>
      <c r="BD14" s="81">
        <f>IFERROR(IF($B$2="Tonnes",AppQt.Data!AW134,(AppQt.Data!AW134*ozton*AppQt.Data!AW$7)/1000000),"-")</f>
        <v>15.426482764536255</v>
      </c>
      <c r="BE14" s="81">
        <f>IFERROR(IF($B$2="Tonnes",AppQt.Data!AX134,(AppQt.Data!AX134*ozton*AppQt.Data!AX$7)/1000000),"-")</f>
        <v>17.987199721707942</v>
      </c>
      <c r="BF14" s="81">
        <f>IFERROR(IF($B$2="Tonnes",AppQt.Data!AY134,(AppQt.Data!AY134*ozton*AppQt.Data!AY$7)/1000000),"-")</f>
        <v>7.9284000000000008</v>
      </c>
      <c r="BG14" s="81">
        <f>IFERROR(IF($B$2="Tonnes",AppQt.Data!AZ134,(AppQt.Data!AZ134*ozton*AppQt.Data!AZ$7)/1000000),"-")</f>
        <v>13.206700100000001</v>
      </c>
      <c r="BH14" s="81">
        <f>IFERROR(IF($B$2="Tonnes",AppQt.Data!BA134,(AppQt.Data!BA134*ozton*AppQt.Data!BA$7)/1000000),"-")</f>
        <v>7.999587994041315</v>
      </c>
      <c r="BI14" s="81">
        <f>IFERROR(IF($B$2="Tonnes",AppQt.Data!BB134,(AppQt.Data!BB134*ozton*AppQt.Data!BB$7)/1000000),"-")</f>
        <v>7.2854030625977799</v>
      </c>
      <c r="BJ14" s="81">
        <f>IFERROR(IF($B$2="Tonnes",AppQt.Data!BC134,(AppQt.Data!BC134*ozton*AppQt.Data!BC$7)/1000000),"-")</f>
        <v>9.8649799999999992</v>
      </c>
      <c r="BK14" s="81">
        <f>IFERROR(IF($B$2="Tonnes",AppQt.Data!BD134,(AppQt.Data!BD134*ozton*AppQt.Data!BD$7)/1000000),"-")</f>
        <v>12.469376080000002</v>
      </c>
      <c r="BL14" s="81">
        <f>IFERROR(IF($B$2="Tonnes",AppQt.Data!BE134,(AppQt.Data!BE134*ozton*AppQt.Data!BE$7)/1000000),"-")</f>
        <v>11.515644534634536</v>
      </c>
      <c r="BM14" s="81">
        <f>IFERROR(IF($B$2="Tonnes",AppQt.Data!BF134,(AppQt.Data!BF134*ozton*AppQt.Data!BF$7)/1000000),"-")</f>
        <v>8.070553714057592</v>
      </c>
      <c r="BN14" s="81">
        <f>IFERROR(IF($B$2="Tonnes",AppQt.Data!BG134,(AppQt.Data!BG134*ozton*AppQt.Data!BG$7)/1000000),"-")</f>
        <v>13.138260000000002</v>
      </c>
      <c r="BO14" s="81">
        <f>IFERROR(IF($B$2="Tonnes",AppQt.Data!BH134,(AppQt.Data!BH134*ozton*AppQt.Data!BH$7)/1000000),"-")</f>
        <v>14.046549220800001</v>
      </c>
      <c r="BP14" s="81">
        <f>IFERROR(IF($B$2="Tonnes",AppQt.Data!BI134,(AppQt.Data!BI134*ozton*AppQt.Data!BI$7)/1000000),"-")</f>
        <v>10.543351580210121</v>
      </c>
      <c r="BQ14" s="81">
        <f>IFERROR(IF($B$2="Tonnes",AppQt.Data!BJ134,(AppQt.Data!BJ134*ozton*AppQt.Data!BJ$7)/1000000),"-")</f>
        <v>9.3930889025102609</v>
      </c>
      <c r="BR14" s="81">
        <f>IFERROR(IF($B$2="Tonnes",AppQt.Data!BK134,(AppQt.Data!BK134*ozton*AppQt.Data!BK$7)/1000000),"-")</f>
        <v>14.946444000000001</v>
      </c>
      <c r="BS14" s="81">
        <f>IFERROR(IF($B$2="Tonnes",AppQt.Data!BL134,(AppQt.Data!BL134*ozton*AppQt.Data!BL$7)/1000000),"-")</f>
        <v>14.840318133216002</v>
      </c>
      <c r="BT14" s="81">
        <f>IFERROR(IF($B$2="Tonnes",AppQt.Data!BM134,(AppQt.Data!BM134*ozton*AppQt.Data!BM$7)/1000000),"-")</f>
        <v>11.944639383135335</v>
      </c>
      <c r="BU14" s="81">
        <f>IFERROR(IF($B$2="Tonnes",AppQt.Data!BN134,(AppQt.Data!BN134*ozton*AppQt.Data!BN$7)/1000000),"-")</f>
        <v>8.4013728975261337</v>
      </c>
      <c r="BV14" s="81">
        <f>IFERROR(IF($B$2="Tonnes",AppQt.Data!BO134,(AppQt.Data!BO134*ozton*AppQt.Data!BO$7)/1000000),"-")</f>
        <v>12.562853759999999</v>
      </c>
      <c r="BW14" s="81">
        <f>IFERROR(IF($B$2="Tonnes",AppQt.Data!BP134,(AppQt.Data!BP134*ozton*AppQt.Data!BP$7)/1000000),"-")</f>
        <v>12.348078782572802</v>
      </c>
      <c r="BX14" s="68" t="str">
        <f t="shared" si="3"/>
        <v>▼</v>
      </c>
      <c r="BY14" s="69">
        <f t="shared" si="2"/>
        <v>-16.793705689266879</v>
      </c>
    </row>
    <row r="15" spans="1:77">
      <c r="A15" s="64"/>
      <c r="B15" s="77" t="s">
        <v>57</v>
      </c>
      <c r="C15" s="81">
        <f>IFERROR(IF($B$2="Tonnes",AppAn.Data!L125,(AppAn.Data!L125*ozton*AppAn.Data!L$6)/1000000),"-")</f>
        <v>16.723683449503483</v>
      </c>
      <c r="D15" s="81">
        <f>IFERROR(IF($B$2="Tonnes",AppAn.Data!M125,(AppAn.Data!M125*ozton*AppAn.Data!M$6)/1000000),"-")</f>
        <v>19.792051399563753</v>
      </c>
      <c r="E15" s="81">
        <f>IFERROR(IF($B$2="Tonnes",AppAn.Data!N125,(AppAn.Data!N125*ozton*AppAn.Data!N$6)/1000000),"-")</f>
        <v>19.57238338010302</v>
      </c>
      <c r="F15" s="81">
        <f>IFERROR(IF($B$2="Tonnes",AppAn.Data!O125,(AppAn.Data!O125*ozton*AppAn.Data!O$6)/1000000),"-")</f>
        <v>26.578619027201945</v>
      </c>
      <c r="G15" s="81">
        <f>IFERROR(IF($B$2="Tonnes",AppAn.Data!P125,(AppAn.Data!P125*ozton*AppAn.Data!P$6)/1000000),"-")</f>
        <v>24.755635719184639</v>
      </c>
      <c r="H15" s="81">
        <f>IFERROR(IF($B$2="Tonnes",AppAn.Data!Q125,(AppAn.Data!Q125*ozton*AppAn.Data!Q$6)/1000000),"-")</f>
        <v>20.371784460161827</v>
      </c>
      <c r="I15" s="81">
        <f>IFERROR(IF($B$2="Tonnes",AppAn.Data!R125,(AppAn.Data!R125*ozton*AppAn.Data!R$6)/1000000),"-")</f>
        <v>17.757701288157932</v>
      </c>
      <c r="J15" s="81">
        <f>IFERROR(IF($B$2="Tonnes",AppAn.Data!S125,(AppAn.Data!S125*ozton*AppAn.Data!S$6)/1000000),"-")</f>
        <v>17.548238191864012</v>
      </c>
      <c r="K15" s="81">
        <f>IFERROR(IF($B$2="Tonnes",AppAn.Data!T125,(AppAn.Data!T125*ozton*AppAn.Data!T$6)/1000000),"-")</f>
        <v>18.916999999999998</v>
      </c>
      <c r="L15" s="81">
        <f>IFERROR(IF($B$2="Tonnes",AppAn.Data!U125,(AppAn.Data!U125*ozton*AppAn.Data!U$6)/1000000),"-")</f>
        <v>17.605</v>
      </c>
      <c r="M15" s="81">
        <f>IFERROR(IF($B$2="Tonnes",AppAn.Data!V125,(AppAn.Data!V125*ozton*AppAn.Data!V$6)/1000000),"-")</f>
        <v>13.0731</v>
      </c>
      <c r="N15" s="81">
        <f>IFERROR(IF($B$2="Tonnes",AppAn.Data!W125,(AppAn.Data!W125*ozton*AppAn.Data!W$6)/1000000),"-")</f>
        <v>14.861750000000001</v>
      </c>
      <c r="O15" s="81">
        <f>IFERROR(IF($B$2="Tonnes",AppAn.Data!X125,(AppAn.Data!X125*ozton*AppAn.Data!X$6)/1000000),"-")</f>
        <v>18.532790499999997</v>
      </c>
      <c r="P15" s="81">
        <f>IFERROR(IF($B$2="Tonnes",AppAn.Data!Y125,(AppAn.Data!Y125*ozton*AppAn.Data!Y$6)/1000000),"-")</f>
        <v>16.591999999999999</v>
      </c>
      <c r="Q15" s="68" t="str">
        <f t="shared" si="0"/>
        <v>▼</v>
      </c>
      <c r="R15" s="69">
        <f t="shared" si="1"/>
        <v>-10.472197913206859</v>
      </c>
      <c r="S15" s="64"/>
      <c r="T15" s="81">
        <f>IFERROR(IF($B$2="Tonnes",AppQt.Data!M135,(AppQt.Data!M135*ozton*AppQt.Data!M$7)/1000000),"-")</f>
        <v>4.4154343359934112</v>
      </c>
      <c r="U15" s="81">
        <f>IFERROR(IF($B$2="Tonnes",AppQt.Data!N135,(AppQt.Data!N135*ozton*AppQt.Data!N$7)/1000000),"-")</f>
        <v>4.8078359084605857</v>
      </c>
      <c r="V15" s="81">
        <f>IFERROR(IF($B$2="Tonnes",AppQt.Data!O135,(AppQt.Data!O135*ozton*AppQt.Data!O$7)/1000000),"-")</f>
        <v>5.0850916664828354</v>
      </c>
      <c r="W15" s="81">
        <f>IFERROR(IF($B$2="Tonnes",AppQt.Data!P135,(AppQt.Data!P135*ozton*AppQt.Data!P$7)/1000000),"-")</f>
        <v>2.4153215385666513</v>
      </c>
      <c r="X15" s="81">
        <f>IFERROR(IF($B$2="Tonnes",AppQt.Data!Q135,(AppQt.Data!Q135*ozton*AppQt.Data!Q$7)/1000000),"-")</f>
        <v>5.5144503061944636</v>
      </c>
      <c r="Y15" s="81">
        <f>IFERROR(IF($B$2="Tonnes",AppQt.Data!R135,(AppQt.Data!R135*ozton*AppQt.Data!R$7)/1000000),"-")</f>
        <v>5.2778537587388961</v>
      </c>
      <c r="Z15" s="81">
        <f>IFERROR(IF($B$2="Tonnes",AppQt.Data!S135,(AppQt.Data!S135*ozton*AppQt.Data!S$7)/1000000),"-")</f>
        <v>5.0250951579936469</v>
      </c>
      <c r="AA15" s="81">
        <f>IFERROR(IF($B$2="Tonnes",AppQt.Data!T135,(AppQt.Data!T135*ozton*AppQt.Data!T$7)/1000000),"-")</f>
        <v>3.9746521766367464</v>
      </c>
      <c r="AB15" s="81">
        <f>IFERROR(IF($B$2="Tonnes",AppQt.Data!U135,(AppQt.Data!U135*ozton*AppQt.Data!U$7)/1000000),"-")</f>
        <v>5.1170012199766601</v>
      </c>
      <c r="AC15" s="81">
        <f>IFERROR(IF($B$2="Tonnes",AppQt.Data!V135,(AppQt.Data!V135*ozton*AppQt.Data!V$7)/1000000),"-")</f>
        <v>4.7606474897045281</v>
      </c>
      <c r="AD15" s="81">
        <f>IFERROR(IF($B$2="Tonnes",AppQt.Data!W135,(AppQt.Data!W135*ozton*AppQt.Data!W$7)/1000000),"-")</f>
        <v>4.3784139790489123</v>
      </c>
      <c r="AE15" s="81">
        <f>IFERROR(IF($B$2="Tonnes",AppQt.Data!X135,(AppQt.Data!X135*ozton*AppQt.Data!X$7)/1000000),"-")</f>
        <v>5.3163206913729173</v>
      </c>
      <c r="AF15" s="81">
        <f>IFERROR(IF($B$2="Tonnes",AppQt.Data!Y135,(AppQt.Data!Y135*ozton*AppQt.Data!Y$7)/1000000),"-")</f>
        <v>4.6979593628355536</v>
      </c>
      <c r="AG15" s="81">
        <f>IFERROR(IF($B$2="Tonnes",AppQt.Data!Z135,(AppQt.Data!Z135*ozton*AppQt.Data!Z$7)/1000000),"-")</f>
        <v>8.5377278348396146</v>
      </c>
      <c r="AH15" s="81">
        <f>IFERROR(IF($B$2="Tonnes",AppQt.Data!AA135,(AppQt.Data!AA135*ozton*AppQt.Data!AA$7)/1000000),"-")</f>
        <v>7.4450572848424352</v>
      </c>
      <c r="AI15" s="81">
        <f>IFERROR(IF($B$2="Tonnes",AppQt.Data!AB135,(AppQt.Data!AB135*ozton*AppQt.Data!AB$7)/1000000),"-")</f>
        <v>5.8978745446843455</v>
      </c>
      <c r="AJ15" s="81">
        <f>IFERROR(IF($B$2="Tonnes",AppQt.Data!AC135,(AppQt.Data!AC135*ozton*AppQt.Data!AC$7)/1000000),"-")</f>
        <v>6.5949736792098967</v>
      </c>
      <c r="AK15" s="81">
        <f>IFERROR(IF($B$2="Tonnes",AppQt.Data!AD135,(AppQt.Data!AD135*ozton*AppQt.Data!AD$7)/1000000),"-")</f>
        <v>5.2257101597761944</v>
      </c>
      <c r="AL15" s="81">
        <f>IFERROR(IF($B$2="Tonnes",AppQt.Data!AE135,(AppQt.Data!AE135*ozton*AppQt.Data!AE$7)/1000000),"-")</f>
        <v>6.6032184144549415</v>
      </c>
      <c r="AM15" s="81">
        <f>IFERROR(IF($B$2="Tonnes",AppQt.Data!AF135,(AppQt.Data!AF135*ozton*AppQt.Data!AF$7)/1000000),"-")</f>
        <v>6.3317334657436062</v>
      </c>
      <c r="AN15" s="81">
        <f>IFERROR(IF($B$2="Tonnes",AppQt.Data!AG135,(AppQt.Data!AG135*ozton*AppQt.Data!AG$7)/1000000),"-")</f>
        <v>7.0412223631703927</v>
      </c>
      <c r="AO15" s="81">
        <f>IFERROR(IF($B$2="Tonnes",AppQt.Data!AH135,(AppQt.Data!AH135*ozton*AppQt.Data!AH$7)/1000000),"-")</f>
        <v>3.7247334179022356</v>
      </c>
      <c r="AP15" s="81">
        <f>IFERROR(IF($B$2="Tonnes",AppQt.Data!AI135,(AppQt.Data!AI135*ozton*AppQt.Data!AI$7)/1000000),"-")</f>
        <v>4.9196617660351265</v>
      </c>
      <c r="AQ15" s="81">
        <f>IFERROR(IF($B$2="Tonnes",AppQt.Data!AJ135,(AppQt.Data!AJ135*ozton*AppQt.Data!AJ$7)/1000000),"-")</f>
        <v>4.6861669130540733</v>
      </c>
      <c r="AR15" s="81">
        <f>IFERROR(IF($B$2="Tonnes",AppQt.Data!AK135,(AppQt.Data!AK135*ozton*AppQt.Data!AK$7)/1000000),"-")</f>
        <v>5.0108512517511024</v>
      </c>
      <c r="AS15" s="81">
        <f>IFERROR(IF($B$2="Tonnes",AppQt.Data!AL135,(AppQt.Data!AL135*ozton*AppQt.Data!AL$7)/1000000),"-")</f>
        <v>4.2925024202822142</v>
      </c>
      <c r="AT15" s="81">
        <f>IFERROR(IF($B$2="Tonnes",AppQt.Data!AM135,(AppQt.Data!AM135*ozton*AppQt.Data!AM$7)/1000000),"-")</f>
        <v>4.0167810717681034</v>
      </c>
      <c r="AU15" s="81">
        <f>IFERROR(IF($B$2="Tonnes",AppQt.Data!AN135,(AppQt.Data!AN135*ozton*AppQt.Data!AN$7)/1000000),"-")</f>
        <v>4.4375665443565095</v>
      </c>
      <c r="AV15" s="81">
        <f>IFERROR(IF($B$2="Tonnes",AppQt.Data!AO135,(AppQt.Data!AO135*ozton*AppQt.Data!AO$7)/1000000),"-")</f>
        <v>4.3875213569824343</v>
      </c>
      <c r="AW15" s="81">
        <f>IFERROR(IF($B$2="Tonnes",AppQt.Data!AP135,(AppQt.Data!AP135*ozton*AppQt.Data!AP$7)/1000000),"-")</f>
        <v>4.6762700447019689</v>
      </c>
      <c r="AX15" s="81">
        <f>IFERROR(IF($B$2="Tonnes",AppQt.Data!AQ135,(AppQt.Data!AQ135*ozton*AppQt.Data!AQ$7)/1000000),"-")</f>
        <v>4.0634324073412937</v>
      </c>
      <c r="AY15" s="81">
        <f>IFERROR(IF($B$2="Tonnes",AppQt.Data!AR135,(AppQt.Data!AR135*ozton*AppQt.Data!AR$7)/1000000),"-")</f>
        <v>4.4210143828383135</v>
      </c>
      <c r="AZ15" s="81">
        <f>IFERROR(IF($B$2="Tonnes",AppQt.Data!AS135,(AppQt.Data!AS135*ozton*AppQt.Data!AS$7)/1000000),"-")</f>
        <v>4.7300000000000004</v>
      </c>
      <c r="BA15" s="81">
        <f>IFERROR(IF($B$2="Tonnes",AppQt.Data!AT135,(AppQt.Data!AT135*ozton*AppQt.Data!AT$7)/1000000),"-")</f>
        <v>4.3970000000000002</v>
      </c>
      <c r="BB15" s="81">
        <f>IFERROR(IF($B$2="Tonnes",AppQt.Data!AU135,(AppQt.Data!AU135*ozton*AppQt.Data!AU$7)/1000000),"-")</f>
        <v>4.93</v>
      </c>
      <c r="BC15" s="81">
        <f>IFERROR(IF($B$2="Tonnes",AppQt.Data!AV135,(AppQt.Data!AV135*ozton*AppQt.Data!AV$7)/1000000),"-")</f>
        <v>4.8600000000000003</v>
      </c>
      <c r="BD15" s="81">
        <f>IFERROR(IF($B$2="Tonnes",AppQt.Data!AW135,(AppQt.Data!AW135*ozton*AppQt.Data!AW$7)/1000000),"-")</f>
        <v>4.55</v>
      </c>
      <c r="BE15" s="81">
        <f>IFERROR(IF($B$2="Tonnes",AppQt.Data!AX135,(AppQt.Data!AX135*ozton*AppQt.Data!AX$7)/1000000),"-")</f>
        <v>4.3</v>
      </c>
      <c r="BF15" s="81">
        <f>IFERROR(IF($B$2="Tonnes",AppQt.Data!AY135,(AppQt.Data!AY135*ozton*AppQt.Data!AY$7)/1000000),"-")</f>
        <v>4.32</v>
      </c>
      <c r="BG15" s="81">
        <f>IFERROR(IF($B$2="Tonnes",AppQt.Data!AZ135,(AppQt.Data!AZ135*ozton*AppQt.Data!AZ$7)/1000000),"-")</f>
        <v>4.4349999999999996</v>
      </c>
      <c r="BH15" s="81">
        <f>IFERROR(IF($B$2="Tonnes",AppQt.Data!BA135,(AppQt.Data!BA135*ozton*AppQt.Data!BA$7)/1000000),"-")</f>
        <v>3.2865000000000002</v>
      </c>
      <c r="BI15" s="81">
        <f>IFERROR(IF($B$2="Tonnes",AppQt.Data!BB135,(AppQt.Data!BB135*ozton*AppQt.Data!BB$7)/1000000),"-")</f>
        <v>2.3115999999999999</v>
      </c>
      <c r="BJ15" s="81">
        <f>IFERROR(IF($B$2="Tonnes",AppQt.Data!BC135,(AppQt.Data!BC135*ozton*AppQt.Data!BC$7)/1000000),"-")</f>
        <v>3.67</v>
      </c>
      <c r="BK15" s="81">
        <f>IFERROR(IF($B$2="Tonnes",AppQt.Data!BD135,(AppQt.Data!BD135*ozton*AppQt.Data!BD$7)/1000000),"-")</f>
        <v>3.8049999999999997</v>
      </c>
      <c r="BL15" s="81">
        <f>IFERROR(IF($B$2="Tonnes",AppQt.Data!BE135,(AppQt.Data!BE135*ozton*AppQt.Data!BE$7)/1000000),"-")</f>
        <v>4.23285</v>
      </c>
      <c r="BM15" s="81">
        <f>IFERROR(IF($B$2="Tonnes",AppQt.Data!BF135,(AppQt.Data!BF135*ozton*AppQt.Data!BF$7)/1000000),"-")</f>
        <v>3.3374999999999999</v>
      </c>
      <c r="BN15" s="81">
        <f>IFERROR(IF($B$2="Tonnes",AppQt.Data!BG135,(AppQt.Data!BG135*ozton*AppQt.Data!BG$7)/1000000),"-")</f>
        <v>2.1593999999999998</v>
      </c>
      <c r="BO15" s="81">
        <f>IFERROR(IF($B$2="Tonnes",AppQt.Data!BH135,(AppQt.Data!BH135*ozton*AppQt.Data!BH$7)/1000000),"-")</f>
        <v>5.1319999999999997</v>
      </c>
      <c r="BP15" s="81">
        <f>IFERROR(IF($B$2="Tonnes",AppQt.Data!BI135,(AppQt.Data!BI135*ozton*AppQt.Data!BI$7)/1000000),"-")</f>
        <v>5.1577904999999999</v>
      </c>
      <c r="BQ15" s="81">
        <f>IFERROR(IF($B$2="Tonnes",AppQt.Data!BJ135,(AppQt.Data!BJ135*ozton*AppQt.Data!BJ$7)/1000000),"-")</f>
        <v>4.4849999999999994</v>
      </c>
      <c r="BR15" s="81">
        <f>IFERROR(IF($B$2="Tonnes",AppQt.Data!BK135,(AppQt.Data!BK135*ozton*AppQt.Data!BK$7)/1000000),"-")</f>
        <v>3.65</v>
      </c>
      <c r="BS15" s="81">
        <f>IFERROR(IF($B$2="Tonnes",AppQt.Data!BL135,(AppQt.Data!BL135*ozton*AppQt.Data!BL$7)/1000000),"-")</f>
        <v>5.24</v>
      </c>
      <c r="BT15" s="81">
        <f>IFERROR(IF($B$2="Tonnes",AppQt.Data!BM135,(AppQt.Data!BM135*ozton*AppQt.Data!BM$7)/1000000),"-")</f>
        <v>4.4219999999999997</v>
      </c>
      <c r="BU15" s="81">
        <f>IFERROR(IF($B$2="Tonnes",AppQt.Data!BN135,(AppQt.Data!BN135*ozton*AppQt.Data!BN$7)/1000000),"-")</f>
        <v>3.84</v>
      </c>
      <c r="BV15" s="81">
        <f>IFERROR(IF($B$2="Tonnes",AppQt.Data!BO135,(AppQt.Data!BO135*ozton*AppQt.Data!BO$7)/1000000),"-")</f>
        <v>3.66</v>
      </c>
      <c r="BW15" s="81">
        <f>IFERROR(IF($B$2="Tonnes",AppQt.Data!BP135,(AppQt.Data!BP135*ozton*AppQt.Data!BP$7)/1000000),"-")</f>
        <v>4.67</v>
      </c>
      <c r="BX15" s="68" t="str">
        <f t="shared" si="3"/>
        <v>▼</v>
      </c>
      <c r="BY15" s="69">
        <f t="shared" si="2"/>
        <v>-10.877862595419852</v>
      </c>
    </row>
    <row r="16" spans="1:77">
      <c r="A16" s="64"/>
      <c r="B16" s="77" t="s">
        <v>58</v>
      </c>
      <c r="C16" s="81">
        <f>IFERROR(IF($B$2="Tonnes",AppAn.Data!L126,(AppAn.Data!L126*ozton*AppAn.Data!L$6)/1000000),"-")</f>
        <v>9.8982715159416514</v>
      </c>
      <c r="D16" s="81">
        <f>IFERROR(IF($B$2="Tonnes",AppAn.Data!M126,(AppAn.Data!M126*ozton*AppAn.Data!M$6)/1000000),"-")</f>
        <v>13.054682197087551</v>
      </c>
      <c r="E16" s="81">
        <f>IFERROR(IF($B$2="Tonnes",AppAn.Data!N126,(AppAn.Data!N126*ozton*AppAn.Data!N$6)/1000000),"-")</f>
        <v>14.822013743734031</v>
      </c>
      <c r="F16" s="81">
        <f>IFERROR(IF($B$2="Tonnes",AppAn.Data!O126,(AppAn.Data!O126*ozton*AppAn.Data!O$6)/1000000),"-")</f>
        <v>20.851856916977916</v>
      </c>
      <c r="G16" s="81">
        <f>IFERROR(IF($B$2="Tonnes",AppAn.Data!P126,(AppAn.Data!P126*ozton*AppAn.Data!P$6)/1000000),"-")</f>
        <v>20.522963965811755</v>
      </c>
      <c r="H16" s="81">
        <f>IFERROR(IF($B$2="Tonnes",AppAn.Data!Q126,(AppAn.Data!Q126*ozton*AppAn.Data!Q$6)/1000000),"-")</f>
        <v>18.061401816630372</v>
      </c>
      <c r="I16" s="81">
        <f>IFERROR(IF($B$2="Tonnes",AppAn.Data!R126,(AppAn.Data!R126*ozton*AppAn.Data!R$6)/1000000),"-")</f>
        <v>17.097230890448266</v>
      </c>
      <c r="J16" s="81">
        <f>IFERROR(IF($B$2="Tonnes",AppAn.Data!S126,(AppAn.Data!S126*ozton*AppAn.Data!S$6)/1000000),"-")</f>
        <v>16.632004598180874</v>
      </c>
      <c r="K16" s="81">
        <f>IFERROR(IF($B$2="Tonnes",AppAn.Data!T126,(AppAn.Data!T126*ozton*AppAn.Data!T$6)/1000000),"-")</f>
        <v>16.385848908904762</v>
      </c>
      <c r="L16" s="81">
        <f>IFERROR(IF($B$2="Tonnes",AppAn.Data!U126,(AppAn.Data!U126*ozton*AppAn.Data!U$6)/1000000),"-")</f>
        <v>14.98</v>
      </c>
      <c r="M16" s="81">
        <f>IFERROR(IF($B$2="Tonnes",AppAn.Data!V126,(AppAn.Data!V126*ozton*AppAn.Data!V$6)/1000000),"-")</f>
        <v>9.4379999999999988</v>
      </c>
      <c r="N16" s="81">
        <f>IFERROR(IF($B$2="Tonnes",AppAn.Data!W126,(AppAn.Data!W126*ozton*AppAn.Data!W$6)/1000000),"-")</f>
        <v>11.4527</v>
      </c>
      <c r="O16" s="81">
        <f>IFERROR(IF($B$2="Tonnes",AppAn.Data!X126,(AppAn.Data!X126*ozton*AppAn.Data!X$6)/1000000),"-")</f>
        <v>14.866019999999999</v>
      </c>
      <c r="P16" s="81">
        <f>IFERROR(IF($B$2="Tonnes",AppAn.Data!Y126,(AppAn.Data!Y126*ozton*AppAn.Data!Y$6)/1000000),"-")</f>
        <v>12.502000000000001</v>
      </c>
      <c r="Q16" s="68" t="str">
        <f t="shared" si="0"/>
        <v>▼</v>
      </c>
      <c r="R16" s="69">
        <f t="shared" si="1"/>
        <v>-15.902171529434227</v>
      </c>
      <c r="S16" s="64"/>
      <c r="T16" s="81">
        <f>IFERROR(IF($B$2="Tonnes",AppQt.Data!M136,(AppQt.Data!M136*ozton*AppQt.Data!M$7)/1000000),"-")</f>
        <v>3.052089150376414</v>
      </c>
      <c r="U16" s="81">
        <f>IFERROR(IF($B$2="Tonnes",AppQt.Data!N136,(AppQt.Data!N136*ozton*AppQt.Data!N$7)/1000000),"-")</f>
        <v>2.0412956661193453</v>
      </c>
      <c r="V16" s="81">
        <f>IFERROR(IF($B$2="Tonnes",AppQt.Data!O136,(AppQt.Data!O136*ozton*AppQt.Data!O$7)/1000000),"-")</f>
        <v>2.9975753859442436</v>
      </c>
      <c r="W16" s="81">
        <f>IFERROR(IF($B$2="Tonnes",AppQt.Data!P136,(AppQt.Data!P136*ozton*AppQt.Data!P$7)/1000000),"-")</f>
        <v>1.807311313501649</v>
      </c>
      <c r="X16" s="81">
        <f>IFERROR(IF($B$2="Tonnes",AppQt.Data!Q136,(AppQt.Data!Q136*ozton*AppQt.Data!Q$7)/1000000),"-")</f>
        <v>3.2783615403399371</v>
      </c>
      <c r="Y16" s="81">
        <f>IFERROR(IF($B$2="Tonnes",AppQt.Data!R136,(AppQt.Data!R136*ozton*AppQt.Data!R$7)/1000000),"-")</f>
        <v>3.5840093819553633</v>
      </c>
      <c r="Z16" s="81">
        <f>IFERROR(IF($B$2="Tonnes",AppQt.Data!S136,(AppQt.Data!S136*ozton*AppQt.Data!S$7)/1000000),"-")</f>
        <v>2.797612814791826</v>
      </c>
      <c r="AA16" s="81">
        <f>IFERROR(IF($B$2="Tonnes",AppQt.Data!T136,(AppQt.Data!T136*ozton*AppQt.Data!T$7)/1000000),"-")</f>
        <v>3.3946984600004262</v>
      </c>
      <c r="AB16" s="81">
        <f>IFERROR(IF($B$2="Tonnes",AppQt.Data!U136,(AppQt.Data!U136*ozton*AppQt.Data!U$7)/1000000),"-")</f>
        <v>3.4690890512775043</v>
      </c>
      <c r="AC16" s="81">
        <f>IFERROR(IF($B$2="Tonnes",AppQt.Data!V136,(AppQt.Data!V136*ozton*AppQt.Data!V$7)/1000000),"-")</f>
        <v>3.4611877937025</v>
      </c>
      <c r="AD16" s="81">
        <f>IFERROR(IF($B$2="Tonnes",AppQt.Data!W136,(AppQt.Data!W136*ozton*AppQt.Data!W$7)/1000000),"-")</f>
        <v>3.2167244406974977</v>
      </c>
      <c r="AE16" s="81">
        <f>IFERROR(IF($B$2="Tonnes",AppQt.Data!X136,(AppQt.Data!X136*ozton*AppQt.Data!X$7)/1000000),"-")</f>
        <v>4.6750124580565293</v>
      </c>
      <c r="AF16" s="81">
        <f>IFERROR(IF($B$2="Tonnes",AppQt.Data!Y136,(AppQt.Data!Y136*ozton*AppQt.Data!Y$7)/1000000),"-")</f>
        <v>4.1734954685819892</v>
      </c>
      <c r="AG16" s="81">
        <f>IFERROR(IF($B$2="Tonnes",AppQt.Data!Z136,(AppQt.Data!Z136*ozton*AppQt.Data!Z$7)/1000000),"-")</f>
        <v>6.4229282570369479</v>
      </c>
      <c r="AH16" s="81">
        <f>IFERROR(IF($B$2="Tonnes",AppQt.Data!AA136,(AppQt.Data!AA136*ozton*AppQt.Data!AA$7)/1000000),"-")</f>
        <v>5.377759579864632</v>
      </c>
      <c r="AI16" s="81">
        <f>IFERROR(IF($B$2="Tonnes",AppQt.Data!AB136,(AppQt.Data!AB136*ozton*AppQt.Data!AB$7)/1000000),"-")</f>
        <v>4.8776736114943446</v>
      </c>
      <c r="AJ16" s="81">
        <f>IFERROR(IF($B$2="Tonnes",AppQt.Data!AC136,(AppQt.Data!AC136*ozton*AppQt.Data!AC$7)/1000000),"-")</f>
        <v>5.0303550928307708</v>
      </c>
      <c r="AK16" s="81">
        <f>IFERROR(IF($B$2="Tonnes",AppQt.Data!AD136,(AppQt.Data!AD136*ozton*AppQt.Data!AD$7)/1000000),"-")</f>
        <v>5.5645947304828907</v>
      </c>
      <c r="AL16" s="81">
        <f>IFERROR(IF($B$2="Tonnes",AppQt.Data!AE136,(AppQt.Data!AE136*ozton*AppQt.Data!AE$7)/1000000),"-")</f>
        <v>5.1770237375698045</v>
      </c>
      <c r="AM16" s="81">
        <f>IFERROR(IF($B$2="Tonnes",AppQt.Data!AF136,(AppQt.Data!AF136*ozton*AppQt.Data!AF$7)/1000000),"-")</f>
        <v>4.7509904049282916</v>
      </c>
      <c r="AN16" s="81">
        <f>IFERROR(IF($B$2="Tonnes",AppQt.Data!AG136,(AppQt.Data!AG136*ozton*AppQt.Data!AG$7)/1000000),"-")</f>
        <v>5.0298373381892318</v>
      </c>
      <c r="AO16" s="81">
        <f>IFERROR(IF($B$2="Tonnes",AppQt.Data!AH136,(AppQt.Data!AH136*ozton*AppQt.Data!AH$7)/1000000),"-")</f>
        <v>3.8581239370966545</v>
      </c>
      <c r="AP16" s="81">
        <f>IFERROR(IF($B$2="Tonnes",AppQt.Data!AI136,(AppQt.Data!AI136*ozton*AppQt.Data!AI$7)/1000000),"-")</f>
        <v>4.5023894292337365</v>
      </c>
      <c r="AQ16" s="81">
        <f>IFERROR(IF($B$2="Tonnes",AppQt.Data!AJ136,(AppQt.Data!AJ136*ozton*AppQt.Data!AJ$7)/1000000),"-")</f>
        <v>4.6710511121107485</v>
      </c>
      <c r="AR16" s="81">
        <f>IFERROR(IF($B$2="Tonnes",AppQt.Data!AK136,(AppQt.Data!AK136*ozton*AppQt.Data!AK$7)/1000000),"-")</f>
        <v>4.4749761955190541</v>
      </c>
      <c r="AS16" s="81">
        <f>IFERROR(IF($B$2="Tonnes",AppQt.Data!AL136,(AppQt.Data!AL136*ozton*AppQt.Data!AL$7)/1000000),"-")</f>
        <v>4.2597524433551257</v>
      </c>
      <c r="AT16" s="81">
        <f>IFERROR(IF($B$2="Tonnes",AppQt.Data!AM136,(AppQt.Data!AM136*ozton*AppQt.Data!AM$7)/1000000),"-")</f>
        <v>3.661638421851857</v>
      </c>
      <c r="AU16" s="81">
        <f>IFERROR(IF($B$2="Tonnes",AppQt.Data!AN136,(AppQt.Data!AN136*ozton*AppQt.Data!AN$7)/1000000),"-")</f>
        <v>4.7008638297222287</v>
      </c>
      <c r="AV16" s="81">
        <f>IFERROR(IF($B$2="Tonnes",AppQt.Data!AO136,(AppQt.Data!AO136*ozton*AppQt.Data!AO$7)/1000000),"-")</f>
        <v>4.5368195344816726</v>
      </c>
      <c r="AW16" s="81">
        <f>IFERROR(IF($B$2="Tonnes",AppQt.Data!AP136,(AppQt.Data!AP136*ozton*AppQt.Data!AP$7)/1000000),"-")</f>
        <v>4.1008249586076468</v>
      </c>
      <c r="AX16" s="81">
        <f>IFERROR(IF($B$2="Tonnes",AppQt.Data!AQ136,(AppQt.Data!AQ136*ozton*AppQt.Data!AQ$7)/1000000),"-")</f>
        <v>3.63399703797266</v>
      </c>
      <c r="AY16" s="81">
        <f>IFERROR(IF($B$2="Tonnes",AppQt.Data!AR136,(AppQt.Data!AR136*ozton*AppQt.Data!AR$7)/1000000),"-")</f>
        <v>4.3603630671188949</v>
      </c>
      <c r="AZ16" s="81">
        <f>IFERROR(IF($B$2="Tonnes",AppQt.Data!AS136,(AppQt.Data!AS136*ozton*AppQt.Data!AS$7)/1000000),"-")</f>
        <v>4.5221201735420005</v>
      </c>
      <c r="BA16" s="81">
        <f>IFERROR(IF($B$2="Tonnes",AppQt.Data!AT136,(AppQt.Data!AT136*ozton*AppQt.Data!AT$7)/1000000),"-")</f>
        <v>3.8037287353627605</v>
      </c>
      <c r="BB16" s="81">
        <f>IFERROR(IF($B$2="Tonnes",AppQt.Data!AU136,(AppQt.Data!AU136*ozton*AppQt.Data!AU$7)/1000000),"-")</f>
        <v>4.01</v>
      </c>
      <c r="BC16" s="81">
        <f>IFERROR(IF($B$2="Tonnes",AppQt.Data!AV136,(AppQt.Data!AV136*ozton*AppQt.Data!AV$7)/1000000),"-")</f>
        <v>4.05</v>
      </c>
      <c r="BD16" s="81">
        <f>IFERROR(IF($B$2="Tonnes",AppQt.Data!AW136,(AppQt.Data!AW136*ozton*AppQt.Data!AW$7)/1000000),"-")</f>
        <v>4.0600000000000005</v>
      </c>
      <c r="BE16" s="81">
        <f>IFERROR(IF($B$2="Tonnes",AppQt.Data!AX136,(AppQt.Data!AX136*ozton*AppQt.Data!AX$7)/1000000),"-")</f>
        <v>3.55</v>
      </c>
      <c r="BF16" s="81">
        <f>IFERROR(IF($B$2="Tonnes",AppQt.Data!AY136,(AppQt.Data!AY136*ozton*AppQt.Data!AY$7)/1000000),"-")</f>
        <v>3.5300000000000002</v>
      </c>
      <c r="BG16" s="81">
        <f>IFERROR(IF($B$2="Tonnes",AppQt.Data!AZ136,(AppQt.Data!AZ136*ozton*AppQt.Data!AZ$7)/1000000),"-")</f>
        <v>3.84</v>
      </c>
      <c r="BH16" s="81">
        <f>IFERROR(IF($B$2="Tonnes",AppQt.Data!BA136,(AppQt.Data!BA136*ozton*AppQt.Data!BA$7)/1000000),"-")</f>
        <v>2.94</v>
      </c>
      <c r="BI16" s="81">
        <f>IFERROR(IF($B$2="Tonnes",AppQt.Data!BB136,(AppQt.Data!BB136*ozton*AppQt.Data!BB$7)/1000000),"-")</f>
        <v>1.2</v>
      </c>
      <c r="BJ16" s="81">
        <f>IFERROR(IF($B$2="Tonnes",AppQt.Data!BC136,(AppQt.Data!BC136*ozton*AppQt.Data!BC$7)/1000000),"-")</f>
        <v>2.5680000000000001</v>
      </c>
      <c r="BK16" s="81">
        <f>IFERROR(IF($B$2="Tonnes",AppQt.Data!BD136,(AppQt.Data!BD136*ozton*AppQt.Data!BD$7)/1000000),"-")</f>
        <v>2.73</v>
      </c>
      <c r="BL16" s="81">
        <f>IFERROR(IF($B$2="Tonnes",AppQt.Data!BE136,(AppQt.Data!BE136*ozton*AppQt.Data!BE$7)/1000000),"-")</f>
        <v>3.5049999999999999</v>
      </c>
      <c r="BM16" s="81">
        <f>IFERROR(IF($B$2="Tonnes",AppQt.Data!BF136,(AppQt.Data!BF136*ozton*AppQt.Data!BF$7)/1000000),"-")</f>
        <v>2.6826999999999996</v>
      </c>
      <c r="BN16" s="81">
        <f>IFERROR(IF($B$2="Tonnes",AppQt.Data!BG136,(AppQt.Data!BG136*ozton*AppQt.Data!BG$7)/1000000),"-")</f>
        <v>2.105</v>
      </c>
      <c r="BO16" s="81">
        <f>IFERROR(IF($B$2="Tonnes",AppQt.Data!BH136,(AppQt.Data!BH136*ozton*AppQt.Data!BH$7)/1000000),"-")</f>
        <v>3.16</v>
      </c>
      <c r="BP16" s="81">
        <f>IFERROR(IF($B$2="Tonnes",AppQt.Data!BI136,(AppQt.Data!BI136*ozton*AppQt.Data!BI$7)/1000000),"-")</f>
        <v>4.1160199999999998</v>
      </c>
      <c r="BQ16" s="81">
        <f>IFERROR(IF($B$2="Tonnes",AppQt.Data!BJ136,(AppQt.Data!BJ136*ozton*AppQt.Data!BJ$7)/1000000),"-")</f>
        <v>3.84</v>
      </c>
      <c r="BR16" s="81">
        <f>IFERROR(IF($B$2="Tonnes",AppQt.Data!BK136,(AppQt.Data!BK136*ozton*AppQt.Data!BK$7)/1000000),"-")</f>
        <v>3.33</v>
      </c>
      <c r="BS16" s="81">
        <f>IFERROR(IF($B$2="Tonnes",AppQt.Data!BL136,(AppQt.Data!BL136*ozton*AppQt.Data!BL$7)/1000000),"-")</f>
        <v>3.58</v>
      </c>
      <c r="BT16" s="81">
        <f>IFERROR(IF($B$2="Tonnes",AppQt.Data!BM136,(AppQt.Data!BM136*ozton*AppQt.Data!BM$7)/1000000),"-")</f>
        <v>3.2969999999999997</v>
      </c>
      <c r="BU16" s="81">
        <f>IFERROR(IF($B$2="Tonnes",AppQt.Data!BN136,(AppQt.Data!BN136*ozton*AppQt.Data!BN$7)/1000000),"-")</f>
        <v>2.96</v>
      </c>
      <c r="BV16" s="81">
        <f>IFERROR(IF($B$2="Tonnes",AppQt.Data!BO136,(AppQt.Data!BO136*ozton*AppQt.Data!BO$7)/1000000),"-")</f>
        <v>2.665</v>
      </c>
      <c r="BW16" s="81">
        <f>IFERROR(IF($B$2="Tonnes",AppQt.Data!BP136,(AppQt.Data!BP136*ozton*AppQt.Data!BP$7)/1000000),"-")</f>
        <v>3.58</v>
      </c>
      <c r="BX16" s="68" t="str">
        <f t="shared" si="3"/>
        <v>-</v>
      </c>
      <c r="BY16" s="69">
        <f t="shared" si="2"/>
        <v>0</v>
      </c>
    </row>
    <row r="17" spans="1:77">
      <c r="A17" s="64"/>
      <c r="B17" s="77" t="s">
        <v>240</v>
      </c>
      <c r="C17" s="81">
        <f>IFERROR(IF($B$2="Tonnes",AppAn.Data!L127,(AppAn.Data!L127*ozton*AppAn.Data!L$6)/1000000),"-")</f>
        <v>19.16907310373346</v>
      </c>
      <c r="D17" s="81">
        <f>IFERROR(IF($B$2="Tonnes",AppAn.Data!M127,(AppAn.Data!M127*ozton*AppAn.Data!M$6)/1000000),"-")</f>
        <v>26.558216355121242</v>
      </c>
      <c r="E17" s="81">
        <f>IFERROR(IF($B$2="Tonnes",AppAn.Data!N127,(AppAn.Data!N127*ozton*AppAn.Data!N$6)/1000000),"-")</f>
        <v>27.969835175684075</v>
      </c>
      <c r="F17" s="81">
        <f>IFERROR(IF($B$2="Tonnes",AppAn.Data!O127,(AppAn.Data!O127*ozton*AppAn.Data!O$6)/1000000),"-")</f>
        <v>40.804742187499997</v>
      </c>
      <c r="G17" s="81">
        <f>IFERROR(IF($B$2="Tonnes",AppAn.Data!P127,(AppAn.Data!P127*ozton*AppAn.Data!P$6)/1000000),"-")</f>
        <v>39.669624999999996</v>
      </c>
      <c r="H17" s="81">
        <f>IFERROR(IF($B$2="Tonnes",AppAn.Data!Q127,(AppAn.Data!Q127*ozton*AppAn.Data!Q$6)/1000000),"-")</f>
        <v>45.540500000000002</v>
      </c>
      <c r="I17" s="81">
        <f>IFERROR(IF($B$2="Tonnes",AppAn.Data!R127,(AppAn.Data!R127*ozton*AppAn.Data!R$6)/1000000),"-")</f>
        <v>39.15</v>
      </c>
      <c r="J17" s="81">
        <f>IFERROR(IF($B$2="Tonnes",AppAn.Data!S127,(AppAn.Data!S127*ozton*AppAn.Data!S$6)/1000000),"-")</f>
        <v>41.197875000000003</v>
      </c>
      <c r="K17" s="81">
        <f>IFERROR(IF($B$2="Tonnes",AppAn.Data!T127,(AppAn.Data!T127*ozton*AppAn.Data!T$6)/1000000),"-")</f>
        <v>40.982333999999994</v>
      </c>
      <c r="L17" s="81">
        <f>IFERROR(IF($B$2="Tonnes",AppAn.Data!U127,(AppAn.Data!U127*ozton*AppAn.Data!U$6)/1000000),"-")</f>
        <v>38.941000000000003</v>
      </c>
      <c r="M17" s="81">
        <f>IFERROR(IF($B$2="Tonnes",AppAn.Data!V127,(AppAn.Data!V127*ozton*AppAn.Data!V$6)/1000000),"-")</f>
        <v>35.387999999999998</v>
      </c>
      <c r="N17" s="81">
        <f>IFERROR(IF($B$2="Tonnes",AppAn.Data!W127,(AppAn.Data!W127*ozton*AppAn.Data!W$6)/1000000),"-")</f>
        <v>39.636249999999997</v>
      </c>
      <c r="O17" s="81">
        <f>IFERROR(IF($B$2="Tonnes",AppAn.Data!X127,(AppAn.Data!X127*ozton*AppAn.Data!X$6)/1000000),"-")</f>
        <v>32.391500000000001</v>
      </c>
      <c r="P17" s="81">
        <f>IFERROR(IF($B$2="Tonnes",AppAn.Data!Y127,(AppAn.Data!Y127*ozton*AppAn.Data!Y$6)/1000000),"-")</f>
        <v>27.55555</v>
      </c>
      <c r="Q17" s="68" t="str">
        <f t="shared" si="0"/>
        <v>▼</v>
      </c>
      <c r="R17" s="69">
        <f t="shared" si="1"/>
        <v>-14.92968834416436</v>
      </c>
      <c r="S17" s="64"/>
      <c r="T17" s="81">
        <f>IFERROR(IF($B$2="Tonnes",AppQt.Data!M137,(AppQt.Data!M137*ozton*AppQt.Data!M$7)/1000000),"-")</f>
        <v>8.1764821892722122</v>
      </c>
      <c r="U17" s="81">
        <f>IFERROR(IF($B$2="Tonnes",AppQt.Data!N137,(AppQt.Data!N137*ozton*AppQt.Data!N$7)/1000000),"-")</f>
        <v>-1.9135086838374291</v>
      </c>
      <c r="V17" s="81">
        <f>IFERROR(IF($B$2="Tonnes",AppQt.Data!O137,(AppQt.Data!O137*ozton*AppQt.Data!O$7)/1000000),"-")</f>
        <v>11.504904536862004</v>
      </c>
      <c r="W17" s="81">
        <f>IFERROR(IF($B$2="Tonnes",AppQt.Data!P137,(AppQt.Data!P137*ozton*AppQt.Data!P$7)/1000000),"-")</f>
        <v>1.4011950614366735</v>
      </c>
      <c r="X17" s="81">
        <f>IFERROR(IF($B$2="Tonnes",AppQt.Data!Q137,(AppQt.Data!Q137*ozton*AppQt.Data!Q$7)/1000000),"-")</f>
        <v>9.2934430912182719</v>
      </c>
      <c r="Y17" s="81">
        <f>IFERROR(IF($B$2="Tonnes",AppQt.Data!R137,(AppQt.Data!R137*ozton*AppQt.Data!R$7)/1000000),"-")</f>
        <v>5.4277597391736272</v>
      </c>
      <c r="Z17" s="81">
        <f>IFERROR(IF($B$2="Tonnes",AppQt.Data!S137,(AppQt.Data!S137*ozton*AppQt.Data!S$7)/1000000),"-")</f>
        <v>4.5186268062961235</v>
      </c>
      <c r="AA17" s="81">
        <f>IFERROR(IF($B$2="Tonnes",AppQt.Data!T137,(AppQt.Data!T137*ozton*AppQt.Data!T$7)/1000000),"-")</f>
        <v>7.3183867184332172</v>
      </c>
      <c r="AB17" s="81">
        <f>IFERROR(IF($B$2="Tonnes",AppQt.Data!U137,(AppQt.Data!U137*ozton*AppQt.Data!U$7)/1000000),"-")</f>
        <v>9.3372023087686564</v>
      </c>
      <c r="AC17" s="81">
        <f>IFERROR(IF($B$2="Tonnes",AppQt.Data!V137,(AppQt.Data!V137*ozton*AppQt.Data!V$7)/1000000),"-")</f>
        <v>6.5155971185737975</v>
      </c>
      <c r="AD17" s="81">
        <f>IFERROR(IF($B$2="Tonnes",AppQt.Data!W137,(AppQt.Data!W137*ozton*AppQt.Data!W$7)/1000000),"-")</f>
        <v>6.0323096911276934</v>
      </c>
      <c r="AE17" s="81">
        <f>IFERROR(IF($B$2="Tonnes",AppQt.Data!X137,(AppQt.Data!X137*ozton*AppQt.Data!X$7)/1000000),"-")</f>
        <v>6.0847260572139295</v>
      </c>
      <c r="AF17" s="81">
        <f>IFERROR(IF($B$2="Tonnes",AppQt.Data!Y137,(AppQt.Data!Y137*ozton*AppQt.Data!Y$7)/1000000),"-")</f>
        <v>10.08984375</v>
      </c>
      <c r="AG17" s="81">
        <f>IFERROR(IF($B$2="Tonnes",AppQt.Data!Z137,(AppQt.Data!Z137*ozton*AppQt.Data!Z$7)/1000000),"-")</f>
        <v>10.62521875</v>
      </c>
      <c r="AH17" s="81">
        <f>IFERROR(IF($B$2="Tonnes",AppQt.Data!AA137,(AppQt.Data!AA137*ozton*AppQt.Data!AA$7)/1000000),"-")</f>
        <v>9.9441796875000001</v>
      </c>
      <c r="AI17" s="81">
        <f>IFERROR(IF($B$2="Tonnes",AppQt.Data!AB137,(AppQt.Data!AB137*ozton*AppQt.Data!AB$7)/1000000),"-")</f>
        <v>10.1455</v>
      </c>
      <c r="AJ17" s="81">
        <f>IFERROR(IF($B$2="Tonnes",AppQt.Data!AC137,(AppQt.Data!AC137*ozton*AppQt.Data!AC$7)/1000000),"-")</f>
        <v>10.760999999999999</v>
      </c>
      <c r="AK17" s="81">
        <f>IFERROR(IF($B$2="Tonnes",AppQt.Data!AD137,(AppQt.Data!AD137*ozton*AppQt.Data!AD$7)/1000000),"-")</f>
        <v>9.7271250000000009</v>
      </c>
      <c r="AL17" s="81">
        <f>IFERROR(IF($B$2="Tonnes",AppQt.Data!AE137,(AppQt.Data!AE137*ozton*AppQt.Data!AE$7)/1000000),"-")</f>
        <v>9.6492499999999986</v>
      </c>
      <c r="AM17" s="81">
        <f>IFERROR(IF($B$2="Tonnes",AppQt.Data!AF137,(AppQt.Data!AF137*ozton*AppQt.Data!AF$7)/1000000),"-")</f>
        <v>9.5322499999999994</v>
      </c>
      <c r="AN17" s="81">
        <f>IFERROR(IF($B$2="Tonnes",AppQt.Data!AG137,(AppQt.Data!AG137*ozton*AppQt.Data!AG$7)/1000000),"-")</f>
        <v>11.214124999999999</v>
      </c>
      <c r="AO17" s="81">
        <f>IFERROR(IF($B$2="Tonnes",AppQt.Data!AH137,(AppQt.Data!AH137*ozton*AppQt.Data!AH$7)/1000000),"-")</f>
        <v>9.7323750000000011</v>
      </c>
      <c r="AP17" s="81">
        <f>IFERROR(IF($B$2="Tonnes",AppQt.Data!AI137,(AppQt.Data!AI137*ozton*AppQt.Data!AI$7)/1000000),"-")</f>
        <v>12.021125</v>
      </c>
      <c r="AQ17" s="81">
        <f>IFERROR(IF($B$2="Tonnes",AppQt.Data!AJ137,(AppQt.Data!AJ137*ozton*AppQt.Data!AJ$7)/1000000),"-")</f>
        <v>12.572875</v>
      </c>
      <c r="AR17" s="81">
        <f>IFERROR(IF($B$2="Tonnes",AppQt.Data!AK137,(AppQt.Data!AK137*ozton*AppQt.Data!AK$7)/1000000),"-")</f>
        <v>10.507875</v>
      </c>
      <c r="AS17" s="81">
        <f>IFERROR(IF($B$2="Tonnes",AppQt.Data!AL137,(AppQt.Data!AL137*ozton*AppQt.Data!AL$7)/1000000),"-")</f>
        <v>8.2606249999999992</v>
      </c>
      <c r="AT17" s="81">
        <f>IFERROR(IF($B$2="Tonnes",AppQt.Data!AM137,(AppQt.Data!AM137*ozton*AppQt.Data!AM$7)/1000000),"-")</f>
        <v>8.7252499999999991</v>
      </c>
      <c r="AU17" s="81">
        <f>IFERROR(IF($B$2="Tonnes",AppQt.Data!AN137,(AppQt.Data!AN137*ozton*AppQt.Data!AN$7)/1000000),"-")</f>
        <v>11.65625</v>
      </c>
      <c r="AV17" s="81">
        <f>IFERROR(IF($B$2="Tonnes",AppQt.Data!AO137,(AppQt.Data!AO137*ozton*AppQt.Data!AO$7)/1000000),"-")</f>
        <v>11.102499999999999</v>
      </c>
      <c r="AW17" s="81">
        <f>IFERROR(IF($B$2="Tonnes",AppQt.Data!AP137,(AppQt.Data!AP137*ozton*AppQt.Data!AP$7)/1000000),"-")</f>
        <v>9.4242500000000007</v>
      </c>
      <c r="AX17" s="81">
        <f>IFERROR(IF($B$2="Tonnes",AppQt.Data!AQ137,(AppQt.Data!AQ137*ozton*AppQt.Data!AQ$7)/1000000),"-")</f>
        <v>9.6048749999999998</v>
      </c>
      <c r="AY17" s="81">
        <f>IFERROR(IF($B$2="Tonnes",AppQt.Data!AR137,(AppQt.Data!AR137*ozton*AppQt.Data!AR$7)/1000000),"-")</f>
        <v>11.06625</v>
      </c>
      <c r="AZ17" s="81">
        <f>IFERROR(IF($B$2="Tonnes",AppQt.Data!AS137,(AppQt.Data!AS137*ozton*AppQt.Data!AS$7)/1000000),"-")</f>
        <v>11.227630000000001</v>
      </c>
      <c r="BA17" s="81">
        <f>IFERROR(IF($B$2="Tonnes",AppQt.Data!AT137,(AppQt.Data!AT137*ozton*AppQt.Data!AT$7)/1000000),"-")</f>
        <v>8.9737040000000015</v>
      </c>
      <c r="BB17" s="81">
        <f>IFERROR(IF($B$2="Tonnes",AppQt.Data!AU137,(AppQt.Data!AU137*ozton*AppQt.Data!AU$7)/1000000),"-")</f>
        <v>10.372</v>
      </c>
      <c r="BC17" s="81">
        <f>IFERROR(IF($B$2="Tonnes",AppQt.Data!AV137,(AppQt.Data!AV137*ozton*AppQt.Data!AV$7)/1000000),"-")</f>
        <v>10.408999999999999</v>
      </c>
      <c r="BD17" s="81">
        <f>IFERROR(IF($B$2="Tonnes",AppQt.Data!AW137,(AppQt.Data!AW137*ozton*AppQt.Data!AW$7)/1000000),"-")</f>
        <v>9.370000000000001</v>
      </c>
      <c r="BE17" s="81">
        <f>IFERROR(IF($B$2="Tonnes",AppQt.Data!AX137,(AppQt.Data!AX137*ozton*AppQt.Data!AX$7)/1000000),"-")</f>
        <v>10.234999999999999</v>
      </c>
      <c r="BF17" s="81">
        <f>IFERROR(IF($B$2="Tonnes",AppQt.Data!AY137,(AppQt.Data!AY137*ozton*AppQt.Data!AY$7)/1000000),"-")</f>
        <v>9.8230000000000004</v>
      </c>
      <c r="BG17" s="81">
        <f>IFERROR(IF($B$2="Tonnes",AppQt.Data!AZ137,(AppQt.Data!AZ137*ozton*AppQt.Data!AZ$7)/1000000),"-")</f>
        <v>9.5129999999999999</v>
      </c>
      <c r="BH17" s="81">
        <f>IFERROR(IF($B$2="Tonnes",AppQt.Data!BA137,(AppQt.Data!BA137*ozton*AppQt.Data!BA$7)/1000000),"-")</f>
        <v>7.9429999999999996</v>
      </c>
      <c r="BI17" s="81">
        <f>IFERROR(IF($B$2="Tonnes",AppQt.Data!BB137,(AppQt.Data!BB137*ozton*AppQt.Data!BB$7)/1000000),"-")</f>
        <v>7.6999999999999993</v>
      </c>
      <c r="BJ17" s="81">
        <f>IFERROR(IF($B$2="Tonnes",AppQt.Data!BC137,(AppQt.Data!BC137*ozton*AppQt.Data!BC$7)/1000000),"-")</f>
        <v>9.9250000000000007</v>
      </c>
      <c r="BK17" s="81">
        <f>IFERROR(IF($B$2="Tonnes",AppQt.Data!BD137,(AppQt.Data!BD137*ozton*AppQt.Data!BD$7)/1000000),"-")</f>
        <v>9.82</v>
      </c>
      <c r="BL17" s="81">
        <f>IFERROR(IF($B$2="Tonnes",AppQt.Data!BE137,(AppQt.Data!BE137*ozton*AppQt.Data!BE$7)/1000000),"-")</f>
        <v>10.87125</v>
      </c>
      <c r="BM17" s="81">
        <f>IFERROR(IF($B$2="Tonnes",AppQt.Data!BF137,(AppQt.Data!BF137*ozton*AppQt.Data!BF$7)/1000000),"-")</f>
        <v>9.43</v>
      </c>
      <c r="BN17" s="81">
        <f>IFERROR(IF($B$2="Tonnes",AppQt.Data!BG137,(AppQt.Data!BG137*ozton*AppQt.Data!BG$7)/1000000),"-")</f>
        <v>9.0949999999999989</v>
      </c>
      <c r="BO17" s="81">
        <f>IFERROR(IF($B$2="Tonnes",AppQt.Data!BH137,(AppQt.Data!BH137*ozton*AppQt.Data!BH$7)/1000000),"-")</f>
        <v>10.24</v>
      </c>
      <c r="BP17" s="81">
        <f>IFERROR(IF($B$2="Tonnes",AppQt.Data!BI137,(AppQt.Data!BI137*ozton*AppQt.Data!BI$7)/1000000),"-")</f>
        <v>9.1315000000000008</v>
      </c>
      <c r="BQ17" s="81">
        <f>IFERROR(IF($B$2="Tonnes",AppQt.Data!BJ137,(AppQt.Data!BJ137*ozton*AppQt.Data!BJ$7)/1000000),"-")</f>
        <v>8.4250000000000007</v>
      </c>
      <c r="BR17" s="81">
        <f>IFERROR(IF($B$2="Tonnes",AppQt.Data!BK137,(AppQt.Data!BK137*ozton*AppQt.Data!BK$7)/1000000),"-")</f>
        <v>7.0449999999999999</v>
      </c>
      <c r="BS17" s="81">
        <f>IFERROR(IF($B$2="Tonnes",AppQt.Data!BL137,(AppQt.Data!BL137*ozton*AppQt.Data!BL$7)/1000000),"-")</f>
        <v>7.79</v>
      </c>
      <c r="BT17" s="81">
        <f>IFERROR(IF($B$2="Tonnes",AppQt.Data!BM137,(AppQt.Data!BM137*ozton*AppQt.Data!BM$7)/1000000),"-")</f>
        <v>7.40055</v>
      </c>
      <c r="BU17" s="81">
        <f>IFERROR(IF($B$2="Tonnes",AppQt.Data!BN137,(AppQt.Data!BN137*ozton*AppQt.Data!BN$7)/1000000),"-")</f>
        <v>6.62</v>
      </c>
      <c r="BV17" s="81">
        <f>IFERROR(IF($B$2="Tonnes",AppQt.Data!BO137,(AppQt.Data!BO137*ozton*AppQt.Data!BO$7)/1000000),"-")</f>
        <v>5.875</v>
      </c>
      <c r="BW17" s="81">
        <f>IFERROR(IF($B$2="Tonnes",AppQt.Data!BP137,(AppQt.Data!BP137*ozton*AppQt.Data!BP$7)/1000000),"-")</f>
        <v>7.66</v>
      </c>
      <c r="BX17" s="68" t="str">
        <f t="shared" si="3"/>
        <v>▼</v>
      </c>
      <c r="BY17" s="69">
        <f t="shared" si="2"/>
        <v>-1.6688061617458283</v>
      </c>
    </row>
    <row r="18" spans="1:77">
      <c r="A18" s="64"/>
      <c r="B18" s="77" t="s">
        <v>60</v>
      </c>
      <c r="C18" s="81">
        <f>IFERROR(IF($B$2="Tonnes",AppAn.Data!L128,(AppAn.Data!L128*ozton*AppAn.Data!L$6)/1000000),"-")</f>
        <v>71.295106396149237</v>
      </c>
      <c r="D18" s="81">
        <f>IFERROR(IF($B$2="Tonnes",AppAn.Data!M128,(AppAn.Data!M128*ozton*AppAn.Data!M$6)/1000000),"-")</f>
        <v>113.56312303644738</v>
      </c>
      <c r="E18" s="81">
        <f>IFERROR(IF($B$2="Tonnes",AppAn.Data!N128,(AppAn.Data!N128*ozton*AppAn.Data!N$6)/1000000),"-")</f>
        <v>110.01626891058577</v>
      </c>
      <c r="F18" s="81">
        <f>IFERROR(IF($B$2="Tonnes",AppAn.Data!O128,(AppAn.Data!O128*ozton*AppAn.Data!O$6)/1000000),"-")</f>
        <v>153.80618750000002</v>
      </c>
      <c r="G18" s="81">
        <f>IFERROR(IF($B$2="Tonnes",AppAn.Data!P128,(AppAn.Data!P128*ozton*AppAn.Data!P$6)/1000000),"-")</f>
        <v>108.71900000000001</v>
      </c>
      <c r="H18" s="81">
        <f>IFERROR(IF($B$2="Tonnes",AppAn.Data!Q128,(AppAn.Data!Q128*ozton*AppAn.Data!Q$6)/1000000),"-")</f>
        <v>90.206390074999987</v>
      </c>
      <c r="I18" s="81">
        <f>IFERROR(IF($B$2="Tonnes",AppAn.Data!R128,(AppAn.Data!R128*ozton*AppAn.Data!R$6)/1000000),"-")</f>
        <v>81.527985570156403</v>
      </c>
      <c r="J18" s="81">
        <f>IFERROR(IF($B$2="Tonnes",AppAn.Data!S128,(AppAn.Data!S128*ozton*AppAn.Data!S$6)/1000000),"-")</f>
        <v>75.416958928731489</v>
      </c>
      <c r="K18" s="81">
        <f>IFERROR(IF($B$2="Tonnes",AppAn.Data!T128,(AppAn.Data!T128*ozton*AppAn.Data!T$6)/1000000),"-")</f>
        <v>80.55498335880867</v>
      </c>
      <c r="L18" s="81">
        <f>IFERROR(IF($B$2="Tonnes",AppAn.Data!U128,(AppAn.Data!U128*ozton*AppAn.Data!U$6)/1000000),"-")</f>
        <v>46.498719169337527</v>
      </c>
      <c r="M18" s="81">
        <f>IFERROR(IF($B$2="Tonnes",AppAn.Data!V128,(AppAn.Data!V128*ozton*AppAn.Data!V$6)/1000000),"-")</f>
        <v>-81.496097639817407</v>
      </c>
      <c r="N18" s="81">
        <f>IFERROR(IF($B$2="Tonnes",AppAn.Data!W128,(AppAn.Data!W128*ozton*AppAn.Data!W$6)/1000000),"-")</f>
        <v>36.705409266786702</v>
      </c>
      <c r="O18" s="81">
        <f>IFERROR(IF($B$2="Tonnes",AppAn.Data!X128,(AppAn.Data!X128*ozton*AppAn.Data!X$6)/1000000),"-")</f>
        <v>38.413880829497614</v>
      </c>
      <c r="P18" s="81">
        <f>IFERROR(IF($B$2="Tonnes",AppAn.Data!Y128,(AppAn.Data!Y128*ozton*AppAn.Data!Y$6)/1000000),"-")</f>
        <v>42.063061625207688</v>
      </c>
      <c r="Q18" s="68" t="str">
        <f t="shared" si="0"/>
        <v>▲</v>
      </c>
      <c r="R18" s="69">
        <f t="shared" si="1"/>
        <v>9.4996410591972946</v>
      </c>
      <c r="S18" s="64"/>
      <c r="T18" s="81">
        <f>IFERROR(IF($B$2="Tonnes",AppQt.Data!M138,(AppQt.Data!M138*ozton*AppQt.Data!M$7)/1000000),"-")</f>
        <v>18.321250263632209</v>
      </c>
      <c r="U18" s="81">
        <f>IFERROR(IF($B$2="Tonnes",AppQt.Data!N138,(AppQt.Data!N138*ozton*AppQt.Data!N$7)/1000000),"-")</f>
        <v>21.278004251658661</v>
      </c>
      <c r="V18" s="81">
        <f>IFERROR(IF($B$2="Tonnes",AppQt.Data!O138,(AppQt.Data!O138*ozton*AppQt.Data!O$7)/1000000),"-")</f>
        <v>22.19266568388645</v>
      </c>
      <c r="W18" s="81">
        <f>IFERROR(IF($B$2="Tonnes",AppQt.Data!P138,(AppQt.Data!P138*ozton*AppQt.Data!P$7)/1000000),"-")</f>
        <v>9.5031861969719102</v>
      </c>
      <c r="X18" s="81">
        <f>IFERROR(IF($B$2="Tonnes",AppQt.Data!Q138,(AppQt.Data!Q138*ozton*AppQt.Data!Q$7)/1000000),"-")</f>
        <v>33.267617374669932</v>
      </c>
      <c r="Y18" s="81">
        <f>IFERROR(IF($B$2="Tonnes",AppQt.Data!R138,(AppQt.Data!R138*ozton*AppQt.Data!R$7)/1000000),"-")</f>
        <v>19.38410696594811</v>
      </c>
      <c r="Z18" s="81">
        <f>IFERROR(IF($B$2="Tonnes",AppQt.Data!S138,(AppQt.Data!S138*ozton*AppQt.Data!S$7)/1000000),"-")</f>
        <v>35.573629517375629</v>
      </c>
      <c r="AA18" s="81">
        <f>IFERROR(IF($B$2="Tonnes",AppQt.Data!T138,(AppQt.Data!T138*ozton*AppQt.Data!T$7)/1000000),"-")</f>
        <v>25.337769178453712</v>
      </c>
      <c r="AB18" s="81">
        <f>IFERROR(IF($B$2="Tonnes",AppQt.Data!U138,(AppQt.Data!U138*ozton*AppQt.Data!U$7)/1000000),"-")</f>
        <v>35.835967375737511</v>
      </c>
      <c r="AC18" s="81">
        <f>IFERROR(IF($B$2="Tonnes",AppQt.Data!V138,(AppQt.Data!V138*ozton*AppQt.Data!V$7)/1000000),"-")</f>
        <v>18.031095214931323</v>
      </c>
      <c r="AD18" s="81">
        <f>IFERROR(IF($B$2="Tonnes",AppQt.Data!W138,(AppQt.Data!W138*ozton*AppQt.Data!W$7)/1000000),"-")</f>
        <v>20.424485466336858</v>
      </c>
      <c r="AE18" s="81">
        <f>IFERROR(IF($B$2="Tonnes",AppQt.Data!X138,(AppQt.Data!X138*ozton*AppQt.Data!X$7)/1000000),"-")</f>
        <v>35.72472085358006</v>
      </c>
      <c r="AF18" s="81">
        <f>IFERROR(IF($B$2="Tonnes",AppQt.Data!Y138,(AppQt.Data!Y138*ozton*AppQt.Data!Y$7)/1000000),"-")</f>
        <v>59.794125000000001</v>
      </c>
      <c r="AG18" s="81">
        <f>IFERROR(IF($B$2="Tonnes",AppQt.Data!Z138,(AppQt.Data!Z138*ozton*AppQt.Data!Z$7)/1000000),"-")</f>
        <v>40.580500000000001</v>
      </c>
      <c r="AH18" s="81">
        <f>IFERROR(IF($B$2="Tonnes",AppQt.Data!AA138,(AppQt.Data!AA138*ozton*AppQt.Data!AA$7)/1000000),"-")</f>
        <v>27.071562500000002</v>
      </c>
      <c r="AI18" s="81">
        <f>IFERROR(IF($B$2="Tonnes",AppQt.Data!AB138,(AppQt.Data!AB138*ozton*AppQt.Data!AB$7)/1000000),"-")</f>
        <v>26.36</v>
      </c>
      <c r="AJ18" s="81">
        <f>IFERROR(IF($B$2="Tonnes",AppQt.Data!AC138,(AppQt.Data!AC138*ozton*AppQt.Data!AC$7)/1000000),"-")</f>
        <v>27.72</v>
      </c>
      <c r="AK18" s="81">
        <f>IFERROR(IF($B$2="Tonnes",AppQt.Data!AD138,(AppQt.Data!AD138*ozton*AppQt.Data!AD$7)/1000000),"-")</f>
        <v>21.021999999999998</v>
      </c>
      <c r="AL18" s="81">
        <f>IFERROR(IF($B$2="Tonnes",AppQt.Data!AE138,(AppQt.Data!AE138*ozton*AppQt.Data!AE$7)/1000000),"-")</f>
        <v>28.48</v>
      </c>
      <c r="AM18" s="81">
        <f>IFERROR(IF($B$2="Tonnes",AppQt.Data!AF138,(AppQt.Data!AF138*ozton*AppQt.Data!AF$7)/1000000),"-")</f>
        <v>31.497</v>
      </c>
      <c r="AN18" s="81">
        <f>IFERROR(IF($B$2="Tonnes",AppQt.Data!AG138,(AppQt.Data!AG138*ozton*AppQt.Data!AG$7)/1000000),"-")</f>
        <v>22.881</v>
      </c>
      <c r="AO18" s="81">
        <f>IFERROR(IF($B$2="Tonnes",AppQt.Data!AH138,(AppQt.Data!AH138*ozton*AppQt.Data!AH$7)/1000000),"-")</f>
        <v>19.236229999999999</v>
      </c>
      <c r="AP18" s="81">
        <f>IFERROR(IF($B$2="Tonnes",AppQt.Data!AI138,(AppQt.Data!AI138*ozton*AppQt.Data!AI$7)/1000000),"-")</f>
        <v>23.471541500000001</v>
      </c>
      <c r="AQ18" s="81">
        <f>IFERROR(IF($B$2="Tonnes",AppQt.Data!AJ138,(AppQt.Data!AJ138*ozton*AppQt.Data!AJ$7)/1000000),"-")</f>
        <v>24.617618575000002</v>
      </c>
      <c r="AR18" s="81">
        <f>IFERROR(IF($B$2="Tonnes",AppQt.Data!AK138,(AppQt.Data!AK138*ozton*AppQt.Data!AK$7)/1000000),"-")</f>
        <v>25.668562003750004</v>
      </c>
      <c r="AS18" s="81">
        <f>IFERROR(IF($B$2="Tonnes",AppQt.Data!AL138,(AppQt.Data!AL138*ozton*AppQt.Data!AL$7)/1000000),"-")</f>
        <v>18.282849602999999</v>
      </c>
      <c r="AT18" s="81">
        <f>IFERROR(IF($B$2="Tonnes",AppQt.Data!AM138,(AppQt.Data!AM138*ozton*AppQt.Data!AM$7)/1000000),"-")</f>
        <v>16.935323059329999</v>
      </c>
      <c r="AU18" s="81">
        <f>IFERROR(IF($B$2="Tonnes",AppQt.Data!AN138,(AppQt.Data!AN138*ozton*AppQt.Data!AN$7)/1000000),"-")</f>
        <v>20.641250904076401</v>
      </c>
      <c r="AV18" s="81">
        <f>IFERROR(IF($B$2="Tonnes",AppQt.Data!AO138,(AppQt.Data!AO138*ozton*AppQt.Data!AO$7)/1000000),"-")</f>
        <v>23.313958395035634</v>
      </c>
      <c r="AW18" s="81">
        <f>IFERROR(IF($B$2="Tonnes",AppQt.Data!AP138,(AppQt.Data!AP138*ozton*AppQt.Data!AP$7)/1000000),"-")</f>
        <v>17.729294738404398</v>
      </c>
      <c r="AX18" s="81">
        <f>IFERROR(IF($B$2="Tonnes",AppQt.Data!AQ138,(AppQt.Data!AQ138*ozton*AppQt.Data!AQ$7)/1000000),"-")</f>
        <v>16.097272895601751</v>
      </c>
      <c r="AY18" s="81">
        <f>IFERROR(IF($B$2="Tonnes",AppQt.Data!AR138,(AppQt.Data!AR138*ozton*AppQt.Data!AR$7)/1000000),"-")</f>
        <v>18.276432899689702</v>
      </c>
      <c r="AZ18" s="81">
        <f>IFERROR(IF($B$2="Tonnes",AppQt.Data!AS138,(AppQt.Data!AS138*ozton*AppQt.Data!AS$7)/1000000),"-")</f>
        <v>24.333836522812241</v>
      </c>
      <c r="BA18" s="81">
        <f>IFERROR(IF($B$2="Tonnes",AppQt.Data!AT138,(AppQt.Data!AT138*ozton*AppQt.Data!AT$7)/1000000),"-")</f>
        <v>17.645750784043546</v>
      </c>
      <c r="BB18" s="81">
        <f>IFERROR(IF($B$2="Tonnes",AppQt.Data!AU138,(AppQt.Data!AU138*ozton*AppQt.Data!AU$7)/1000000),"-")</f>
        <v>19.32385771338646</v>
      </c>
      <c r="BC18" s="81">
        <f>IFERROR(IF($B$2="Tonnes",AppQt.Data!AV138,(AppQt.Data!AV138*ozton*AppQt.Data!AV$7)/1000000),"-")</f>
        <v>19.251538338566419</v>
      </c>
      <c r="BD18" s="81">
        <f>IFERROR(IF($B$2="Tonnes",AppQt.Data!AW138,(AppQt.Data!AW138*ozton*AppQt.Data!AW$7)/1000000),"-")</f>
        <v>24.609406302643485</v>
      </c>
      <c r="BE18" s="81">
        <f>IFERROR(IF($B$2="Tonnes",AppQt.Data!AX138,(AppQt.Data!AX138*ozton*AppQt.Data!AX$7)/1000000),"-")</f>
        <v>15.071809676608321</v>
      </c>
      <c r="BF18" s="81">
        <f>IFERROR(IF($B$2="Tonnes",AppQt.Data!AY138,(AppQt.Data!AY138*ozton*AppQt.Data!AY$7)/1000000),"-")</f>
        <v>-7.022272118626165</v>
      </c>
      <c r="BG18" s="81">
        <f>IFERROR(IF($B$2="Tonnes",AppQt.Data!AZ138,(AppQt.Data!AZ138*ozton*AppQt.Data!AZ$7)/1000000),"-")</f>
        <v>13.839775308711888</v>
      </c>
      <c r="BH18" s="81">
        <f>IFERROR(IF($B$2="Tonnes",AppQt.Data!BA138,(AppQt.Data!BA138*ozton*AppQt.Data!BA$7)/1000000),"-")</f>
        <v>7.4704635671101665</v>
      </c>
      <c r="BI18" s="81">
        <f>IFERROR(IF($B$2="Tonnes",AppQt.Data!BB138,(AppQt.Data!BB138*ozton*AppQt.Data!BB$7)/1000000),"-")</f>
        <v>-39.906568021367505</v>
      </c>
      <c r="BJ18" s="81">
        <f>IFERROR(IF($B$2="Tonnes",AppQt.Data!BC138,(AppQt.Data!BC138*ozton*AppQt.Data!BC$7)/1000000),"-")</f>
        <v>-43.802786897072458</v>
      </c>
      <c r="BK18" s="81">
        <f>IFERROR(IF($B$2="Tonnes",AppQt.Data!BD138,(AppQt.Data!BD138*ozton*AppQt.Data!BD$7)/1000000),"-")</f>
        <v>-5.2572062884876161</v>
      </c>
      <c r="BL18" s="81">
        <f>IFERROR(IF($B$2="Tonnes",AppQt.Data!BE138,(AppQt.Data!BE138*ozton*AppQt.Data!BE$7)/1000000),"-")</f>
        <v>8.2504415710058865</v>
      </c>
      <c r="BM18" s="81">
        <f>IFERROR(IF($B$2="Tonnes",AppQt.Data!BF138,(AppQt.Data!BF138*ozton*AppQt.Data!BF$7)/1000000),"-")</f>
        <v>7.453880588361379</v>
      </c>
      <c r="BN18" s="81">
        <f>IFERROR(IF($B$2="Tonnes",AppQt.Data!BG138,(AppQt.Data!BG138*ozton*AppQt.Data!BG$7)/1000000),"-")</f>
        <v>8.6165096536045738</v>
      </c>
      <c r="BO18" s="81">
        <f>IFERROR(IF($B$2="Tonnes",AppQt.Data!BH138,(AppQt.Data!BH138*ozton*AppQt.Data!BH$7)/1000000),"-")</f>
        <v>12.38457745381486</v>
      </c>
      <c r="BP18" s="81">
        <f>IFERROR(IF($B$2="Tonnes",AppQt.Data!BI138,(AppQt.Data!BI138*ozton*AppQt.Data!BI$7)/1000000),"-")</f>
        <v>3.8056787789283586</v>
      </c>
      <c r="BQ18" s="81">
        <f>IFERROR(IF($B$2="Tonnes",AppQt.Data!BJ138,(AppQt.Data!BJ138*ozton*AppQt.Data!BJ$7)/1000000),"-")</f>
        <v>8.4858931963159918</v>
      </c>
      <c r="BR18" s="81">
        <f>IFERROR(IF($B$2="Tonnes",AppQt.Data!BK138,(AppQt.Data!BK138*ozton*AppQt.Data!BK$7)/1000000),"-")</f>
        <v>12.091313032366175</v>
      </c>
      <c r="BS18" s="81">
        <f>IFERROR(IF($B$2="Tonnes",AppQt.Data!BL138,(AppQt.Data!BL138*ozton*AppQt.Data!BL$7)/1000000),"-")</f>
        <v>14.030995821887087</v>
      </c>
      <c r="BT18" s="81">
        <f>IFERROR(IF($B$2="Tonnes",AppQt.Data!BM138,(AppQt.Data!BM138*ozton*AppQt.Data!BM$7)/1000000),"-")</f>
        <v>6.332223345604131</v>
      </c>
      <c r="BU18" s="81">
        <f>IFERROR(IF($B$2="Tonnes",AppQt.Data!BN138,(AppQt.Data!BN138*ozton*AppQt.Data!BN$7)/1000000),"-")</f>
        <v>7.6373038766843919</v>
      </c>
      <c r="BV18" s="81">
        <f>IFERROR(IF($B$2="Tonnes",AppQt.Data!BO138,(AppQt.Data!BO138*ozton*AppQt.Data!BO$7)/1000000),"-")</f>
        <v>12.995801771718851</v>
      </c>
      <c r="BW18" s="81">
        <f>IFERROR(IF($B$2="Tonnes",AppQt.Data!BP138,(AppQt.Data!BP138*ozton*AppQt.Data!BP$7)/1000000),"-")</f>
        <v>15.097732631200314</v>
      </c>
      <c r="BX18" s="68" t="str">
        <f t="shared" si="3"/>
        <v>▲</v>
      </c>
      <c r="BY18" s="69">
        <f t="shared" si="2"/>
        <v>7.6027163207419202</v>
      </c>
    </row>
    <row r="19" spans="1:77">
      <c r="A19" s="64"/>
      <c r="B19" s="77" t="s">
        <v>61</v>
      </c>
      <c r="C19" s="81">
        <f>IFERROR(IF($B$2="Tonnes",AppAn.Data!L129,(AppAn.Data!L129*ozton*AppAn.Data!L$6)/1000000),"-")</f>
        <v>82.327247288344168</v>
      </c>
      <c r="D19" s="81">
        <f>IFERROR(IF($B$2="Tonnes",AppAn.Data!M129,(AppAn.Data!M129*ozton*AppAn.Data!M$6)/1000000),"-")</f>
        <v>103.42445417920035</v>
      </c>
      <c r="E19" s="81">
        <f>IFERROR(IF($B$2="Tonnes",AppAn.Data!N129,(AppAn.Data!N129*ozton*AppAn.Data!N$6)/1000000),"-")</f>
        <v>84.252252048240891</v>
      </c>
      <c r="F19" s="81">
        <f>IFERROR(IF($B$2="Tonnes",AppAn.Data!O129,(AppAn.Data!O129*ozton*AppAn.Data!O$6)/1000000),"-")</f>
        <v>99.649157608695646</v>
      </c>
      <c r="G19" s="81">
        <f>IFERROR(IF($B$2="Tonnes",AppAn.Data!P129,(AppAn.Data!P129*ozton*AppAn.Data!P$6)/1000000),"-")</f>
        <v>66.650000000000006</v>
      </c>
      <c r="H19" s="81">
        <f>IFERROR(IF($B$2="Tonnes",AppAn.Data!Q129,(AppAn.Data!Q129*ozton*AppAn.Data!Q$6)/1000000),"-")</f>
        <v>63.41177175</v>
      </c>
      <c r="I19" s="81">
        <f>IFERROR(IF($B$2="Tonnes",AppAn.Data!R129,(AppAn.Data!R129*ozton*AppAn.Data!R$6)/1000000),"-")</f>
        <v>58.327975983320009</v>
      </c>
      <c r="J19" s="81">
        <f>IFERROR(IF($B$2="Tonnes",AppAn.Data!S129,(AppAn.Data!S129*ozton*AppAn.Data!S$6)/1000000),"-")</f>
        <v>53.869880208810478</v>
      </c>
      <c r="K19" s="81">
        <f>IFERROR(IF($B$2="Tonnes",AppAn.Data!T129,(AppAn.Data!T129*ozton*AppAn.Data!T$6)/1000000),"-")</f>
        <v>59.488263730545519</v>
      </c>
      <c r="L19" s="81">
        <f>IFERROR(IF($B$2="Tonnes",AppAn.Data!U129,(AppAn.Data!U129*ozton*AppAn.Data!U$6)/1000000),"-")</f>
        <v>56.369306311509256</v>
      </c>
      <c r="M19" s="81">
        <f>IFERROR(IF($B$2="Tonnes",AppAn.Data!V129,(AppAn.Data!V129*ozton*AppAn.Data!V$6)/1000000),"-")</f>
        <v>39.801864326969735</v>
      </c>
      <c r="N19" s="81">
        <f>IFERROR(IF($B$2="Tonnes",AppAn.Data!W129,(AppAn.Data!W129*ozton*AppAn.Data!W$6)/1000000),"-")</f>
        <v>42.989294897116224</v>
      </c>
      <c r="O19" s="81">
        <f>IFERROR(IF($B$2="Tonnes",AppAn.Data!X129,(AppAn.Data!X129*ozton*AppAn.Data!X$6)/1000000),"-")</f>
        <v>59.107685276409143</v>
      </c>
      <c r="P19" s="81">
        <f>IFERROR(IF($B$2="Tonnes",AppAn.Data!Y129,(AppAn.Data!Y129*ozton*AppAn.Data!Y$6)/1000000),"-")</f>
        <v>55.503102009490974</v>
      </c>
      <c r="Q19" s="68" t="str">
        <f t="shared" si="0"/>
        <v>▼</v>
      </c>
      <c r="R19" s="69">
        <f t="shared" si="1"/>
        <v>-6.0983326450051667</v>
      </c>
      <c r="S19" s="64"/>
      <c r="T19" s="81">
        <f>IFERROR(IF($B$2="Tonnes",AppQt.Data!M139,(AppQt.Data!M139*ozton*AppQt.Data!M$7)/1000000),"-")</f>
        <v>19.279882752328607</v>
      </c>
      <c r="U19" s="81">
        <f>IFERROR(IF($B$2="Tonnes",AppQt.Data!N139,(AppQt.Data!N139*ozton*AppQt.Data!N$7)/1000000),"-")</f>
        <v>15.772569280573418</v>
      </c>
      <c r="V19" s="81">
        <f>IFERROR(IF($B$2="Tonnes",AppQt.Data!O139,(AppQt.Data!O139*ozton*AppQt.Data!O$7)/1000000),"-")</f>
        <v>22.252175351011736</v>
      </c>
      <c r="W19" s="81">
        <f>IFERROR(IF($B$2="Tonnes",AppQt.Data!P139,(AppQt.Data!P139*ozton*AppQt.Data!P$7)/1000000),"-")</f>
        <v>25.022619904430414</v>
      </c>
      <c r="X19" s="81">
        <f>IFERROR(IF($B$2="Tonnes",AppQt.Data!Q139,(AppQt.Data!Q139*ozton*AppQt.Data!Q$7)/1000000),"-")</f>
        <v>19.978177822654622</v>
      </c>
      <c r="Y19" s="81">
        <f>IFERROR(IF($B$2="Tonnes",AppQt.Data!R139,(AppQt.Data!R139*ozton*AppQt.Data!R$7)/1000000),"-")</f>
        <v>17.304110665614804</v>
      </c>
      <c r="Z19" s="81">
        <f>IFERROR(IF($B$2="Tonnes",AppQt.Data!S139,(AppQt.Data!S139*ozton*AppQt.Data!S$7)/1000000),"-")</f>
        <v>36.950540220526577</v>
      </c>
      <c r="AA19" s="81">
        <f>IFERROR(IF($B$2="Tonnes",AppQt.Data!T139,(AppQt.Data!T139*ozton*AppQt.Data!T$7)/1000000),"-")</f>
        <v>29.191625470404347</v>
      </c>
      <c r="AB19" s="81">
        <f>IFERROR(IF($B$2="Tonnes",AppQt.Data!U139,(AppQt.Data!U139*ozton*AppQt.Data!U$7)/1000000),"-")</f>
        <v>23.964489515741043</v>
      </c>
      <c r="AC19" s="81">
        <f>IFERROR(IF($B$2="Tonnes",AppQt.Data!V139,(AppQt.Data!V139*ozton*AppQt.Data!V$7)/1000000),"-")</f>
        <v>20.601022279520734</v>
      </c>
      <c r="AD19" s="81">
        <f>IFERROR(IF($B$2="Tonnes",AppQt.Data!W139,(AppQt.Data!W139*ozton*AppQt.Data!W$7)/1000000),"-")</f>
        <v>19.239227041615209</v>
      </c>
      <c r="AE19" s="81">
        <f>IFERROR(IF($B$2="Tonnes",AppQt.Data!X139,(AppQt.Data!X139*ozton*AppQt.Data!X$7)/1000000),"-")</f>
        <v>20.447513211363894</v>
      </c>
      <c r="AF19" s="81">
        <f>IFERROR(IF($B$2="Tonnes",AppQt.Data!Y139,(AppQt.Data!Y139*ozton*AppQt.Data!Y$7)/1000000),"-")</f>
        <v>22.795624999999998</v>
      </c>
      <c r="AG19" s="81">
        <f>IFERROR(IF($B$2="Tonnes",AppQt.Data!Z139,(AppQt.Data!Z139*ozton*AppQt.Data!Z$7)/1000000),"-")</f>
        <v>29.831250000000001</v>
      </c>
      <c r="AH19" s="81">
        <f>IFERROR(IF($B$2="Tonnes",AppQt.Data!AA139,(AppQt.Data!AA139*ozton*AppQt.Data!AA$7)/1000000),"-")</f>
        <v>24.6875</v>
      </c>
      <c r="AI19" s="81">
        <f>IFERROR(IF($B$2="Tonnes",AppQt.Data!AB139,(AppQt.Data!AB139*ozton*AppQt.Data!AB$7)/1000000),"-")</f>
        <v>22.334782608695651</v>
      </c>
      <c r="AJ19" s="81">
        <f>IFERROR(IF($B$2="Tonnes",AppQt.Data!AC139,(AppQt.Data!AC139*ozton*AppQt.Data!AC$7)/1000000),"-")</f>
        <v>19.740000000000002</v>
      </c>
      <c r="AK19" s="81">
        <f>IFERROR(IF($B$2="Tonnes",AppQt.Data!AD139,(AppQt.Data!AD139*ozton*AppQt.Data!AD$7)/1000000),"-")</f>
        <v>15.31</v>
      </c>
      <c r="AL19" s="81">
        <f>IFERROR(IF($B$2="Tonnes",AppQt.Data!AE139,(AppQt.Data!AE139*ozton*AppQt.Data!AE$7)/1000000),"-")</f>
        <v>15.850000000000001</v>
      </c>
      <c r="AM19" s="81">
        <f>IFERROR(IF($B$2="Tonnes",AppQt.Data!AF139,(AppQt.Data!AF139*ozton*AppQt.Data!AF$7)/1000000),"-")</f>
        <v>15.75</v>
      </c>
      <c r="AN19" s="81">
        <f>IFERROR(IF($B$2="Tonnes",AppQt.Data!AG139,(AppQt.Data!AG139*ozton*AppQt.Data!AG$7)/1000000),"-")</f>
        <v>18.88</v>
      </c>
      <c r="AO19" s="81">
        <f>IFERROR(IF($B$2="Tonnes",AppQt.Data!AH139,(AppQt.Data!AH139*ozton*AppQt.Data!AH$7)/1000000),"-")</f>
        <v>14.523999999999999</v>
      </c>
      <c r="AP19" s="81">
        <f>IFERROR(IF($B$2="Tonnes",AppQt.Data!AI139,(AppQt.Data!AI139*ozton*AppQt.Data!AI$7)/1000000),"-")</f>
        <v>14.99845</v>
      </c>
      <c r="AQ19" s="81">
        <f>IFERROR(IF($B$2="Tonnes",AppQt.Data!AJ139,(AppQt.Data!AJ139*ozton*AppQt.Data!AJ$7)/1000000),"-")</f>
        <v>15.009321750000002</v>
      </c>
      <c r="AR19" s="81">
        <f>IFERROR(IF($B$2="Tonnes",AppQt.Data!AK139,(AppQt.Data!AK139*ozton*AppQt.Data!AK$7)/1000000),"-")</f>
        <v>16.185700499999999</v>
      </c>
      <c r="AS19" s="81">
        <f>IFERROR(IF($B$2="Tonnes",AppQt.Data!AL139,(AppQt.Data!AL139*ozton*AppQt.Data!AL$7)/1000000),"-")</f>
        <v>12.371760400000001</v>
      </c>
      <c r="AT19" s="81">
        <f>IFERROR(IF($B$2="Tonnes",AppQt.Data!AM139,(AppQt.Data!AM139*ozton*AppQt.Data!AM$7)/1000000),"-")</f>
        <v>12.426437974000002</v>
      </c>
      <c r="AU19" s="81">
        <f>IFERROR(IF($B$2="Tonnes",AppQt.Data!AN139,(AppQt.Data!AN139*ozton*AppQt.Data!AN$7)/1000000),"-")</f>
        <v>17.344077109320004</v>
      </c>
      <c r="AV19" s="81">
        <f>IFERROR(IF($B$2="Tonnes",AppQt.Data!AO139,(AppQt.Data!AO139*ozton*AppQt.Data!AO$7)/1000000),"-")</f>
        <v>16.677955190951003</v>
      </c>
      <c r="AW19" s="81">
        <f>IFERROR(IF($B$2="Tonnes",AppQt.Data!AP139,(AppQt.Data!AP139*ozton*AppQt.Data!AP$7)/1000000),"-")</f>
        <v>12.745596550308351</v>
      </c>
      <c r="AX19" s="81">
        <f>IFERROR(IF($B$2="Tonnes",AppQt.Data!AQ139,(AppQt.Data!AQ139*ozton*AppQt.Data!AQ$7)/1000000),"-")</f>
        <v>11.94069848355506</v>
      </c>
      <c r="AY19" s="81">
        <f>IFERROR(IF($B$2="Tonnes",AppQt.Data!AR139,(AppQt.Data!AR139*ozton*AppQt.Data!AR$7)/1000000),"-")</f>
        <v>12.505629983996066</v>
      </c>
      <c r="AZ19" s="81">
        <f>IFERROR(IF($B$2="Tonnes",AppQt.Data!AS139,(AppQt.Data!AS139*ozton*AppQt.Data!AS$7)/1000000),"-")</f>
        <v>17.788882621301322</v>
      </c>
      <c r="BA19" s="81">
        <f>IFERROR(IF($B$2="Tonnes",AppQt.Data!AT139,(AppQt.Data!AT139*ozton*AppQt.Data!AT$7)/1000000),"-")</f>
        <v>13.880421673181148</v>
      </c>
      <c r="BB19" s="81">
        <f>IFERROR(IF($B$2="Tonnes",AppQt.Data!AU139,(AppQt.Data!AU139*ozton*AppQt.Data!AU$7)/1000000),"-")</f>
        <v>14.333491653027217</v>
      </c>
      <c r="BC19" s="81">
        <f>IFERROR(IF($B$2="Tonnes",AppQt.Data!AV139,(AppQt.Data!AV139*ozton*AppQt.Data!AV$7)/1000000),"-")</f>
        <v>13.48546778303583</v>
      </c>
      <c r="BD19" s="81">
        <f>IFERROR(IF($B$2="Tonnes",AppQt.Data!AW139,(AppQt.Data!AW139*ozton*AppQt.Data!AW$7)/1000000),"-")</f>
        <v>18.729242272466401</v>
      </c>
      <c r="BE19" s="81">
        <f>IFERROR(IF($B$2="Tonnes",AppQt.Data!AX139,(AppQt.Data!AX139*ozton*AppQt.Data!AX$7)/1000000),"-")</f>
        <v>13.49662367472602</v>
      </c>
      <c r="BF19" s="81">
        <f>IFERROR(IF($B$2="Tonnes",AppQt.Data!AY139,(AppQt.Data!AY139*ozton*AppQt.Data!AY$7)/1000000),"-")</f>
        <v>12.817711782227454</v>
      </c>
      <c r="BG19" s="81">
        <f>IFERROR(IF($B$2="Tonnes",AppQt.Data!AZ139,(AppQt.Data!AZ139*ozton*AppQt.Data!AZ$7)/1000000),"-")</f>
        <v>11.325728582089381</v>
      </c>
      <c r="BH19" s="81">
        <f>IFERROR(IF($B$2="Tonnes",AppQt.Data!BA139,(AppQt.Data!BA139*ozton*AppQt.Data!BA$7)/1000000),"-")</f>
        <v>16.786543799941775</v>
      </c>
      <c r="BI19" s="81">
        <f>IFERROR(IF($B$2="Tonnes",AppQt.Data!BB139,(AppQt.Data!BB139*ozton*AppQt.Data!BB$7)/1000000),"-")</f>
        <v>6.7981877345400443</v>
      </c>
      <c r="BJ19" s="81">
        <f>IFERROR(IF($B$2="Tonnes",AppQt.Data!BC139,(AppQt.Data!BC139*ozton*AppQt.Data!BC$7)/1000000),"-")</f>
        <v>6.5853451059208767</v>
      </c>
      <c r="BK19" s="81">
        <f>IFERROR(IF($B$2="Tonnes",AppQt.Data!BD139,(AppQt.Data!BD139*ozton*AppQt.Data!BD$7)/1000000),"-")</f>
        <v>9.6317876865670353</v>
      </c>
      <c r="BL19" s="81">
        <f>IFERROR(IF($B$2="Tonnes",AppQt.Data!BE139,(AppQt.Data!BE139*ozton*AppQt.Data!BE$7)/1000000),"-")</f>
        <v>18.55591168898869</v>
      </c>
      <c r="BM19" s="81">
        <f>IFERROR(IF($B$2="Tonnes",AppQt.Data!BF139,(AppQt.Data!BF139*ozton*AppQt.Data!BF$7)/1000000),"-")</f>
        <v>12.596488015988099</v>
      </c>
      <c r="BN19" s="81">
        <f>IFERROR(IF($B$2="Tonnes",AppQt.Data!BG139,(AppQt.Data!BG139*ozton*AppQt.Data!BG$7)/1000000),"-")</f>
        <v>3.2926725529604384</v>
      </c>
      <c r="BO19" s="81">
        <f>IFERROR(IF($B$2="Tonnes",AppQt.Data!BH139,(AppQt.Data!BH139*ozton*AppQt.Data!BH$7)/1000000),"-")</f>
        <v>8.5442226391789919</v>
      </c>
      <c r="BP19" s="81">
        <f>IFERROR(IF($B$2="Tonnes",AppQt.Data!BI139,(AppQt.Data!BI139*ozton*AppQt.Data!BI$7)/1000000),"-")</f>
        <v>19.602945546965429</v>
      </c>
      <c r="BQ19" s="81">
        <f>IFERROR(IF($B$2="Tonnes",AppQt.Data!BJ139,(AppQt.Data!BJ139*ozton*AppQt.Data!BJ$7)/1000000),"-")</f>
        <v>14.026874110464764</v>
      </c>
      <c r="BR19" s="81">
        <f>IFERROR(IF($B$2="Tonnes",AppQt.Data!BK139,(AppQt.Data!BK139*ozton*AppQt.Data!BK$7)/1000000),"-")</f>
        <v>11.992609529173176</v>
      </c>
      <c r="BS19" s="81">
        <f>IFERROR(IF($B$2="Tonnes",AppQt.Data!BL139,(AppQt.Data!BL139*ozton*AppQt.Data!BL$7)/1000000),"-")</f>
        <v>13.485256089805764</v>
      </c>
      <c r="BT19" s="81">
        <f>IFERROR(IF($B$2="Tonnes",AppQt.Data!BM139,(AppQt.Data!BM139*ozton*AppQt.Data!BM$7)/1000000),"-")</f>
        <v>17.19561481965701</v>
      </c>
      <c r="BU19" s="81">
        <f>IFERROR(IF($B$2="Tonnes",AppQt.Data!BN139,(AppQt.Data!BN139*ozton*AppQt.Data!BN$7)/1000000),"-")</f>
        <v>12.746341423081109</v>
      </c>
      <c r="BV19" s="81">
        <f>IFERROR(IF($B$2="Tonnes",AppQt.Data!BO139,(AppQt.Data!BO139*ozton*AppQt.Data!BO$7)/1000000),"-")</f>
        <v>11.851222878667954</v>
      </c>
      <c r="BW19" s="81">
        <f>IFERROR(IF($B$2="Tonnes",AppQt.Data!BP139,(AppQt.Data!BP139*ozton*AppQt.Data!BP$7)/1000000),"-")</f>
        <v>13.709922888084902</v>
      </c>
      <c r="BX19" s="68" t="str">
        <f t="shared" si="3"/>
        <v>▲</v>
      </c>
      <c r="BY19" s="69">
        <f t="shared" si="2"/>
        <v>1.6660180331983243</v>
      </c>
    </row>
    <row r="20" spans="1:77">
      <c r="A20" s="64"/>
      <c r="B20" s="77" t="s">
        <v>158</v>
      </c>
      <c r="C20" s="81" t="s">
        <v>43</v>
      </c>
      <c r="D20" s="81" t="s">
        <v>43</v>
      </c>
      <c r="E20" s="81" t="s">
        <v>43</v>
      </c>
      <c r="F20" s="81" t="s">
        <v>43</v>
      </c>
      <c r="G20" s="81" t="s">
        <v>43</v>
      </c>
      <c r="H20" s="81" t="s">
        <v>43</v>
      </c>
      <c r="I20" s="81" t="s">
        <v>43</v>
      </c>
      <c r="J20" s="81" t="s">
        <v>43</v>
      </c>
      <c r="K20" s="81" t="s">
        <v>43</v>
      </c>
      <c r="L20" s="81" t="s">
        <v>43</v>
      </c>
      <c r="M20" s="81" t="s">
        <v>43</v>
      </c>
      <c r="N20" s="81">
        <f>IFERROR(IF($B$2="Tonnes",AppAn.Data!W130,(AppAn.Data!W130*ozton*AppAn.Data!W$6)/1000000),"-")</f>
        <v>30.8639541470978</v>
      </c>
      <c r="O20" s="81">
        <f>IFERROR(IF($B$2="Tonnes",AppAn.Data!X130,(AppAn.Data!X130*ozton*AppAn.Data!X$6)/1000000),"-")</f>
        <v>36.218010570546411</v>
      </c>
      <c r="P20" s="81">
        <f>IFERROR(IF($B$2="Tonnes",AppAn.Data!Y130,(AppAn.Data!Y130*ozton*AppAn.Data!Y$6)/1000000),"-")</f>
        <v>23.98853597075119</v>
      </c>
      <c r="Q20" s="68" t="str">
        <f t="shared" ref="Q20" si="4">IF(R20&lt;0,$A$2,IF(R20&gt;0,$A$1,"-"))</f>
        <v>▼</v>
      </c>
      <c r="R20" s="69">
        <f t="shared" si="1"/>
        <v>-33.766279282442426</v>
      </c>
      <c r="S20" s="64"/>
      <c r="T20" s="81" t="s">
        <v>43</v>
      </c>
      <c r="U20" s="81" t="s">
        <v>43</v>
      </c>
      <c r="V20" s="81" t="s">
        <v>43</v>
      </c>
      <c r="W20" s="81" t="s">
        <v>43</v>
      </c>
      <c r="X20" s="81" t="s">
        <v>43</v>
      </c>
      <c r="Y20" s="81" t="s">
        <v>43</v>
      </c>
      <c r="Z20" s="81" t="s">
        <v>43</v>
      </c>
      <c r="AA20" s="81" t="s">
        <v>43</v>
      </c>
      <c r="AB20" s="81" t="s">
        <v>43</v>
      </c>
      <c r="AC20" s="81" t="s">
        <v>43</v>
      </c>
      <c r="AD20" s="81" t="s">
        <v>43</v>
      </c>
      <c r="AE20" s="81" t="s">
        <v>43</v>
      </c>
      <c r="AF20" s="81" t="s">
        <v>43</v>
      </c>
      <c r="AG20" s="81" t="s">
        <v>43</v>
      </c>
      <c r="AH20" s="81" t="s">
        <v>43</v>
      </c>
      <c r="AI20" s="81" t="s">
        <v>43</v>
      </c>
      <c r="AJ20" s="81" t="s">
        <v>43</v>
      </c>
      <c r="AK20" s="81" t="s">
        <v>43</v>
      </c>
      <c r="AL20" s="81" t="s">
        <v>43</v>
      </c>
      <c r="AM20" s="81" t="s">
        <v>43</v>
      </c>
      <c r="AN20" s="81" t="s">
        <v>43</v>
      </c>
      <c r="AO20" s="81" t="s">
        <v>43</v>
      </c>
      <c r="AP20" s="81" t="s">
        <v>43</v>
      </c>
      <c r="AQ20" s="81" t="s">
        <v>43</v>
      </c>
      <c r="AR20" s="81" t="s">
        <v>43</v>
      </c>
      <c r="AS20" s="81" t="s">
        <v>43</v>
      </c>
      <c r="AT20" s="81" t="s">
        <v>43</v>
      </c>
      <c r="AU20" s="81" t="s">
        <v>43</v>
      </c>
      <c r="AV20" s="81" t="s">
        <v>43</v>
      </c>
      <c r="AW20" s="81" t="s">
        <v>43</v>
      </c>
      <c r="AX20" s="81" t="s">
        <v>43</v>
      </c>
      <c r="AY20" s="81" t="s">
        <v>43</v>
      </c>
      <c r="AZ20" s="81" t="s">
        <v>43</v>
      </c>
      <c r="BA20" s="81" t="s">
        <v>43</v>
      </c>
      <c r="BB20" s="81" t="s">
        <v>43</v>
      </c>
      <c r="BC20" s="81" t="s">
        <v>43</v>
      </c>
      <c r="BD20" s="81" t="s">
        <v>43</v>
      </c>
      <c r="BE20" s="81" t="s">
        <v>43</v>
      </c>
      <c r="BF20" s="81" t="s">
        <v>43</v>
      </c>
      <c r="BG20" s="81" t="s">
        <v>43</v>
      </c>
      <c r="BH20" s="81" t="s">
        <v>43</v>
      </c>
      <c r="BI20" s="81" t="s">
        <v>43</v>
      </c>
      <c r="BJ20" s="81" t="s">
        <v>43</v>
      </c>
      <c r="BK20" s="81" t="s">
        <v>43</v>
      </c>
      <c r="BL20" s="81">
        <f>IFERROR(IF($B$2="Tonnes",AppQt.Data!BE140,(AppQt.Data!BE140*ozton*AppQt.Data!BE$7)/1000000),"-")</f>
        <v>7.7194815111934796</v>
      </c>
      <c r="BM20" s="81">
        <f>IFERROR(IF($B$2="Tonnes",AppQt.Data!BF140,(AppQt.Data!BF140*ozton*AppQt.Data!BF$7)/1000000),"-")</f>
        <v>7.7896131947056482</v>
      </c>
      <c r="BN20" s="81">
        <f>IFERROR(IF($B$2="Tonnes",AppQt.Data!BG140,(AppQt.Data!BG140*ozton*AppQt.Data!BG$7)/1000000),"-")</f>
        <v>6.4950849767815066</v>
      </c>
      <c r="BO20" s="81">
        <f>IFERROR(IF($B$2="Tonnes",AppQt.Data!BH140,(AppQt.Data!BH140*ozton*AppQt.Data!BH$7)/1000000),"-")</f>
        <v>8.8597744644171676</v>
      </c>
      <c r="BP20" s="81">
        <f>IFERROR(IF($B$2="Tonnes",AppQt.Data!BI140,(AppQt.Data!BI140*ozton*AppQt.Data!BI$7)/1000000),"-")</f>
        <v>10.280180225341763</v>
      </c>
      <c r="BQ20" s="81">
        <f>IFERROR(IF($B$2="Tonnes",AppQt.Data!BJ140,(AppQt.Data!BJ140*ozton*AppQt.Data!BJ$7)/1000000),"-")</f>
        <v>8.3404478560914832</v>
      </c>
      <c r="BR20" s="81">
        <f>IFERROR(IF($B$2="Tonnes",AppQt.Data!BK140,(AppQt.Data!BK140*ozton*AppQt.Data!BK$7)/1000000),"-")</f>
        <v>8.9944014665011771</v>
      </c>
      <c r="BS20" s="81">
        <f>IFERROR(IF($B$2="Tonnes",AppQt.Data!BL140,(AppQt.Data!BL140*ozton*AppQt.Data!BL$7)/1000000),"-")</f>
        <v>8.602981022611992</v>
      </c>
      <c r="BT20" s="81">
        <f>IFERROR(IF($B$2="Tonnes",AppQt.Data!BM140,(AppQt.Data!BM140*ozton*AppQt.Data!BM$7)/1000000),"-")</f>
        <v>6.8904034906415284</v>
      </c>
      <c r="BU20" s="81">
        <f>IFERROR(IF($B$2="Tonnes",AppQt.Data!BN140,(AppQt.Data!BN140*ozton*AppQt.Data!BN$7)/1000000),"-")</f>
        <v>5.6648492970698561</v>
      </c>
      <c r="BV20" s="81">
        <f>IFERROR(IF($B$2="Tonnes",AppQt.Data!BO140,(AppQt.Data!BO140*ozton*AppQt.Data!BO$7)/1000000),"-")</f>
        <v>5.0816607029926466</v>
      </c>
      <c r="BW20" s="81">
        <f>IFERROR(IF($B$2="Tonnes",AppQt.Data!BP140,(AppQt.Data!BP140*ozton*AppQt.Data!BP$7)/1000000),"-")</f>
        <v>6.3516224800471619</v>
      </c>
      <c r="BX20" s="68" t="str">
        <f t="shared" ref="BX20" si="5">IF(BY20&lt;0,$A$2,IF(BY20&gt;0,$A$1,"-"))</f>
        <v>▼</v>
      </c>
      <c r="BY20" s="69">
        <f t="shared" si="2"/>
        <v>-26.169516550686112</v>
      </c>
    </row>
    <row r="21" spans="1:77">
      <c r="A21" s="64"/>
      <c r="B21" s="79" t="s">
        <v>88</v>
      </c>
      <c r="C21" s="81">
        <f>IFERROR(IF($B$2="Tonnes",AppAn.Data!L131,(AppAn.Data!L131*ozton*AppAn.Data!L$6)/1000000),"-")</f>
        <v>327.19435608846885</v>
      </c>
      <c r="D21" s="81">
        <f>IFERROR(IF($B$2="Tonnes",AppAn.Data!M131,(AppAn.Data!M131*ozton*AppAn.Data!M$6)/1000000),"-")</f>
        <v>301.43865697637409</v>
      </c>
      <c r="E21" s="81">
        <f>IFERROR(IF($B$2="Tonnes",AppAn.Data!N131,(AppAn.Data!N131*ozton*AppAn.Data!N$6)/1000000),"-")</f>
        <v>300.2276251316178</v>
      </c>
      <c r="F21" s="81">
        <f>IFERROR(IF($B$2="Tonnes",AppAn.Data!O131,(AppAn.Data!O131*ozton*AppAn.Data!O$6)/1000000),"-")</f>
        <v>388.89718214729777</v>
      </c>
      <c r="G21" s="81">
        <f>IFERROR(IF($B$2="Tonnes",AppAn.Data!P131,(AppAn.Data!P131*ozton*AppAn.Data!P$6)/1000000),"-")</f>
        <v>328.83809029566982</v>
      </c>
      <c r="H21" s="81">
        <f>IFERROR(IF($B$2="Tonnes",AppAn.Data!Q131,(AppAn.Data!Q131*ozton*AppAn.Data!Q$6)/1000000),"-")</f>
        <v>302.83922139120585</v>
      </c>
      <c r="I21" s="81">
        <f>IFERROR(IF($B$2="Tonnes",AppAn.Data!R131,(AppAn.Data!R131*ozton*AppAn.Data!R$6)/1000000),"-")</f>
        <v>228.88370290347456</v>
      </c>
      <c r="J21" s="81">
        <f>IFERROR(IF($B$2="Tonnes",AppAn.Data!S131,(AppAn.Data!S131*ozton*AppAn.Data!S$6)/1000000),"-")</f>
        <v>241.68900653959128</v>
      </c>
      <c r="K21" s="81">
        <f>IFERROR(IF($B$2="Tonnes",AppAn.Data!T131,(AppAn.Data!T131*ozton*AppAn.Data!T$6)/1000000),"-")</f>
        <v>258.9926554537733</v>
      </c>
      <c r="L21" s="81">
        <f>IFERROR(IF($B$2="Tonnes",AppAn.Data!U131,(AppAn.Data!U131*ozton*AppAn.Data!U$6)/1000000),"-")</f>
        <v>231.15983711153658</v>
      </c>
      <c r="M21" s="81">
        <f>IFERROR(IF($B$2="Tonnes",AppAn.Data!V131,(AppAn.Data!V131*ozton*AppAn.Data!V$6)/1000000),"-")</f>
        <v>172.13249575052043</v>
      </c>
      <c r="N21" s="81">
        <f>IFERROR(IF($B$2="Tonnes",AppAn.Data!W131,(AppAn.Data!W131*ozton*AppAn.Data!W$6)/1000000),"-")</f>
        <v>219.89961505376172</v>
      </c>
      <c r="O21" s="81">
        <f>IFERROR(IF($B$2="Tonnes",AppAn.Data!X131,(AppAn.Data!X131*ozton*AppAn.Data!X$6)/1000000),"-")</f>
        <v>281.06424574397226</v>
      </c>
      <c r="P21" s="81">
        <f>IFERROR(IF($B$2="Tonnes",AppAn.Data!Y131,(AppAn.Data!Y131*ozton*AppAn.Data!Y$6)/1000000),"-")</f>
        <v>285.3207968195286</v>
      </c>
      <c r="Q21" s="68" t="str">
        <f t="shared" si="0"/>
        <v>▲</v>
      </c>
      <c r="R21" s="69">
        <f t="shared" si="1"/>
        <v>1.5144406092241658</v>
      </c>
      <c r="S21" s="64"/>
      <c r="T21" s="81">
        <f>IFERROR(IF($B$2="Tonnes",AppQt.Data!M141,(AppQt.Data!M141*ozton*AppQt.Data!M$7)/1000000),"-")</f>
        <v>90.200367886492629</v>
      </c>
      <c r="U21" s="81">
        <f>IFERROR(IF($B$2="Tonnes",AppQt.Data!N141,(AppQt.Data!N141*ozton*AppQt.Data!N$7)/1000000),"-")</f>
        <v>85.117375694468194</v>
      </c>
      <c r="V21" s="81">
        <f>IFERROR(IF($B$2="Tonnes",AppQt.Data!O141,(AppQt.Data!O141*ozton*AppQt.Data!O$7)/1000000),"-")</f>
        <v>89.957497665722229</v>
      </c>
      <c r="W21" s="81">
        <f>IFERROR(IF($B$2="Tonnes",AppQt.Data!P141,(AppQt.Data!P141*ozton*AppQt.Data!P$7)/1000000),"-")</f>
        <v>61.919114841785749</v>
      </c>
      <c r="X21" s="81">
        <f>IFERROR(IF($B$2="Tonnes",AppQt.Data!Q141,(AppQt.Data!Q141*ozton*AppQt.Data!Q$7)/1000000),"-")</f>
        <v>79.183678607887401</v>
      </c>
      <c r="Y21" s="81">
        <f>IFERROR(IF($B$2="Tonnes",AppQt.Data!R141,(AppQt.Data!R141*ozton*AppQt.Data!R$7)/1000000),"-")</f>
        <v>79.598742134606027</v>
      </c>
      <c r="Z21" s="81">
        <f>IFERROR(IF($B$2="Tonnes",AppQt.Data!S141,(AppQt.Data!S141*ozton*AppQt.Data!S$7)/1000000),"-")</f>
        <v>77.827893006864542</v>
      </c>
      <c r="AA21" s="81">
        <f>IFERROR(IF($B$2="Tonnes",AppQt.Data!T141,(AppQt.Data!T141*ozton*AppQt.Data!T$7)/1000000),"-")</f>
        <v>64.828343227016134</v>
      </c>
      <c r="AB21" s="81">
        <f>IFERROR(IF($B$2="Tonnes",AppQt.Data!U141,(AppQt.Data!U141*ozton*AppQt.Data!U$7)/1000000),"-")</f>
        <v>75.529196349269085</v>
      </c>
      <c r="AC21" s="81">
        <f>IFERROR(IF($B$2="Tonnes",AppQt.Data!V141,(AppQt.Data!V141*ozton*AppQt.Data!V$7)/1000000),"-")</f>
        <v>76.87963843570725</v>
      </c>
      <c r="AD21" s="81">
        <f>IFERROR(IF($B$2="Tonnes",AppQt.Data!W141,(AppQt.Data!W141*ozton*AppQt.Data!W$7)/1000000),"-")</f>
        <v>73.957354857184242</v>
      </c>
      <c r="AE21" s="81">
        <f>IFERROR(IF($B$2="Tonnes",AppQt.Data!X141,(AppQt.Data!X141*ozton*AppQt.Data!X$7)/1000000),"-")</f>
        <v>73.861435489457293</v>
      </c>
      <c r="AF21" s="81">
        <f>IFERROR(IF($B$2="Tonnes",AppQt.Data!Y141,(AppQt.Data!Y141*ozton*AppQt.Data!Y$7)/1000000),"-")</f>
        <v>86.552594828752376</v>
      </c>
      <c r="AG21" s="81">
        <f>IFERROR(IF($B$2="Tonnes",AppQt.Data!Z141,(AppQt.Data!Z141*ozton*AppQt.Data!Z$7)/1000000),"-")</f>
        <v>128.50801718367515</v>
      </c>
      <c r="AH21" s="81">
        <f>IFERROR(IF($B$2="Tonnes",AppQt.Data!AA141,(AppQt.Data!AA141*ozton*AppQt.Data!AA$7)/1000000),"-")</f>
        <v>89.998225427193319</v>
      </c>
      <c r="AI21" s="81">
        <f>IFERROR(IF($B$2="Tonnes",AppQt.Data!AB141,(AppQt.Data!AB141*ozton*AppQt.Data!AB$7)/1000000),"-")</f>
        <v>83.838344707676924</v>
      </c>
      <c r="AJ21" s="81">
        <f>IFERROR(IF($B$2="Tonnes",AppQt.Data!AC141,(AppQt.Data!AC141*ozton*AppQt.Data!AC$7)/1000000),"-")</f>
        <v>102.71335304632703</v>
      </c>
      <c r="AK21" s="81">
        <f>IFERROR(IF($B$2="Tonnes",AppQt.Data!AD141,(AppQt.Data!AD141*ozton*AppQt.Data!AD$7)/1000000),"-")</f>
        <v>88.266217319466335</v>
      </c>
      <c r="AL21" s="81">
        <f>IFERROR(IF($B$2="Tonnes",AppQt.Data!AE141,(AppQt.Data!AE141*ozton*AppQt.Data!AE$7)/1000000),"-")</f>
        <v>68.181404908664831</v>
      </c>
      <c r="AM21" s="81">
        <f>IFERROR(IF($B$2="Tonnes",AppQt.Data!AF141,(AppQt.Data!AF141*ozton*AppQt.Data!AF$7)/1000000),"-")</f>
        <v>69.677115021211577</v>
      </c>
      <c r="AN21" s="81">
        <f>IFERROR(IF($B$2="Tonnes",AppQt.Data!AG141,(AppQt.Data!AG141*ozton*AppQt.Data!AG$7)/1000000),"-")</f>
        <v>88.481919041558157</v>
      </c>
      <c r="AO21" s="81">
        <f>IFERROR(IF($B$2="Tonnes",AppQt.Data!AH141,(AppQt.Data!AH141*ozton*AppQt.Data!AH$7)/1000000),"-")</f>
        <v>77.491766091225571</v>
      </c>
      <c r="AP21" s="81">
        <f>IFERROR(IF($B$2="Tonnes",AppQt.Data!AI141,(AppQt.Data!AI141*ozton*AppQt.Data!AI$7)/1000000),"-")</f>
        <v>70.245559090568534</v>
      </c>
      <c r="AQ21" s="81">
        <f>IFERROR(IF($B$2="Tonnes",AppQt.Data!AJ141,(AppQt.Data!AJ141*ozton*AppQt.Data!AJ$7)/1000000),"-")</f>
        <v>66.619977167853563</v>
      </c>
      <c r="AR21" s="81">
        <f>IFERROR(IF($B$2="Tonnes",AppQt.Data!AK141,(AppQt.Data!AK141*ozton*AppQt.Data!AK$7)/1000000),"-")</f>
        <v>65.893382140281318</v>
      </c>
      <c r="AS21" s="81">
        <f>IFERROR(IF($B$2="Tonnes",AppQt.Data!AL141,(AppQt.Data!AL141*ozton*AppQt.Data!AL$7)/1000000),"-")</f>
        <v>57.119347818055353</v>
      </c>
      <c r="AT21" s="81">
        <f>IFERROR(IF($B$2="Tonnes",AppQt.Data!AM141,(AppQt.Data!AM141*ozton*AppQt.Data!AM$7)/1000000),"-")</f>
        <v>50.025815748270759</v>
      </c>
      <c r="AU21" s="81">
        <f>IFERROR(IF($B$2="Tonnes",AppQt.Data!AN141,(AppQt.Data!AN141*ozton*AppQt.Data!AN$7)/1000000),"-")</f>
        <v>55.84515719686712</v>
      </c>
      <c r="AV21" s="81">
        <f>IFERROR(IF($B$2="Tonnes",AppQt.Data!AO141,(AppQt.Data!AO141*ozton*AppQt.Data!AO$7)/1000000),"-")</f>
        <v>64.729900629479957</v>
      </c>
      <c r="AW21" s="81">
        <f>IFERROR(IF($B$2="Tonnes",AppQt.Data!AP141,(AppQt.Data!AP141*ozton*AppQt.Data!AP$7)/1000000),"-")</f>
        <v>61.383256026824313</v>
      </c>
      <c r="AX21" s="81">
        <f>IFERROR(IF($B$2="Tonnes",AppQt.Data!AQ141,(AppQt.Data!AQ141*ozton*AppQt.Data!AQ$7)/1000000),"-")</f>
        <v>53.636567524643482</v>
      </c>
      <c r="AY21" s="81">
        <f>IFERROR(IF($B$2="Tonnes",AppQt.Data!AR141,(AppQt.Data!AR141*ozton*AppQt.Data!AR$7)/1000000),"-")</f>
        <v>61.939282358643524</v>
      </c>
      <c r="AZ21" s="81">
        <f>IFERROR(IF($B$2="Tonnes",AppQt.Data!AS141,(AppQt.Data!AS141*ozton*AppQt.Data!AS$7)/1000000),"-")</f>
        <v>60.141263167860238</v>
      </c>
      <c r="BA21" s="81">
        <f>IFERROR(IF($B$2="Tonnes",AppQt.Data!AT141,(AppQt.Data!AT141*ozton*AppQt.Data!AT$7)/1000000),"-")</f>
        <v>66.242329031972105</v>
      </c>
      <c r="BB21" s="81">
        <f>IFERROR(IF($B$2="Tonnes",AppQt.Data!AU141,(AppQt.Data!AU141*ozton*AppQt.Data!AU$7)/1000000),"-")</f>
        <v>67.623042764360306</v>
      </c>
      <c r="BC21" s="81">
        <f>IFERROR(IF($B$2="Tonnes",AppQt.Data!AV141,(AppQt.Data!AV141*ozton*AppQt.Data!AV$7)/1000000),"-")</f>
        <v>64.986020489580639</v>
      </c>
      <c r="BD21" s="81">
        <f>IFERROR(IF($B$2="Tonnes",AppQt.Data!AW141,(AppQt.Data!AW141*ozton*AppQt.Data!AW$7)/1000000),"-")</f>
        <v>64.757149337429738</v>
      </c>
      <c r="BE21" s="81">
        <f>IFERROR(IF($B$2="Tonnes",AppQt.Data!AX141,(AppQt.Data!AX141*ozton*AppQt.Data!AX$7)/1000000),"-")</f>
        <v>60.01299835746434</v>
      </c>
      <c r="BF21" s="81">
        <f>IFERROR(IF($B$2="Tonnes",AppQt.Data!AY141,(AppQt.Data!AY141*ozton*AppQt.Data!AY$7)/1000000),"-")</f>
        <v>51.834215767351374</v>
      </c>
      <c r="BG21" s="81">
        <f>IFERROR(IF($B$2="Tonnes",AppQt.Data!AZ141,(AppQt.Data!AZ141*ozton*AppQt.Data!AZ$7)/1000000),"-")</f>
        <v>54.555473649291123</v>
      </c>
      <c r="BH21" s="81">
        <f>IFERROR(IF($B$2="Tonnes",AppQt.Data!BA141,(AppQt.Data!BA141*ozton*AppQt.Data!BA$7)/1000000),"-")</f>
        <v>56.372748648202275</v>
      </c>
      <c r="BI21" s="81">
        <f>IFERROR(IF($B$2="Tonnes",AppQt.Data!BB141,(AppQt.Data!BB141*ozton*AppQt.Data!BB$7)/1000000),"-")</f>
        <v>23.189330849212048</v>
      </c>
      <c r="BJ21" s="81">
        <f>IFERROR(IF($B$2="Tonnes",AppQt.Data!BC141,(AppQt.Data!BC141*ozton*AppQt.Data!BC$7)/1000000),"-")</f>
        <v>45.14344779470909</v>
      </c>
      <c r="BK21" s="81">
        <f>IFERROR(IF($B$2="Tonnes",AppQt.Data!BD141,(AppQt.Data!BD141*ozton*AppQt.Data!BD$7)/1000000),"-")</f>
        <v>47.426968458397027</v>
      </c>
      <c r="BL21" s="81">
        <f>IFERROR(IF($B$2="Tonnes",AppQt.Data!BE141,(AppQt.Data!BE141*ozton*AppQt.Data!BE$7)/1000000),"-")</f>
        <v>54.899597515452612</v>
      </c>
      <c r="BM21" s="81">
        <f>IFERROR(IF($B$2="Tonnes",AppQt.Data!BF141,(AppQt.Data!BF141*ozton*AppQt.Data!BF$7)/1000000),"-")</f>
        <v>47.194363558548368</v>
      </c>
      <c r="BN21" s="81">
        <f>IFERROR(IF($B$2="Tonnes",AppQt.Data!BG141,(AppQt.Data!BG141*ozton*AppQt.Data!BG$7)/1000000),"-")</f>
        <v>56.623505348931218</v>
      </c>
      <c r="BO21" s="81">
        <f>IFERROR(IF($B$2="Tonnes",AppQt.Data!BH141,(AppQt.Data!BH141*ozton*AppQt.Data!BH$7)/1000000),"-")</f>
        <v>61.182148630829552</v>
      </c>
      <c r="BP21" s="81">
        <f>IFERROR(IF($B$2="Tonnes",AppQt.Data!BI141,(AppQt.Data!BI141*ozton*AppQt.Data!BI$7)/1000000),"-")</f>
        <v>67.272014304300029</v>
      </c>
      <c r="BQ21" s="81">
        <f>IFERROR(IF($B$2="Tonnes",AppQt.Data!BJ141,(AppQt.Data!BJ141*ozton*AppQt.Data!BJ$7)/1000000),"-")</f>
        <v>65.769388639350709</v>
      </c>
      <c r="BR21" s="81">
        <f>IFERROR(IF($B$2="Tonnes",AppQt.Data!BK141,(AppQt.Data!BK141*ozton*AppQt.Data!BK$7)/1000000),"-")</f>
        <v>77.880875898344385</v>
      </c>
      <c r="BS21" s="81">
        <f>IFERROR(IF($B$2="Tonnes",AppQt.Data!BL141,(AppQt.Data!BL141*ozton*AppQt.Data!BL$7)/1000000),"-")</f>
        <v>70.141966901977085</v>
      </c>
      <c r="BT21" s="81">
        <f>IFERROR(IF($B$2="Tonnes",AppQt.Data!BM141,(AppQt.Data!BM141*ozton*AppQt.Data!BM$7)/1000000),"-")</f>
        <v>73.668074362416803</v>
      </c>
      <c r="BU21" s="81">
        <f>IFERROR(IF($B$2="Tonnes",AppQt.Data!BN141,(AppQt.Data!BN141*ozton*AppQt.Data!BN$7)/1000000),"-")</f>
        <v>76.577023970186332</v>
      </c>
      <c r="BV21" s="81">
        <f>IFERROR(IF($B$2="Tonnes",AppQt.Data!BO141,(AppQt.Data!BO141*ozton*AppQt.Data!BO$7)/1000000),"-")</f>
        <v>69.738555840095188</v>
      </c>
      <c r="BW21" s="81">
        <f>IFERROR(IF($B$2="Tonnes",AppQt.Data!BP141,(AppQt.Data!BP141*ozton*AppQt.Data!BP$7)/1000000),"-")</f>
        <v>65.337142646830245</v>
      </c>
      <c r="BX21" s="68" t="str">
        <f t="shared" si="3"/>
        <v>▼</v>
      </c>
      <c r="BY21" s="69">
        <f t="shared" si="2"/>
        <v>-6.8501418870411062</v>
      </c>
    </row>
    <row r="22" spans="1:77">
      <c r="A22" s="64"/>
      <c r="B22" s="80" t="s">
        <v>63</v>
      </c>
      <c r="C22" s="81">
        <f>IFERROR(IF($B$2="Tonnes",AppAn.Data!L132,(AppAn.Data!L132*ozton*AppAn.Data!L$6)/1000000),"-")</f>
        <v>84.462074313995856</v>
      </c>
      <c r="D22" s="81">
        <f>IFERROR(IF($B$2="Tonnes",AppAn.Data!M132,(AppAn.Data!M132*ozton*AppAn.Data!M$6)/1000000),"-")</f>
        <v>72.452524218590639</v>
      </c>
      <c r="E22" s="81">
        <f>IFERROR(IF($B$2="Tonnes",AppAn.Data!N132,(AppAn.Data!N132*ozton*AppAn.Data!N$6)/1000000),"-")</f>
        <v>65.930028500164184</v>
      </c>
      <c r="F22" s="81">
        <f>IFERROR(IF($B$2="Tonnes",AppAn.Data!O132,(AppAn.Data!O132*ozton*AppAn.Data!O$6)/1000000),"-")</f>
        <v>84.723777996539027</v>
      </c>
      <c r="G22" s="81">
        <f>IFERROR(IF($B$2="Tonnes",AppAn.Data!P132,(AppAn.Data!P132*ozton*AppAn.Data!P$6)/1000000),"-")</f>
        <v>84.024475910956085</v>
      </c>
      <c r="H22" s="81">
        <f>IFERROR(IF($B$2="Tonnes",AppAn.Data!Q132,(AppAn.Data!Q132*ozton*AppAn.Data!Q$6)/1000000),"-")</f>
        <v>84.427447428901701</v>
      </c>
      <c r="I22" s="81">
        <f>IFERROR(IF($B$2="Tonnes",AppAn.Data!R132,(AppAn.Data!R132*ozton*AppAn.Data!R$6)/1000000),"-")</f>
        <v>60.21567702210718</v>
      </c>
      <c r="J22" s="81">
        <f>IFERROR(IF($B$2="Tonnes",AppAn.Data!S132,(AppAn.Data!S132*ozton*AppAn.Data!S$6)/1000000),"-")</f>
        <v>54.376021169899104</v>
      </c>
      <c r="K22" s="81">
        <f>IFERROR(IF($B$2="Tonnes",AppAn.Data!T132,(AppAn.Data!T132*ozton*AppAn.Data!T$6)/1000000),"-")</f>
        <v>49.555482296940838</v>
      </c>
      <c r="L22" s="81">
        <f>IFERROR(IF($B$2="Tonnes",AppAn.Data!U132,(AppAn.Data!U132*ozton*AppAn.Data!U$6)/1000000),"-")</f>
        <v>46.003128047961553</v>
      </c>
      <c r="M22" s="81">
        <f>IFERROR(IF($B$2="Tonnes",AppAn.Data!V132,(AppAn.Data!V132*ozton*AppAn.Data!V$6)/1000000),"-")</f>
        <v>31.094898482228075</v>
      </c>
      <c r="N22" s="81">
        <f>IFERROR(IF($B$2="Tonnes",AppAn.Data!W132,(AppAn.Data!W132*ozton*AppAn.Data!W$6)/1000000),"-")</f>
        <v>44.235364794135819</v>
      </c>
      <c r="O22" s="81">
        <f>IFERROR(IF($B$2="Tonnes",AppAn.Data!X132,(AppAn.Data!X132*ozton*AppAn.Data!X$6)/1000000),"-")</f>
        <v>50.098914769550184</v>
      </c>
      <c r="P22" s="81">
        <f>IFERROR(IF($B$2="Tonnes",AppAn.Data!Y132,(AppAn.Data!Y132*ozton*AppAn.Data!Y$6)/1000000),"-")</f>
        <v>52.27260950630555</v>
      </c>
      <c r="Q22" s="68" t="str">
        <f t="shared" si="0"/>
        <v>▲</v>
      </c>
      <c r="R22" s="69">
        <f t="shared" si="1"/>
        <v>4.3388060335321388</v>
      </c>
      <c r="S22" s="64"/>
      <c r="T22" s="81">
        <f>IFERROR(IF($B$2="Tonnes",AppQt.Data!M142,(AppQt.Data!M142*ozton*AppQt.Data!M$7)/1000000),"-")</f>
        <v>20.484115316198832</v>
      </c>
      <c r="U22" s="81">
        <f>IFERROR(IF($B$2="Tonnes",AppQt.Data!N142,(AppQt.Data!N142*ozton*AppQt.Data!N$7)/1000000),"-")</f>
        <v>27.691450486600949</v>
      </c>
      <c r="V22" s="81">
        <f>IFERROR(IF($B$2="Tonnes",AppQt.Data!O142,(AppQt.Data!O142*ozton*AppQt.Data!O$7)/1000000),"-")</f>
        <v>22.475973729723691</v>
      </c>
      <c r="W22" s="81">
        <f>IFERROR(IF($B$2="Tonnes",AppQt.Data!P142,(AppQt.Data!P142*ozton*AppQt.Data!P$7)/1000000),"-")</f>
        <v>13.810534781472379</v>
      </c>
      <c r="X22" s="81">
        <f>IFERROR(IF($B$2="Tonnes",AppQt.Data!Q142,(AppQt.Data!Q142*ozton*AppQt.Data!Q$7)/1000000),"-")</f>
        <v>17.26305647089595</v>
      </c>
      <c r="Y22" s="81">
        <f>IFERROR(IF($B$2="Tonnes",AppQt.Data!R142,(AppQt.Data!R142*ozton*AppQt.Data!R$7)/1000000),"-")</f>
        <v>23.537542525161502</v>
      </c>
      <c r="Z22" s="81">
        <f>IFERROR(IF($B$2="Tonnes",AppQt.Data!S142,(AppQt.Data!S142*ozton*AppQt.Data!S$7)/1000000),"-")</f>
        <v>17.8384911050927</v>
      </c>
      <c r="AA22" s="81">
        <f>IFERROR(IF($B$2="Tonnes",AppQt.Data!T142,(AppQt.Data!T142*ozton*AppQt.Data!T$7)/1000000),"-")</f>
        <v>13.813434117440497</v>
      </c>
      <c r="AB22" s="81">
        <f>IFERROR(IF($B$2="Tonnes",AppQt.Data!U142,(AppQt.Data!U142*ozton*AppQt.Data!U$7)/1000000),"-")</f>
        <v>15.756020690247643</v>
      </c>
      <c r="AC22" s="81">
        <f>IFERROR(IF($B$2="Tonnes",AppQt.Data!V142,(AppQt.Data!V142*ozton*AppQt.Data!V$7)/1000000),"-")</f>
        <v>19.923931605635975</v>
      </c>
      <c r="AD22" s="81">
        <f>IFERROR(IF($B$2="Tonnes",AppQt.Data!W142,(AppQt.Data!W142*ozton*AppQt.Data!W$7)/1000000),"-")</f>
        <v>15.568350363346157</v>
      </c>
      <c r="AE22" s="81">
        <f>IFERROR(IF($B$2="Tonnes",AppQt.Data!X142,(AppQt.Data!X142*ozton*AppQt.Data!X$7)/1000000),"-")</f>
        <v>14.681725840934408</v>
      </c>
      <c r="AF22" s="81">
        <f>IFERROR(IF($B$2="Tonnes",AppQt.Data!Y142,(AppQt.Data!Y142*ozton*AppQt.Data!Y$7)/1000000),"-")</f>
        <v>16.160483523304627</v>
      </c>
      <c r="AG22" s="81">
        <f>IFERROR(IF($B$2="Tonnes",AppQt.Data!Z142,(AppQt.Data!Z142*ozton*AppQt.Data!Z$7)/1000000),"-")</f>
        <v>30.220009217074551</v>
      </c>
      <c r="AH22" s="81">
        <f>IFERROR(IF($B$2="Tonnes",AppQt.Data!AA142,(AppQt.Data!AA142*ozton*AppQt.Data!AA$7)/1000000),"-")</f>
        <v>21.160448221496921</v>
      </c>
      <c r="AI22" s="81">
        <f>IFERROR(IF($B$2="Tonnes",AppQt.Data!AB142,(AppQt.Data!AB142*ozton*AppQt.Data!AB$7)/1000000),"-")</f>
        <v>17.182837034662921</v>
      </c>
      <c r="AJ22" s="81">
        <f>IFERROR(IF($B$2="Tonnes",AppQt.Data!AC142,(AppQt.Data!AC142*ozton*AppQt.Data!AC$7)/1000000),"-")</f>
        <v>21.420011467053875</v>
      </c>
      <c r="AK22" s="81">
        <f>IFERROR(IF($B$2="Tonnes",AppQt.Data!AD142,(AppQt.Data!AD142*ozton*AppQt.Data!AD$7)/1000000),"-")</f>
        <v>22.590325994180358</v>
      </c>
      <c r="AL22" s="81">
        <f>IFERROR(IF($B$2="Tonnes",AppQt.Data!AE142,(AppQt.Data!AE142*ozton*AppQt.Data!AE$7)/1000000),"-")</f>
        <v>18.17087360531465</v>
      </c>
      <c r="AM22" s="81">
        <f>IFERROR(IF($B$2="Tonnes",AppQt.Data!AF142,(AppQt.Data!AF142*ozton*AppQt.Data!AF$7)/1000000),"-")</f>
        <v>21.843264844407216</v>
      </c>
      <c r="AN22" s="81">
        <f>IFERROR(IF($B$2="Tonnes",AppQt.Data!AG142,(AppQt.Data!AG142*ozton*AppQt.Data!AG$7)/1000000),"-")</f>
        <v>22.126907607908599</v>
      </c>
      <c r="AO22" s="81">
        <f>IFERROR(IF($B$2="Tonnes",AppQt.Data!AH142,(AppQt.Data!AH142*ozton*AppQt.Data!AH$7)/1000000),"-")</f>
        <v>22.005033896244989</v>
      </c>
      <c r="AP22" s="81">
        <f>IFERROR(IF($B$2="Tonnes",AppQt.Data!AI142,(AppQt.Data!AI142*ozton*AppQt.Data!AI$7)/1000000),"-")</f>
        <v>19.206953377032153</v>
      </c>
      <c r="AQ22" s="81">
        <f>IFERROR(IF($B$2="Tonnes",AppQt.Data!AJ142,(AppQt.Data!AJ142*ozton*AppQt.Data!AJ$7)/1000000),"-")</f>
        <v>21.08855254771597</v>
      </c>
      <c r="AR22" s="81">
        <f>IFERROR(IF($B$2="Tonnes",AppQt.Data!AK142,(AppQt.Data!AK142*ozton*AppQt.Data!AK$7)/1000000),"-")</f>
        <v>16.345670437001395</v>
      </c>
      <c r="AS22" s="81">
        <f>IFERROR(IF($B$2="Tonnes",AppQt.Data!AL142,(AppQt.Data!AL142*ozton*AppQt.Data!AL$7)/1000000),"-")</f>
        <v>15.71957401024974</v>
      </c>
      <c r="AT22" s="81">
        <f>IFERROR(IF($B$2="Tonnes",AppQt.Data!AM142,(AppQt.Data!AM142*ozton*AppQt.Data!AM$7)/1000000),"-")</f>
        <v>13.101772654602048</v>
      </c>
      <c r="AU22" s="81">
        <f>IFERROR(IF($B$2="Tonnes",AppQt.Data!AN142,(AppQt.Data!AN142*ozton*AppQt.Data!AN$7)/1000000),"-")</f>
        <v>15.048659920253995</v>
      </c>
      <c r="AV22" s="81">
        <f>IFERROR(IF($B$2="Tonnes",AppQt.Data!AO142,(AppQt.Data!AO142*ozton*AppQt.Data!AO$7)/1000000),"-")</f>
        <v>13.321667530680449</v>
      </c>
      <c r="AW22" s="81">
        <f>IFERROR(IF($B$2="Tonnes",AppQt.Data!AP142,(AppQt.Data!AP142*ozton*AppQt.Data!AP$7)/1000000),"-")</f>
        <v>14.484370660378971</v>
      </c>
      <c r="AX22" s="81">
        <f>IFERROR(IF($B$2="Tonnes",AppQt.Data!AQ142,(AppQt.Data!AQ142*ozton*AppQt.Data!AQ$7)/1000000),"-")</f>
        <v>11.68326325561765</v>
      </c>
      <c r="AY22" s="81">
        <f>IFERROR(IF($B$2="Tonnes",AppQt.Data!AR142,(AppQt.Data!AR142*ozton*AppQt.Data!AR$7)/1000000),"-")</f>
        <v>14.886719723222033</v>
      </c>
      <c r="AZ22" s="81">
        <f>IFERROR(IF($B$2="Tonnes",AppQt.Data!AS142,(AppQt.Data!AS142*ozton*AppQt.Data!AS$7)/1000000),"-")</f>
        <v>9.9546684356774797</v>
      </c>
      <c r="BA22" s="81">
        <f>IFERROR(IF($B$2="Tonnes",AppQt.Data!AT142,(AppQt.Data!AT142*ozton*AppQt.Data!AT$7)/1000000),"-")</f>
        <v>13.270823726965578</v>
      </c>
      <c r="BB22" s="81">
        <f>IFERROR(IF($B$2="Tonnes",AppQt.Data!AU142,(AppQt.Data!AU142*ozton*AppQt.Data!AU$7)/1000000),"-")</f>
        <v>14.625005120030162</v>
      </c>
      <c r="BC22" s="81">
        <f>IFERROR(IF($B$2="Tonnes",AppQt.Data!AV142,(AppQt.Data!AV142*ozton*AppQt.Data!AV$7)/1000000),"-")</f>
        <v>11.704985014267614</v>
      </c>
      <c r="BD22" s="81">
        <f>IFERROR(IF($B$2="Tonnes",AppQt.Data!AW142,(AppQt.Data!AW142*ozton*AppQt.Data!AW$7)/1000000),"-")</f>
        <v>11.775869211166409</v>
      </c>
      <c r="BE22" s="81">
        <f>IFERROR(IF($B$2="Tonnes",AppQt.Data!AX142,(AppQt.Data!AX142*ozton*AppQt.Data!AX$7)/1000000),"-")</f>
        <v>11.674962048685774</v>
      </c>
      <c r="BF22" s="81">
        <f>IFERROR(IF($B$2="Tonnes",AppQt.Data!AY142,(AppQt.Data!AY142*ozton*AppQt.Data!AY$7)/1000000),"-")</f>
        <v>11.685917073452233</v>
      </c>
      <c r="BG22" s="81">
        <f>IFERROR(IF($B$2="Tonnes",AppQt.Data!AZ142,(AppQt.Data!AZ142*ozton*AppQt.Data!AZ$7)/1000000),"-")</f>
        <v>10.866379714657128</v>
      </c>
      <c r="BH22" s="81">
        <f>IFERROR(IF($B$2="Tonnes",AppQt.Data!BA142,(AppQt.Data!BA142*ozton*AppQt.Data!BA$7)/1000000),"-")</f>
        <v>9.4102609004794857</v>
      </c>
      <c r="BI22" s="81">
        <f>IFERROR(IF($B$2="Tonnes",AppQt.Data!BB142,(AppQt.Data!BB142*ozton*AppQt.Data!BB$7)/1000000),"-")</f>
        <v>2.9684016615988691</v>
      </c>
      <c r="BJ22" s="81">
        <f>IFERROR(IF($B$2="Tonnes",AppQt.Data!BC142,(AppQt.Data!BC142*ozton*AppQt.Data!BC$7)/1000000),"-")</f>
        <v>9.6393455271675368</v>
      </c>
      <c r="BK22" s="81">
        <f>IFERROR(IF($B$2="Tonnes",AppQt.Data!BD142,(AppQt.Data!BD142*ozton*AppQt.Data!BD$7)/1000000),"-")</f>
        <v>9.076890392982186</v>
      </c>
      <c r="BL22" s="81">
        <f>IFERROR(IF($B$2="Tonnes",AppQt.Data!BE142,(AppQt.Data!BE142*ozton*AppQt.Data!BE$7)/1000000),"-")</f>
        <v>11.036504041593002</v>
      </c>
      <c r="BM22" s="81">
        <f>IFERROR(IF($B$2="Tonnes",AppQt.Data!BF142,(AppQt.Data!BF142*ozton*AppQt.Data!BF$7)/1000000),"-")</f>
        <v>10.067484097365872</v>
      </c>
      <c r="BN22" s="81">
        <f>IFERROR(IF($B$2="Tonnes",AppQt.Data!BG142,(AppQt.Data!BG142*ozton*AppQt.Data!BG$7)/1000000),"-")</f>
        <v>10.990584400338047</v>
      </c>
      <c r="BO22" s="81">
        <f>IFERROR(IF($B$2="Tonnes",AppQt.Data!BH142,(AppQt.Data!BH142*ozton*AppQt.Data!BH$7)/1000000),"-")</f>
        <v>12.140792254838892</v>
      </c>
      <c r="BP22" s="81">
        <f>IFERROR(IF($B$2="Tonnes",AppQt.Data!BI142,(AppQt.Data!BI142*ozton*AppQt.Data!BI$7)/1000000),"-")</f>
        <v>11.693794562348277</v>
      </c>
      <c r="BQ22" s="81">
        <f>IFERROR(IF($B$2="Tonnes",AppQt.Data!BJ142,(AppQt.Data!BJ142*ozton*AppQt.Data!BJ$7)/1000000),"-")</f>
        <v>12.157335612994107</v>
      </c>
      <c r="BR22" s="81">
        <f>IFERROR(IF($B$2="Tonnes",AppQt.Data!BK142,(AppQt.Data!BK142*ozton*AppQt.Data!BK$7)/1000000),"-")</f>
        <v>13.489861284603537</v>
      </c>
      <c r="BS22" s="81">
        <f>IFERROR(IF($B$2="Tonnes",AppQt.Data!BL142,(AppQt.Data!BL142*ozton*AppQt.Data!BL$7)/1000000),"-")</f>
        <v>12.757923309604253</v>
      </c>
      <c r="BT22" s="81">
        <f>IFERROR(IF($B$2="Tonnes",AppQt.Data!BM142,(AppQt.Data!BM142*ozton*AppQt.Data!BM$7)/1000000),"-")</f>
        <v>13.41964303850675</v>
      </c>
      <c r="BU22" s="81">
        <f>IFERROR(IF($B$2="Tonnes",AppQt.Data!BN142,(AppQt.Data!BN142*ozton*AppQt.Data!BN$7)/1000000),"-")</f>
        <v>12.790697987526833</v>
      </c>
      <c r="BV22" s="81">
        <f>IFERROR(IF($B$2="Tonnes",AppQt.Data!BO142,(AppQt.Data!BO142*ozton*AppQt.Data!BO$7)/1000000),"-")</f>
        <v>13.780369520582649</v>
      </c>
      <c r="BW22" s="81">
        <f>IFERROR(IF($B$2="Tonnes",AppQt.Data!BP142,(AppQt.Data!BP142*ozton*AppQt.Data!BP$7)/1000000),"-")</f>
        <v>12.281898959689318</v>
      </c>
      <c r="BX22" s="68" t="str">
        <f t="shared" si="3"/>
        <v>▼</v>
      </c>
      <c r="BY22" s="69">
        <f t="shared" si="2"/>
        <v>-3.7312056073936506</v>
      </c>
    </row>
    <row r="23" spans="1:77">
      <c r="A23" s="64"/>
      <c r="B23" s="80" t="s">
        <v>64</v>
      </c>
      <c r="C23" s="81">
        <f>IFERROR(IF($B$2="Tonnes",AppAn.Data!L133,(AppAn.Data!L133*ozton*AppAn.Data!L$6)/1000000),"-")</f>
        <v>76.911041737927107</v>
      </c>
      <c r="D23" s="81">
        <f>IFERROR(IF($B$2="Tonnes",AppAn.Data!M133,(AppAn.Data!M133*ozton*AppAn.Data!M$6)/1000000),"-")</f>
        <v>68.221997717596395</v>
      </c>
      <c r="E23" s="81">
        <f>IFERROR(IF($B$2="Tonnes",AppAn.Data!N133,(AppAn.Data!N133*ozton*AppAn.Data!N$6)/1000000),"-")</f>
        <v>60.026815480297493</v>
      </c>
      <c r="F23" s="81">
        <f>IFERROR(IF($B$2="Tonnes",AppAn.Data!O133,(AppAn.Data!O133*ozton*AppAn.Data!O$6)/1000000),"-")</f>
        <v>78.476804495717147</v>
      </c>
      <c r="G23" s="81">
        <f>IFERROR(IF($B$2="Tonnes",AppAn.Data!P133,(AppAn.Data!P133*ozton*AppAn.Data!P$6)/1000000),"-")</f>
        <v>65.954507530993595</v>
      </c>
      <c r="H23" s="81">
        <f>IFERROR(IF($B$2="Tonnes",AppAn.Data!Q133,(AppAn.Data!Q133*ozton*AppAn.Data!Q$6)/1000000),"-")</f>
        <v>60.158434607045912</v>
      </c>
      <c r="I23" s="81">
        <f>IFERROR(IF($B$2="Tonnes",AppAn.Data!R133,(AppAn.Data!R133*ozton*AppAn.Data!R$6)/1000000),"-")</f>
        <v>51.227492053448771</v>
      </c>
      <c r="J23" s="81">
        <f>IFERROR(IF($B$2="Tonnes",AppAn.Data!S133,(AppAn.Data!S133*ozton*AppAn.Data!S$6)/1000000),"-")</f>
        <v>52.231121254872463</v>
      </c>
      <c r="K23" s="81">
        <f>IFERROR(IF($B$2="Tonnes",AppAn.Data!T133,(AppAn.Data!T133*ozton*AppAn.Data!T$6)/1000000),"-")</f>
        <v>41.944984123700571</v>
      </c>
      <c r="L23" s="81">
        <f>IFERROR(IF($B$2="Tonnes",AppAn.Data!U133,(AppAn.Data!U133*ozton*AppAn.Data!U$6)/1000000),"-")</f>
        <v>39.061322514014876</v>
      </c>
      <c r="M23" s="81">
        <f>IFERROR(IF($B$2="Tonnes",AppAn.Data!V133,(AppAn.Data!V133*ozton*AppAn.Data!V$6)/1000000),"-")</f>
        <v>26.733989792202618</v>
      </c>
      <c r="N23" s="81">
        <f>IFERROR(IF($B$2="Tonnes",AppAn.Data!W133,(AppAn.Data!W133*ozton*AppAn.Data!W$6)/1000000),"-")</f>
        <v>41.595969323038204</v>
      </c>
      <c r="O23" s="81">
        <f>IFERROR(IF($B$2="Tonnes",AppAn.Data!X133,(AppAn.Data!X133*ozton*AppAn.Data!X$6)/1000000),"-")</f>
        <v>55.269421253820319</v>
      </c>
      <c r="P23" s="81">
        <f>IFERROR(IF($B$2="Tonnes",AppAn.Data!Y133,(AppAn.Data!Y133*ozton*AppAn.Data!Y$6)/1000000),"-")</f>
        <v>50.979998048792808</v>
      </c>
      <c r="Q23" s="68" t="str">
        <f t="shared" si="0"/>
        <v>▼</v>
      </c>
      <c r="R23" s="69">
        <f t="shared" si="1"/>
        <v>-7.7609338178677216</v>
      </c>
      <c r="S23" s="64"/>
      <c r="T23" s="81">
        <f>IFERROR(IF($B$2="Tonnes",AppQt.Data!M143,(AppQt.Data!M143*ozton*AppQt.Data!M$7)/1000000),"-")</f>
        <v>23.273109850090236</v>
      </c>
      <c r="U23" s="81">
        <f>IFERROR(IF($B$2="Tonnes",AppQt.Data!N143,(AppQt.Data!N143*ozton*AppQt.Data!N$7)/1000000),"-")</f>
        <v>20.344170759473087</v>
      </c>
      <c r="V23" s="81">
        <f>IFERROR(IF($B$2="Tonnes",AppQt.Data!O143,(AppQt.Data!O143*ozton*AppQt.Data!O$7)/1000000),"-")</f>
        <v>18.428679841779676</v>
      </c>
      <c r="W23" s="81">
        <f>IFERROR(IF($B$2="Tonnes",AppQt.Data!P143,(AppQt.Data!P143*ozton*AppQt.Data!P$7)/1000000),"-")</f>
        <v>14.865081286584108</v>
      </c>
      <c r="X23" s="81">
        <f>IFERROR(IF($B$2="Tonnes",AppQt.Data!Q143,(AppQt.Data!Q143*ozton*AppQt.Data!Q$7)/1000000),"-")</f>
        <v>24.289901856114096</v>
      </c>
      <c r="Y23" s="81">
        <f>IFERROR(IF($B$2="Tonnes",AppQt.Data!R143,(AppQt.Data!R143*ozton*AppQt.Data!R$7)/1000000),"-")</f>
        <v>19.170456473739712</v>
      </c>
      <c r="Z23" s="81">
        <f>IFERROR(IF($B$2="Tonnes",AppQt.Data!S143,(AppQt.Data!S143*ozton*AppQt.Data!S$7)/1000000),"-")</f>
        <v>12.951594409134254</v>
      </c>
      <c r="AA23" s="81">
        <f>IFERROR(IF($B$2="Tonnes",AppQt.Data!T143,(AppQt.Data!T143*ozton*AppQt.Data!T$7)/1000000),"-")</f>
        <v>11.810044978608328</v>
      </c>
      <c r="AB23" s="81">
        <f>IFERROR(IF($B$2="Tonnes",AppQt.Data!U143,(AppQt.Data!U143*ozton*AppQt.Data!U$7)/1000000),"-")</f>
        <v>19.607305874495797</v>
      </c>
      <c r="AC23" s="81">
        <f>IFERROR(IF($B$2="Tonnes",AppQt.Data!V143,(AppQt.Data!V143*ozton*AppQt.Data!V$7)/1000000),"-")</f>
        <v>16.564983145360522</v>
      </c>
      <c r="AD23" s="81">
        <f>IFERROR(IF($B$2="Tonnes",AppQt.Data!W143,(AppQt.Data!W143*ozton*AppQt.Data!W$7)/1000000),"-")</f>
        <v>11.655031149102951</v>
      </c>
      <c r="AE23" s="81">
        <f>IFERROR(IF($B$2="Tonnes",AppQt.Data!X143,(AppQt.Data!X143*ozton*AppQt.Data!X$7)/1000000),"-")</f>
        <v>12.199495311338231</v>
      </c>
      <c r="AF23" s="81">
        <f>IFERROR(IF($B$2="Tonnes",AppQt.Data!Y143,(AppQt.Data!Y143*ozton*AppQt.Data!Y$7)/1000000),"-")</f>
        <v>20.409409708881093</v>
      </c>
      <c r="AG23" s="81">
        <f>IFERROR(IF($B$2="Tonnes",AppQt.Data!Z143,(AppQt.Data!Z143*ozton*AppQt.Data!Z$7)/1000000),"-")</f>
        <v>27.430007485452791</v>
      </c>
      <c r="AH23" s="81">
        <f>IFERROR(IF($B$2="Tonnes",AppQt.Data!AA143,(AppQt.Data!AA143*ozton*AppQt.Data!AA$7)/1000000),"-")</f>
        <v>16.187386457336785</v>
      </c>
      <c r="AI23" s="81">
        <f>IFERROR(IF($B$2="Tonnes",AppQt.Data!AB143,(AppQt.Data!AB143*ozton*AppQt.Data!AB$7)/1000000),"-")</f>
        <v>14.45000084404648</v>
      </c>
      <c r="AJ23" s="81">
        <f>IFERROR(IF($B$2="Tonnes",AppQt.Data!AC143,(AppQt.Data!AC143*ozton*AppQt.Data!AC$7)/1000000),"-")</f>
        <v>21.191889650147175</v>
      </c>
      <c r="AK23" s="81">
        <f>IFERROR(IF($B$2="Tonnes",AppQt.Data!AD143,(AppQt.Data!AD143*ozton*AppQt.Data!AD$7)/1000000),"-")</f>
        <v>19.725724669332223</v>
      </c>
      <c r="AL23" s="81">
        <f>IFERROR(IF($B$2="Tonnes",AppQt.Data!AE143,(AppQt.Data!AE143*ozton*AppQt.Data!AE$7)/1000000),"-")</f>
        <v>12.446342214004932</v>
      </c>
      <c r="AM23" s="81">
        <f>IFERROR(IF($B$2="Tonnes",AppQt.Data!AF143,(AppQt.Data!AF143*ozton*AppQt.Data!AF$7)/1000000),"-")</f>
        <v>12.590550997509263</v>
      </c>
      <c r="AN23" s="81">
        <f>IFERROR(IF($B$2="Tonnes",AppQt.Data!AG143,(AppQt.Data!AG143*ozton*AppQt.Data!AG$7)/1000000),"-")</f>
        <v>19.187483318339787</v>
      </c>
      <c r="AO23" s="81">
        <f>IFERROR(IF($B$2="Tonnes",AppQt.Data!AH143,(AppQt.Data!AH143*ozton*AppQt.Data!AH$7)/1000000),"-")</f>
        <v>17.169342684829363</v>
      </c>
      <c r="AP23" s="81">
        <f>IFERROR(IF($B$2="Tonnes",AppQt.Data!AI143,(AppQt.Data!AI143*ozton*AppQt.Data!AI$7)/1000000),"-")</f>
        <v>11.766196871818817</v>
      </c>
      <c r="AQ23" s="81">
        <f>IFERROR(IF($B$2="Tonnes",AppQt.Data!AJ143,(AppQt.Data!AJ143*ozton*AppQt.Data!AJ$7)/1000000),"-")</f>
        <v>12.035411732057947</v>
      </c>
      <c r="AR23" s="81">
        <f>IFERROR(IF($B$2="Tonnes",AppQt.Data!AK143,(AppQt.Data!AK143*ozton*AppQt.Data!AK$7)/1000000),"-")</f>
        <v>18.901840492006976</v>
      </c>
      <c r="AS23" s="81">
        <f>IFERROR(IF($B$2="Tonnes",AppQt.Data!AL143,(AppQt.Data!AL143*ozton*AppQt.Data!AL$7)/1000000),"-")</f>
        <v>13.092583240688842</v>
      </c>
      <c r="AT23" s="81">
        <f>IFERROR(IF($B$2="Tonnes",AppQt.Data!AM143,(AppQt.Data!AM143*ozton*AppQt.Data!AM$7)/1000000),"-")</f>
        <v>8.8436493005455947</v>
      </c>
      <c r="AU23" s="81">
        <f>IFERROR(IF($B$2="Tonnes",AppQt.Data!AN143,(AppQt.Data!AN143*ozton*AppQt.Data!AN$7)/1000000),"-")</f>
        <v>10.389419020207356</v>
      </c>
      <c r="AV23" s="81">
        <f>IFERROR(IF($B$2="Tonnes",AppQt.Data!AO143,(AppQt.Data!AO143*ozton*AppQt.Data!AO$7)/1000000),"-")</f>
        <v>17.488412899907935</v>
      </c>
      <c r="AW23" s="81">
        <f>IFERROR(IF($B$2="Tonnes",AppQt.Data!AP143,(AppQt.Data!AP143*ozton*AppQt.Data!AP$7)/1000000),"-")</f>
        <v>13.929693907067321</v>
      </c>
      <c r="AX23" s="81">
        <f>IFERROR(IF($B$2="Tonnes",AppQt.Data!AQ143,(AppQt.Data!AQ143*ozton*AppQt.Data!AQ$7)/1000000),"-")</f>
        <v>8.3828918203574805</v>
      </c>
      <c r="AY23" s="81">
        <f>IFERROR(IF($B$2="Tonnes",AppQt.Data!AR143,(AppQt.Data!AR143*ozton*AppQt.Data!AR$7)/1000000),"-")</f>
        <v>12.430122627539733</v>
      </c>
      <c r="AZ23" s="81">
        <f>IFERROR(IF($B$2="Tonnes",AppQt.Data!AS143,(AppQt.Data!AS143*ozton*AppQt.Data!AS$7)/1000000),"-")</f>
        <v>11.773887987949699</v>
      </c>
      <c r="BA23" s="81">
        <f>IFERROR(IF($B$2="Tonnes",AppQt.Data!AT143,(AppQt.Data!AT143*ozton*AppQt.Data!AT$7)/1000000),"-")</f>
        <v>11.274958360823074</v>
      </c>
      <c r="BB23" s="81">
        <f>IFERROR(IF($B$2="Tonnes",AppQt.Data!AU143,(AppQt.Data!AU143*ozton*AppQt.Data!AU$7)/1000000),"-")</f>
        <v>8.2869779413833555</v>
      </c>
      <c r="BC23" s="81">
        <f>IFERROR(IF($B$2="Tonnes",AppQt.Data!AV143,(AppQt.Data!AV143*ozton*AppQt.Data!AV$7)/1000000),"-")</f>
        <v>10.609159833544439</v>
      </c>
      <c r="BD23" s="81">
        <f>IFERROR(IF($B$2="Tonnes",AppQt.Data!AW143,(AppQt.Data!AW143*ozton*AppQt.Data!AW$7)/1000000),"-")</f>
        <v>12.3147386423994</v>
      </c>
      <c r="BE23" s="81">
        <f>IFERROR(IF($B$2="Tonnes",AppQt.Data!AX143,(AppQt.Data!AX143*ozton*AppQt.Data!AX$7)/1000000),"-")</f>
        <v>10.600502985168884</v>
      </c>
      <c r="BF23" s="81">
        <f>IFERROR(IF($B$2="Tonnes",AppQt.Data!AY143,(AppQt.Data!AY143*ozton*AppQt.Data!AY$7)/1000000),"-")</f>
        <v>6.4436614984098535</v>
      </c>
      <c r="BG23" s="81">
        <f>IFERROR(IF($B$2="Tonnes",AppQt.Data!AZ143,(AppQt.Data!AZ143*ozton*AppQt.Data!AZ$7)/1000000),"-")</f>
        <v>9.7024193880367431</v>
      </c>
      <c r="BH23" s="81">
        <f>IFERROR(IF($B$2="Tonnes",AppQt.Data!BA143,(AppQt.Data!BA143*ozton*AppQt.Data!BA$7)/1000000),"-")</f>
        <v>11.313825314901131</v>
      </c>
      <c r="BI23" s="81">
        <f>IFERROR(IF($B$2="Tonnes",AppQt.Data!BB143,(AppQt.Data!BB143*ozton*AppQt.Data!BB$7)/1000000),"-")</f>
        <v>2.1294514639712108</v>
      </c>
      <c r="BJ23" s="81">
        <f>IFERROR(IF($B$2="Tonnes",AppQt.Data!BC143,(AppQt.Data!BC143*ozton*AppQt.Data!BC$7)/1000000),"-")</f>
        <v>5.1947804236426247</v>
      </c>
      <c r="BK23" s="81">
        <f>IFERROR(IF($B$2="Tonnes",AppQt.Data!BD143,(AppQt.Data!BD143*ozton*AppQt.Data!BD$7)/1000000),"-")</f>
        <v>8.0959325896876528</v>
      </c>
      <c r="BL23" s="81">
        <f>IFERROR(IF($B$2="Tonnes",AppQt.Data!BE143,(AppQt.Data!BE143*ozton*AppQt.Data!BE$7)/1000000),"-")</f>
        <v>10.669497987039318</v>
      </c>
      <c r="BM23" s="81">
        <f>IFERROR(IF($B$2="Tonnes",AppQt.Data!BF143,(AppQt.Data!BF143*ozton*AppQt.Data!BF$7)/1000000),"-")</f>
        <v>8.7761971877367859</v>
      </c>
      <c r="BN23" s="81">
        <f>IFERROR(IF($B$2="Tonnes",AppQt.Data!BG143,(AppQt.Data!BG143*ozton*AppQt.Data!BG$7)/1000000),"-")</f>
        <v>10.121965431971985</v>
      </c>
      <c r="BO23" s="81">
        <f>IFERROR(IF($B$2="Tonnes",AppQt.Data!BH143,(AppQt.Data!BH143*ozton*AppQt.Data!BH$7)/1000000),"-")</f>
        <v>12.028308716290116</v>
      </c>
      <c r="BP23" s="81">
        <f>IFERROR(IF($B$2="Tonnes",AppQt.Data!BI143,(AppQt.Data!BI143*ozton*AppQt.Data!BI$7)/1000000),"-")</f>
        <v>14.461510078049823</v>
      </c>
      <c r="BQ23" s="81">
        <f>IFERROR(IF($B$2="Tonnes",AppQt.Data!BJ143,(AppQt.Data!BJ143*ozton*AppQt.Data!BJ$7)/1000000),"-")</f>
        <v>15.387407986341319</v>
      </c>
      <c r="BR23" s="81">
        <f>IFERROR(IF($B$2="Tonnes",AppQt.Data!BK143,(AppQt.Data!BK143*ozton*AppQt.Data!BK$7)/1000000),"-")</f>
        <v>12.8559184088727</v>
      </c>
      <c r="BS23" s="81">
        <f>IFERROR(IF($B$2="Tonnes",AppQt.Data!BL143,(AppQt.Data!BL143*ozton*AppQt.Data!BL$7)/1000000),"-")</f>
        <v>12.564584780556475</v>
      </c>
      <c r="BT23" s="81">
        <f>IFERROR(IF($B$2="Tonnes",AppQt.Data!BM143,(AppQt.Data!BM143*ozton*AppQt.Data!BM$7)/1000000),"-")</f>
        <v>12.017966432804787</v>
      </c>
      <c r="BU23" s="81">
        <f>IFERROR(IF($B$2="Tonnes",AppQt.Data!BN143,(AppQt.Data!BN143*ozton*AppQt.Data!BN$7)/1000000),"-")</f>
        <v>13.324578597818199</v>
      </c>
      <c r="BV23" s="81">
        <f>IFERROR(IF($B$2="Tonnes",AppQt.Data!BO143,(AppQt.Data!BO143*ozton*AppQt.Data!BO$7)/1000000),"-")</f>
        <v>12.432950086083153</v>
      </c>
      <c r="BW23" s="81">
        <f>IFERROR(IF($B$2="Tonnes",AppQt.Data!BP143,(AppQt.Data!BP143*ozton*AppQt.Data!BP$7)/1000000),"-")</f>
        <v>13.204502932086658</v>
      </c>
      <c r="BX23" s="68" t="str">
        <f t="shared" si="3"/>
        <v>▲</v>
      </c>
      <c r="BY23" s="69">
        <f t="shared" si="2"/>
        <v>5.0930306309878937</v>
      </c>
    </row>
    <row r="24" spans="1:77">
      <c r="A24" s="64"/>
      <c r="B24" s="80" t="s">
        <v>65</v>
      </c>
      <c r="C24" s="81">
        <f>IFERROR(IF($B$2="Tonnes",AppAn.Data!L134,(AppAn.Data!L134*ozton*AppAn.Data!L$6)/1000000),"-")</f>
        <v>10.325047544770612</v>
      </c>
      <c r="D24" s="81">
        <f>IFERROR(IF($B$2="Tonnes",AppAn.Data!M134,(AppAn.Data!M134*ozton*AppAn.Data!M$6)/1000000),"-")</f>
        <v>9.6583240414213751</v>
      </c>
      <c r="E24" s="81">
        <f>IFERROR(IF($B$2="Tonnes",AppAn.Data!N134,(AppAn.Data!N134*ozton*AppAn.Data!N$6)/1000000),"-")</f>
        <v>9.305317103141352</v>
      </c>
      <c r="F24" s="81">
        <f>IFERROR(IF($B$2="Tonnes",AppAn.Data!O134,(AppAn.Data!O134*ozton*AppAn.Data!O$6)/1000000),"-")</f>
        <v>15.492936613620953</v>
      </c>
      <c r="G24" s="81">
        <f>IFERROR(IF($B$2="Tonnes",AppAn.Data!P134,(AppAn.Data!P134*ozton*AppAn.Data!P$6)/1000000),"-")</f>
        <v>17.764241511611072</v>
      </c>
      <c r="H24" s="81">
        <f>IFERROR(IF($B$2="Tonnes",AppAn.Data!Q134,(AppAn.Data!Q134*ozton*AppAn.Data!Q$6)/1000000),"-")</f>
        <v>16.165661183400001</v>
      </c>
      <c r="I24" s="81">
        <f>IFERROR(IF($B$2="Tonnes",AppAn.Data!R134,(AppAn.Data!R134*ozton*AppAn.Data!R$6)/1000000),"-")</f>
        <v>15.021358553835</v>
      </c>
      <c r="J24" s="81">
        <f>IFERROR(IF($B$2="Tonnes",AppAn.Data!S134,(AppAn.Data!S134*ozton*AppAn.Data!S$6)/1000000),"-")</f>
        <v>16.506703648797753</v>
      </c>
      <c r="K24" s="81">
        <f>IFERROR(IF($B$2="Tonnes",AppAn.Data!T134,(AppAn.Data!T134*ozton*AppAn.Data!T$6)/1000000),"-")</f>
        <v>17.002551092207639</v>
      </c>
      <c r="L24" s="81">
        <f>IFERROR(IF($B$2="Tonnes",AppAn.Data!U134,(AppAn.Data!U134*ozton*AppAn.Data!U$6)/1000000),"-")</f>
        <v>15.85331258084237</v>
      </c>
      <c r="M24" s="81">
        <f>IFERROR(IF($B$2="Tonnes",AppAn.Data!V134,(AppAn.Data!V134*ozton*AppAn.Data!V$6)/1000000),"-")</f>
        <v>13.032685966052126</v>
      </c>
      <c r="N24" s="81">
        <f>IFERROR(IF($B$2="Tonnes",AppAn.Data!W134,(AppAn.Data!W134*ozton*AppAn.Data!W$6)/1000000),"-")</f>
        <v>16.586966808709118</v>
      </c>
      <c r="O24" s="81">
        <f>IFERROR(IF($B$2="Tonnes",AppAn.Data!X134,(AppAn.Data!X134*ozton*AppAn.Data!X$6)/1000000),"-")</f>
        <v>18.862026103062682</v>
      </c>
      <c r="P24" s="81">
        <f>IFERROR(IF($B$2="Tonnes",AppAn.Data!Y134,(AppAn.Data!Y134*ozton*AppAn.Data!Y$6)/1000000),"-")</f>
        <v>19.556693511545433</v>
      </c>
      <c r="Q24" s="68" t="str">
        <f t="shared" si="0"/>
        <v>▲</v>
      </c>
      <c r="R24" s="69">
        <f t="shared" si="1"/>
        <v>3.6828885968403835</v>
      </c>
      <c r="S24" s="64"/>
      <c r="T24" s="81">
        <f>IFERROR(IF($B$2="Tonnes",AppQt.Data!M144,(AppQt.Data!M144*ozton*AppQt.Data!M$7)/1000000),"-")</f>
        <v>3.0609632633613666</v>
      </c>
      <c r="U24" s="81">
        <f>IFERROR(IF($B$2="Tonnes",AppQt.Data!N144,(AppQt.Data!N144*ozton*AppQt.Data!N$7)/1000000),"-")</f>
        <v>2.1220906966782493</v>
      </c>
      <c r="V24" s="81">
        <f>IFERROR(IF($B$2="Tonnes",AppQt.Data!O144,(AppQt.Data!O144*ozton*AppQt.Data!O$7)/1000000),"-")</f>
        <v>3.1528099482404199</v>
      </c>
      <c r="W24" s="81">
        <f>IFERROR(IF($B$2="Tonnes",AppQt.Data!P144,(AppQt.Data!P144*ozton*AppQt.Data!P$7)/1000000),"-")</f>
        <v>1.9891836364905764</v>
      </c>
      <c r="X24" s="81">
        <f>IFERROR(IF($B$2="Tonnes",AppQt.Data!Q144,(AppQt.Data!Q144*ozton*AppQt.Data!Q$7)/1000000),"-")</f>
        <v>2.9233371635140379</v>
      </c>
      <c r="Y24" s="81">
        <f>IFERROR(IF($B$2="Tonnes",AppQt.Data!R144,(AppQt.Data!R144*ozton*AppQt.Data!R$7)/1000000),"-")</f>
        <v>2.0710033818864768</v>
      </c>
      <c r="Z24" s="81">
        <f>IFERROR(IF($B$2="Tonnes",AppQt.Data!S144,(AppQt.Data!S144*ozton*AppQt.Data!S$7)/1000000),"-")</f>
        <v>2.7295827616015789</v>
      </c>
      <c r="AA24" s="81">
        <f>IFERROR(IF($B$2="Tonnes",AppQt.Data!T144,(AppQt.Data!T144*ozton*AppQt.Data!T$7)/1000000),"-")</f>
        <v>1.9344007344192811</v>
      </c>
      <c r="AB24" s="81">
        <f>IFERROR(IF($B$2="Tonnes",AppQt.Data!U144,(AppQt.Data!U144*ozton*AppQt.Data!U$7)/1000000),"-")</f>
        <v>2.6751667667268109</v>
      </c>
      <c r="AC24" s="81">
        <f>IFERROR(IF($B$2="Tonnes",AppQt.Data!V144,(AppQt.Data!V144*ozton*AppQt.Data!V$7)/1000000),"-")</f>
        <v>2.1200188979318821</v>
      </c>
      <c r="AD24" s="81">
        <f>IFERROR(IF($B$2="Tonnes",AppQt.Data!W144,(AppQt.Data!W144*ozton*AppQt.Data!W$7)/1000000),"-")</f>
        <v>2.5378767179229742</v>
      </c>
      <c r="AE24" s="81">
        <f>IFERROR(IF($B$2="Tonnes",AppQt.Data!X144,(AppQt.Data!X144*ozton*AppQt.Data!X$7)/1000000),"-")</f>
        <v>1.9722547205596843</v>
      </c>
      <c r="AF24" s="81">
        <f>IFERROR(IF($B$2="Tonnes",AppQt.Data!Y144,(AppQt.Data!Y144*ozton*AppQt.Data!Y$7)/1000000),"-")</f>
        <v>4.7816618174999999</v>
      </c>
      <c r="AG24" s="81">
        <f>IFERROR(IF($B$2="Tonnes",AppQt.Data!Z144,(AppQt.Data!Z144*ozton*AppQt.Data!Z$7)/1000000),"-")</f>
        <v>4.7382398604037492</v>
      </c>
      <c r="AH24" s="81">
        <f>IFERROR(IF($B$2="Tonnes",AppQt.Data!AA144,(AppQt.Data!AA144*ozton*AppQt.Data!AA$7)/1000000),"-")</f>
        <v>2.8556195086294567</v>
      </c>
      <c r="AI24" s="81">
        <f>IFERROR(IF($B$2="Tonnes",AppQt.Data!AB144,(AppQt.Data!AB144*ozton*AppQt.Data!AB$7)/1000000),"-")</f>
        <v>3.1174154270877472</v>
      </c>
      <c r="AJ24" s="81">
        <f>IFERROR(IF($B$2="Tonnes",AppQt.Data!AC144,(AppQt.Data!AC144*ozton*AppQt.Data!AC$7)/1000000),"-")</f>
        <v>4.9445693420000012</v>
      </c>
      <c r="AK24" s="81">
        <f>IFERROR(IF($B$2="Tonnes",AppQt.Data!AD144,(AppQt.Data!AD144*ozton*AppQt.Data!AD$7)/1000000),"-")</f>
        <v>4.6855247433185703</v>
      </c>
      <c r="AL24" s="81">
        <f>IFERROR(IF($B$2="Tonnes",AppQt.Data!AE144,(AppQt.Data!AE144*ozton*AppQt.Data!AE$7)/1000000),"-")</f>
        <v>3.4012254792047534</v>
      </c>
      <c r="AM24" s="81">
        <f>IFERROR(IF($B$2="Tonnes",AppQt.Data!AF144,(AppQt.Data!AF144*ozton*AppQt.Data!AF$7)/1000000),"-")</f>
        <v>4.732921947087747</v>
      </c>
      <c r="AN24" s="81">
        <f>IFERROR(IF($B$2="Tonnes",AppQt.Data!AG144,(AppQt.Data!AG144*ozton*AppQt.Data!AG$7)/1000000),"-")</f>
        <v>4.5868251099000004</v>
      </c>
      <c r="AO24" s="81">
        <f>IFERROR(IF($B$2="Tonnes",AppQt.Data!AH144,(AppQt.Data!AH144*ozton*AppQt.Data!AH$7)/1000000),"-")</f>
        <v>4.2435050080000005</v>
      </c>
      <c r="AP24" s="81">
        <f>IFERROR(IF($B$2="Tonnes",AppQt.Data!AI144,(AppQt.Data!AI144*ozton*AppQt.Data!AI$7)/1000000),"-")</f>
        <v>2.9451994770000001</v>
      </c>
      <c r="AQ24" s="81">
        <f>IFERROR(IF($B$2="Tonnes",AppQt.Data!AJ144,(AppQt.Data!AJ144*ozton*AppQt.Data!AJ$7)/1000000),"-")</f>
        <v>4.3901315885000001</v>
      </c>
      <c r="AR24" s="81">
        <f>IFERROR(IF($B$2="Tonnes",AppQt.Data!AK144,(AppQt.Data!AK144*ozton*AppQt.Data!AK$7)/1000000),"-")</f>
        <v>4.1148918493100002</v>
      </c>
      <c r="AS24" s="81">
        <f>IFERROR(IF($B$2="Tonnes",AppQt.Data!AL144,(AppQt.Data!AL144*ozton*AppQt.Data!AL$7)/1000000),"-")</f>
        <v>4.005535257600001</v>
      </c>
      <c r="AT24" s="81">
        <f>IFERROR(IF($B$2="Tonnes",AppQt.Data!AM144,(AppQt.Data!AM144*ozton*AppQt.Data!AM$7)/1000000),"-")</f>
        <v>2.8508286279500004</v>
      </c>
      <c r="AU24" s="81">
        <f>IFERROR(IF($B$2="Tonnes",AppQt.Data!AN144,(AppQt.Data!AN144*ozton*AppQt.Data!AN$7)/1000000),"-")</f>
        <v>4.0501028189749997</v>
      </c>
      <c r="AV24" s="81">
        <f>IFERROR(IF($B$2="Tonnes",AppQt.Data!AO144,(AppQt.Data!AO144*ozton*AppQt.Data!AO$7)/1000000),"-")</f>
        <v>4.6471143537290001</v>
      </c>
      <c r="AW24" s="81">
        <f>IFERROR(IF($B$2="Tonnes",AppQt.Data!AP144,(AppQt.Data!AP144*ozton*AppQt.Data!AP$7)/1000000),"-")</f>
        <v>4.4495570760000005</v>
      </c>
      <c r="AX24" s="81">
        <f>IFERROR(IF($B$2="Tonnes",AppQt.Data!AQ144,(AppQt.Data!AQ144*ozton*AppQt.Data!AQ$7)/1000000),"-")</f>
        <v>2.9801656450575003</v>
      </c>
      <c r="AY24" s="81">
        <f>IFERROR(IF($B$2="Tonnes",AppQt.Data!AR144,(AppQt.Data!AR144*ozton*AppQt.Data!AR$7)/1000000),"-")</f>
        <v>4.4298665740112497</v>
      </c>
      <c r="AZ24" s="81">
        <f>IFERROR(IF($B$2="Tonnes",AppQt.Data!AS144,(AppQt.Data!AS144*ozton*AppQt.Data!AS$7)/1000000),"-")</f>
        <v>4.3843603013657004</v>
      </c>
      <c r="BA24" s="81">
        <f>IFERROR(IF($B$2="Tonnes",AppQt.Data!AT144,(AppQt.Data!AT144*ozton*AppQt.Data!AT$7)/1000000),"-")</f>
        <v>4.9255643910000018</v>
      </c>
      <c r="BB24" s="81">
        <f>IFERROR(IF($B$2="Tonnes",AppQt.Data!AU144,(AppQt.Data!AU144*ozton*AppQt.Data!AU$7)/1000000),"-")</f>
        <v>3.3438180618601248</v>
      </c>
      <c r="BC24" s="81">
        <f>IFERROR(IF($B$2="Tonnes",AppQt.Data!AV144,(AppQt.Data!AV144*ozton*AppQt.Data!AV$7)/1000000),"-")</f>
        <v>4.3488083379818123</v>
      </c>
      <c r="BD24" s="81">
        <f>IFERROR(IF($B$2="Tonnes",AppQt.Data!AW144,(AppQt.Data!AW144*ozton*AppQt.Data!AW$7)/1000000),"-")</f>
        <v>4.5749393785572758</v>
      </c>
      <c r="BE24" s="81">
        <f>IFERROR(IF($B$2="Tonnes",AppQt.Data!AX144,(AppQt.Data!AX144*ozton*AppQt.Data!AX$7)/1000000),"-")</f>
        <v>4.4831269356568004</v>
      </c>
      <c r="BF24" s="81">
        <f>IFERROR(IF($B$2="Tonnes",AppQt.Data!AY144,(AppQt.Data!AY144*ozton*AppQt.Data!AY$7)/1000000),"-")</f>
        <v>2.7592551141263058</v>
      </c>
      <c r="BG24" s="81">
        <f>IFERROR(IF($B$2="Tonnes",AppQt.Data!AZ144,(AppQt.Data!AZ144*ozton*AppQt.Data!AZ$7)/1000000),"-")</f>
        <v>4.0359911525019916</v>
      </c>
      <c r="BH24" s="81">
        <f>IFERROR(IF($B$2="Tonnes",AppQt.Data!BA144,(AppQt.Data!BA144*ozton*AppQt.Data!BA$7)/1000000),"-")</f>
        <v>4.1558296289004835</v>
      </c>
      <c r="BI24" s="81">
        <f>IFERROR(IF($B$2="Tonnes",AppQt.Data!BB144,(AppQt.Data!BB144*ozton*AppQt.Data!BB$7)/1000000),"-")</f>
        <v>2.9652356890472813</v>
      </c>
      <c r="BJ24" s="81">
        <f>IFERROR(IF($B$2="Tonnes",AppQt.Data!BC144,(AppQt.Data!BC144*ozton*AppQt.Data!BC$7)/1000000),"-")</f>
        <v>2.5197110369774101</v>
      </c>
      <c r="BK24" s="81">
        <f>IFERROR(IF($B$2="Tonnes",AppQt.Data!BD144,(AppQt.Data!BD144*ozton*AppQt.Data!BD$7)/1000000),"-")</f>
        <v>3.3919096111269522</v>
      </c>
      <c r="BL24" s="81">
        <f>IFERROR(IF($B$2="Tonnes",AppQt.Data!BE144,(AppQt.Data!BE144*ozton*AppQt.Data!BE$7)/1000000),"-")</f>
        <v>4.5168111029939997</v>
      </c>
      <c r="BM24" s="81">
        <f>IFERROR(IF($B$2="Tonnes",AppQt.Data!BF144,(AppQt.Data!BF144*ozton*AppQt.Data!BF$7)/1000000),"-")</f>
        <v>4.4375398136682707</v>
      </c>
      <c r="BN24" s="81">
        <f>IFERROR(IF($B$2="Tonnes",AppQt.Data!BG144,(AppQt.Data!BG144*ozton*AppQt.Data!BG$7)/1000000),"-")</f>
        <v>3.7452384687798057</v>
      </c>
      <c r="BO24" s="81">
        <f>IFERROR(IF($B$2="Tonnes",AppQt.Data!BH144,(AppQt.Data!BH144*ozton*AppQt.Data!BH$7)/1000000),"-")</f>
        <v>3.8873774232670426</v>
      </c>
      <c r="BP24" s="81">
        <f>IFERROR(IF($B$2="Tonnes",AppQt.Data!BI144,(AppQt.Data!BI144*ozton*AppQt.Data!BI$7)/1000000),"-")</f>
        <v>4.1204427785141071</v>
      </c>
      <c r="BQ24" s="81">
        <f>IFERROR(IF($B$2="Tonnes",AppQt.Data!BJ144,(AppQt.Data!BJ144*ozton*AppQt.Data!BJ$7)/1000000),"-")</f>
        <v>4.8284654362951009</v>
      </c>
      <c r="BR24" s="81">
        <f>IFERROR(IF($B$2="Tonnes",AppQt.Data!BK144,(AppQt.Data!BK144*ozton*AppQt.Data!BK$7)/1000000),"-")</f>
        <v>5.1264326099248514</v>
      </c>
      <c r="BS24" s="81">
        <f>IFERROR(IF($B$2="Tonnes",AppQt.Data!BL144,(AppQt.Data!BL144*ozton*AppQt.Data!BL$7)/1000000),"-")</f>
        <v>4.7866852783286244</v>
      </c>
      <c r="BT24" s="81">
        <f>IFERROR(IF($B$2="Tonnes",AppQt.Data!BM144,(AppQt.Data!BM144*ozton*AppQt.Data!BM$7)/1000000),"-")</f>
        <v>4.0678330097007347</v>
      </c>
      <c r="BU24" s="81">
        <f>IFERROR(IF($B$2="Tonnes",AppQt.Data!BN144,(AppQt.Data!BN144*ozton*AppQt.Data!BN$7)/1000000),"-")</f>
        <v>5.5118596773124189</v>
      </c>
      <c r="BV24" s="81">
        <f>IFERROR(IF($B$2="Tonnes",AppQt.Data!BO144,(AppQt.Data!BO144*ozton*AppQt.Data!BO$7)/1000000),"-")</f>
        <v>4.8770661824430084</v>
      </c>
      <c r="BW24" s="81">
        <f>IFERROR(IF($B$2="Tonnes",AppQt.Data!BP144,(AppQt.Data!BP144*ozton*AppQt.Data!BP$7)/1000000),"-")</f>
        <v>5.0999346420892735</v>
      </c>
      <c r="BX24" s="68" t="str">
        <f t="shared" si="3"/>
        <v>▲</v>
      </c>
      <c r="BY24" s="69">
        <f t="shared" si="2"/>
        <v>6.5441813185183273</v>
      </c>
    </row>
    <row r="25" spans="1:77">
      <c r="A25" s="64"/>
      <c r="B25" s="80" t="s">
        <v>66</v>
      </c>
      <c r="C25" s="81">
        <f>IFERROR(IF($B$2="Tonnes",AppAn.Data!L135,(AppAn.Data!L135*ozton*AppAn.Data!L$6)/1000000),"-")</f>
        <v>55.339952257951467</v>
      </c>
      <c r="D25" s="81">
        <f>IFERROR(IF($B$2="Tonnes",AppAn.Data!M135,(AppAn.Data!M135*ozton*AppAn.Data!M$6)/1000000),"-")</f>
        <v>36.400470865255002</v>
      </c>
      <c r="E25" s="81">
        <f>IFERROR(IF($B$2="Tonnes",AppAn.Data!N135,(AppAn.Data!N135*ozton*AppAn.Data!N$6)/1000000),"-")</f>
        <v>44.211140198081374</v>
      </c>
      <c r="F25" s="81">
        <f>IFERROR(IF($B$2="Tonnes",AppAn.Data!O135,(AppAn.Data!O135*ozton*AppAn.Data!O$6)/1000000),"-")</f>
        <v>52.766046445798246</v>
      </c>
      <c r="G25" s="81">
        <f>IFERROR(IF($B$2="Tonnes",AppAn.Data!P135,(AppAn.Data!P135*ozton*AppAn.Data!P$6)/1000000),"-")</f>
        <v>51.135850546904891</v>
      </c>
      <c r="H25" s="81">
        <f>IFERROR(IF($B$2="Tonnes",AppAn.Data!Q135,(AppAn.Data!Q135*ozton*AppAn.Data!Q$6)/1000000),"-")</f>
        <v>43.147161847980684</v>
      </c>
      <c r="I25" s="81">
        <f>IFERROR(IF($B$2="Tonnes",AppAn.Data!R135,(AppAn.Data!R135*ozton*AppAn.Data!R$6)/1000000),"-")</f>
        <v>28.090440984897615</v>
      </c>
      <c r="J25" s="81">
        <f>IFERROR(IF($B$2="Tonnes",AppAn.Data!S135,(AppAn.Data!S135*ozton*AppAn.Data!S$6)/1000000),"-")</f>
        <v>24.487208028561138</v>
      </c>
      <c r="K25" s="81">
        <f>IFERROR(IF($B$2="Tonnes",AppAn.Data!T135,(AppAn.Data!T135*ozton*AppAn.Data!T$6)/1000000),"-")</f>
        <v>27.351633588699233</v>
      </c>
      <c r="L25" s="81">
        <f>IFERROR(IF($B$2="Tonnes",AppAn.Data!U135,(AppAn.Data!U135*ozton*AppAn.Data!U$6)/1000000),"-")</f>
        <v>29.146318491605314</v>
      </c>
      <c r="M25" s="81">
        <f>IFERROR(IF($B$2="Tonnes",AppAn.Data!V135,(AppAn.Data!V135*ozton*AppAn.Data!V$6)/1000000),"-")</f>
        <v>23.501948062590351</v>
      </c>
      <c r="N25" s="81">
        <f>IFERROR(IF($B$2="Tonnes",AppAn.Data!W135,(AppAn.Data!W135*ozton*AppAn.Data!W$6)/1000000),"-")</f>
        <v>34.143523034621772</v>
      </c>
      <c r="O25" s="81">
        <f>IFERROR(IF($B$2="Tonnes",AppAn.Data!X135,(AppAn.Data!X135*ozton*AppAn.Data!X$6)/1000000),"-")</f>
        <v>51.501513974469773</v>
      </c>
      <c r="P25" s="81">
        <f>IFERROR(IF($B$2="Tonnes",AppAn.Data!Y135,(AppAn.Data!Y135*ozton*AppAn.Data!Y$6)/1000000),"-")</f>
        <v>56.987683660061421</v>
      </c>
      <c r="Q25" s="68" t="str">
        <f t="shared" si="0"/>
        <v>▲</v>
      </c>
      <c r="R25" s="69">
        <f t="shared" si="1"/>
        <v>10.652443515177513</v>
      </c>
      <c r="S25" s="64"/>
      <c r="T25" s="81">
        <f>IFERROR(IF($B$2="Tonnes",AppQt.Data!M145,(AppQt.Data!M145*ozton*AppQt.Data!M$7)/1000000),"-")</f>
        <v>18.315472302371699</v>
      </c>
      <c r="U25" s="81">
        <f>IFERROR(IF($B$2="Tonnes",AppQt.Data!N145,(AppQt.Data!N145*ozton*AppQt.Data!N$7)/1000000),"-")</f>
        <v>9.5314684270548629</v>
      </c>
      <c r="V25" s="81">
        <f>IFERROR(IF($B$2="Tonnes",AppQt.Data!O145,(AppQt.Data!O145*ozton*AppQt.Data!O$7)/1000000),"-")</f>
        <v>15.861200933128575</v>
      </c>
      <c r="W25" s="81">
        <f>IFERROR(IF($B$2="Tonnes",AppQt.Data!P145,(AppQt.Data!P145*ozton*AppQt.Data!P$7)/1000000),"-")</f>
        <v>11.631810595396338</v>
      </c>
      <c r="X25" s="81">
        <f>IFERROR(IF($B$2="Tonnes",AppQt.Data!Q145,(AppQt.Data!Q145*ozton*AppQt.Data!Q$7)/1000000),"-")</f>
        <v>9.0019295202075433</v>
      </c>
      <c r="Y25" s="81">
        <f>IFERROR(IF($B$2="Tonnes",AppQt.Data!R145,(AppQt.Data!R145*ozton*AppQt.Data!R$7)/1000000),"-")</f>
        <v>8.3344845511525829</v>
      </c>
      <c r="Z25" s="81">
        <f>IFERROR(IF($B$2="Tonnes",AppQt.Data!S145,(AppQt.Data!S145*ozton*AppQt.Data!S$7)/1000000),"-")</f>
        <v>9.5190837568970608</v>
      </c>
      <c r="AA25" s="81">
        <f>IFERROR(IF($B$2="Tonnes",AppQt.Data!T145,(AppQt.Data!T145*ozton*AppQt.Data!T$7)/1000000),"-")</f>
        <v>9.5449730369978187</v>
      </c>
      <c r="AB25" s="81">
        <f>IFERROR(IF($B$2="Tonnes",AppQt.Data!U145,(AppQt.Data!U145*ozton*AppQt.Data!U$7)/1000000),"-")</f>
        <v>10.309738819397497</v>
      </c>
      <c r="AC25" s="81">
        <f>IFERROR(IF($B$2="Tonnes",AppQt.Data!V145,(AppQt.Data!V145*ozton*AppQt.Data!V$7)/1000000),"-")</f>
        <v>9.3382869265318735</v>
      </c>
      <c r="AD25" s="81">
        <f>IFERROR(IF($B$2="Tonnes",AppQt.Data!W145,(AppQt.Data!W145*ozton*AppQt.Data!W$7)/1000000),"-")</f>
        <v>11.70451895131596</v>
      </c>
      <c r="AE25" s="81">
        <f>IFERROR(IF($B$2="Tonnes",AppQt.Data!X145,(AppQt.Data!X145*ozton*AppQt.Data!X$7)/1000000),"-")</f>
        <v>12.858595500836042</v>
      </c>
      <c r="AF25" s="81">
        <f>IFERROR(IF($B$2="Tonnes",AppQt.Data!Y145,(AppQt.Data!Y145*ozton*AppQt.Data!Y$7)/1000000),"-")</f>
        <v>12.655195005798646</v>
      </c>
      <c r="AG25" s="81">
        <f>IFERROR(IF($B$2="Tonnes",AppQt.Data!Z145,(AppQt.Data!Z145*ozton*AppQt.Data!Z$7)/1000000),"-")</f>
        <v>15.843025738548752</v>
      </c>
      <c r="AH25" s="81">
        <f>IFERROR(IF($B$2="Tonnes",AppQt.Data!AA145,(AppQt.Data!AA145*ozton*AppQt.Data!AA$7)/1000000),"-")</f>
        <v>12.70964246676072</v>
      </c>
      <c r="AI25" s="81">
        <f>IFERROR(IF($B$2="Tonnes",AppQt.Data!AB145,(AppQt.Data!AB145*ozton*AppQt.Data!AB$7)/1000000),"-")</f>
        <v>11.558183234690128</v>
      </c>
      <c r="AJ25" s="81">
        <f>IFERROR(IF($B$2="Tonnes",AppQt.Data!AC145,(AppQt.Data!AC145*ozton*AppQt.Data!AC$7)/1000000),"-")</f>
        <v>14.714119360216213</v>
      </c>
      <c r="AK25" s="81">
        <f>IFERROR(IF($B$2="Tonnes",AppQt.Data!AD145,(AppQt.Data!AD145*ozton*AppQt.Data!AD$7)/1000000),"-")</f>
        <v>12.995328595709045</v>
      </c>
      <c r="AL25" s="81">
        <f>IFERROR(IF($B$2="Tonnes",AppQt.Data!AE145,(AppQt.Data!AE145*ozton*AppQt.Data!AE$7)/1000000),"-")</f>
        <v>12.534306952854669</v>
      </c>
      <c r="AM25" s="81">
        <f>IFERROR(IF($B$2="Tonnes",AppQt.Data!AF145,(AppQt.Data!AF145*ozton*AppQt.Data!AF$7)/1000000),"-")</f>
        <v>10.892095638124967</v>
      </c>
      <c r="AN25" s="81">
        <f>IFERROR(IF($B$2="Tonnes",AppQt.Data!AG145,(AppQt.Data!AG145*ozton*AppQt.Data!AG$7)/1000000),"-")</f>
        <v>10.431169298237435</v>
      </c>
      <c r="AO25" s="81">
        <f>IFERROR(IF($B$2="Tonnes",AppQt.Data!AH145,(AppQt.Data!AH145*ozton*AppQt.Data!AH$7)/1000000),"-")</f>
        <v>10.067003941229531</v>
      </c>
      <c r="AP25" s="81">
        <f>IFERROR(IF($B$2="Tonnes",AppQt.Data!AI145,(AppQt.Data!AI145*ozton*AppQt.Data!AI$7)/1000000),"-")</f>
        <v>13.261356650745727</v>
      </c>
      <c r="AQ25" s="81">
        <f>IFERROR(IF($B$2="Tonnes",AppQt.Data!AJ145,(AppQt.Data!AJ145*ozton*AppQt.Data!AJ$7)/1000000),"-")</f>
        <v>9.3876319577679901</v>
      </c>
      <c r="AR25" s="81">
        <f>IFERROR(IF($B$2="Tonnes",AppQt.Data!AK145,(AppQt.Data!AK145*ozton*AppQt.Data!AK$7)/1000000),"-")</f>
        <v>7.1706034951500381</v>
      </c>
      <c r="AS25" s="81">
        <f>IFERROR(IF($B$2="Tonnes",AppQt.Data!AL145,(AppQt.Data!AL145*ozton*AppQt.Data!AL$7)/1000000),"-")</f>
        <v>6.3501493792174015</v>
      </c>
      <c r="AT25" s="81">
        <f>IFERROR(IF($B$2="Tonnes",AppQt.Data!AM145,(AppQt.Data!AM145*ozton*AppQt.Data!AM$7)/1000000),"-")</f>
        <v>7.7696583525989213</v>
      </c>
      <c r="AU25" s="81">
        <f>IFERROR(IF($B$2="Tonnes",AppQt.Data!AN145,(AppQt.Data!AN145*ozton*AppQt.Data!AN$7)/1000000),"-")</f>
        <v>6.8000297579312523</v>
      </c>
      <c r="AV25" s="81">
        <f>IFERROR(IF($B$2="Tonnes",AppQt.Data!AO145,(AppQt.Data!AO145*ozton*AppQt.Data!AO$7)/1000000),"-")</f>
        <v>6.2368465511223379</v>
      </c>
      <c r="AW25" s="81">
        <f>IFERROR(IF($B$2="Tonnes",AppQt.Data!AP145,(AppQt.Data!AP145*ozton*AppQt.Data!AP$7)/1000000),"-")</f>
        <v>5.18040980871573</v>
      </c>
      <c r="AX25" s="81">
        <f>IFERROR(IF($B$2="Tonnes",AppQt.Data!AQ145,(AppQt.Data!AQ145*ozton*AppQt.Data!AQ$7)/1000000),"-")</f>
        <v>7.0245478900581082</v>
      </c>
      <c r="AY25" s="81">
        <f>IFERROR(IF($B$2="Tonnes",AppQt.Data!AR145,(AppQt.Data!AR145*ozton*AppQt.Data!AR$7)/1000000),"-")</f>
        <v>6.0454037786649621</v>
      </c>
      <c r="AZ25" s="81">
        <f>IFERROR(IF($B$2="Tonnes",AppQt.Data!AS145,(AppQt.Data!AS145*ozton*AppQt.Data!AS$7)/1000000),"-")</f>
        <v>6.5702316025948608</v>
      </c>
      <c r="BA25" s="81">
        <f>IFERROR(IF($B$2="Tonnes",AppQt.Data!AT145,(AppQt.Data!AT145*ozton*AppQt.Data!AT$7)/1000000),"-")</f>
        <v>5.7111430541520516</v>
      </c>
      <c r="BB25" s="81">
        <f>IFERROR(IF($B$2="Tonnes",AppQt.Data!AU145,(AppQt.Data!AU145*ozton*AppQt.Data!AU$7)/1000000),"-")</f>
        <v>8.178457735573808</v>
      </c>
      <c r="BC25" s="81">
        <f>IFERROR(IF($B$2="Tonnes",AppQt.Data!AV145,(AppQt.Data!AV145*ozton*AppQt.Data!AV$7)/1000000),"-")</f>
        <v>6.8918011963785144</v>
      </c>
      <c r="BD25" s="81">
        <f>IFERROR(IF($B$2="Tonnes",AppQt.Data!AW145,(AppQt.Data!AW145*ozton*AppQt.Data!AW$7)/1000000),"-")</f>
        <v>7.4999935082239899</v>
      </c>
      <c r="BE25" s="81">
        <f>IFERROR(IF($B$2="Tonnes",AppQt.Data!AX145,(AppQt.Data!AX145*ozton*AppQt.Data!AX$7)/1000000),"-")</f>
        <v>6.0560406580559896</v>
      </c>
      <c r="BF25" s="81">
        <f>IFERROR(IF($B$2="Tonnes",AppQt.Data!AY145,(AppQt.Data!AY145*ozton*AppQt.Data!AY$7)/1000000),"-")</f>
        <v>7.6540908706925856</v>
      </c>
      <c r="BG25" s="81">
        <f>IFERROR(IF($B$2="Tonnes",AppQt.Data!AZ145,(AppQt.Data!AZ145*ozton*AppQt.Data!AZ$7)/1000000),"-")</f>
        <v>7.9361934546327468</v>
      </c>
      <c r="BH25" s="81">
        <f>IFERROR(IF($B$2="Tonnes",AppQt.Data!BA145,(AppQt.Data!BA145*ozton*AppQt.Data!BA$7)/1000000),"-")</f>
        <v>7.7888395105672075</v>
      </c>
      <c r="BI25" s="81">
        <f>IFERROR(IF($B$2="Tonnes",AppQt.Data!BB145,(AppQt.Data!BB145*ozton*AppQt.Data!BB$7)/1000000),"-")</f>
        <v>2.0000454057012669</v>
      </c>
      <c r="BJ25" s="81">
        <f>IFERROR(IF($B$2="Tonnes",AppQt.Data!BC145,(AppQt.Data!BC145*ozton*AppQt.Data!BC$7)/1000000),"-")</f>
        <v>6.3269958998945883</v>
      </c>
      <c r="BK25" s="81">
        <f>IFERROR(IF($B$2="Tonnes",AppQt.Data!BD145,(AppQt.Data!BD145*ozton*AppQt.Data!BD$7)/1000000),"-")</f>
        <v>7.3860672464272898</v>
      </c>
      <c r="BL25" s="81">
        <f>IFERROR(IF($B$2="Tonnes",AppQt.Data!BE145,(AppQt.Data!BE145*ozton*AppQt.Data!BE$7)/1000000),"-")</f>
        <v>8.8569245101015053</v>
      </c>
      <c r="BM25" s="81">
        <f>IFERROR(IF($B$2="Tonnes",AppQt.Data!BF145,(AppQt.Data!BF145*ozton*AppQt.Data!BF$7)/1000000),"-")</f>
        <v>7.7697686483394852</v>
      </c>
      <c r="BN25" s="81">
        <f>IFERROR(IF($B$2="Tonnes",AppQt.Data!BG145,(AppQt.Data!BG145*ozton*AppQt.Data!BG$7)/1000000),"-")</f>
        <v>8.9838136882824777</v>
      </c>
      <c r="BO25" s="81">
        <f>IFERROR(IF($B$2="Tonnes",AppQt.Data!BH145,(AppQt.Data!BH145*ozton*AppQt.Data!BH$7)/1000000),"-")</f>
        <v>8.5330161878983102</v>
      </c>
      <c r="BP25" s="81">
        <f>IFERROR(IF($B$2="Tonnes",AppQt.Data!BI145,(AppQt.Data!BI145*ozton*AppQt.Data!BI$7)/1000000),"-")</f>
        <v>12.183889374178479</v>
      </c>
      <c r="BQ25" s="81">
        <f>IFERROR(IF($B$2="Tonnes",AppQt.Data!BJ145,(AppQt.Data!BJ145*ozton*AppQt.Data!BJ$7)/1000000),"-")</f>
        <v>10.345804035698405</v>
      </c>
      <c r="BR25" s="81">
        <f>IFERROR(IF($B$2="Tonnes",AppQt.Data!BK145,(AppQt.Data!BK145*ozton*AppQt.Data!BK$7)/1000000),"-")</f>
        <v>14.965761463553848</v>
      </c>
      <c r="BS25" s="81">
        <f>IFERROR(IF($B$2="Tonnes",AppQt.Data!BL145,(AppQt.Data!BL145*ozton*AppQt.Data!BL$7)/1000000),"-")</f>
        <v>14.006059101039043</v>
      </c>
      <c r="BT25" s="81">
        <f>IFERROR(IF($B$2="Tonnes",AppQt.Data!BM145,(AppQt.Data!BM145*ozton*AppQt.Data!BM$7)/1000000),"-")</f>
        <v>15.84873627528561</v>
      </c>
      <c r="BU25" s="81">
        <f>IFERROR(IF($B$2="Tonnes",AppQt.Data!BN145,(AppQt.Data!BN145*ozton*AppQt.Data!BN$7)/1000000),"-")</f>
        <v>17.065418996393539</v>
      </c>
      <c r="BV25" s="81">
        <f>IFERROR(IF($B$2="Tonnes",AppQt.Data!BO145,(AppQt.Data!BO145*ozton*AppQt.Data!BO$7)/1000000),"-")</f>
        <v>12.608617303655535</v>
      </c>
      <c r="BW25" s="81">
        <f>IFERROR(IF($B$2="Tonnes",AppQt.Data!BP145,(AppQt.Data!BP145*ozton*AppQt.Data!BP$7)/1000000),"-")</f>
        <v>11.464911084726744</v>
      </c>
      <c r="BX25" s="68" t="str">
        <f t="shared" si="3"/>
        <v>▼</v>
      </c>
      <c r="BY25" s="69">
        <f t="shared" si="2"/>
        <v>-18.143205008493666</v>
      </c>
    </row>
    <row r="26" spans="1:77">
      <c r="A26" s="64"/>
      <c r="B26" s="80" t="s">
        <v>242</v>
      </c>
      <c r="C26" s="81">
        <f>IFERROR(IF($B$2="Tonnes",AppAn.Data!L136,(AppAn.Data!L136*ozton*AppAn.Data!L$6)/1000000),"-")</f>
        <v>84.984190905526845</v>
      </c>
      <c r="D26" s="81">
        <f>IFERROR(IF($B$2="Tonnes",AppAn.Data!M136,(AppAn.Data!M136*ozton*AppAn.Data!M$6)/1000000),"-")</f>
        <v>98.152132220235146</v>
      </c>
      <c r="E26" s="81">
        <f>IFERROR(IF($B$2="Tonnes",AppAn.Data!N136,(AppAn.Data!N136*ozton*AppAn.Data!N$6)/1000000),"-")</f>
        <v>102.13612016050075</v>
      </c>
      <c r="F26" s="81">
        <f>IFERROR(IF($B$2="Tonnes",AppAn.Data!O136,(AppAn.Data!O136*ozton*AppAn.Data!O$6)/1000000),"-")</f>
        <v>127.69198832948497</v>
      </c>
      <c r="G26" s="81">
        <f>IFERROR(IF($B$2="Tonnes",AppAn.Data!P136,(AppAn.Data!P136*ozton*AppAn.Data!P$6)/1000000),"-")</f>
        <v>75.359242128200378</v>
      </c>
      <c r="H26" s="81">
        <f>IFERROR(IF($B$2="Tonnes",AppAn.Data!Q136,(AppAn.Data!Q136*ozton*AppAn.Data!Q$6)/1000000),"-")</f>
        <v>67.312271576907847</v>
      </c>
      <c r="I26" s="81">
        <f>IFERROR(IF($B$2="Tonnes",AppAn.Data!R136,(AppAn.Data!R136*ozton*AppAn.Data!R$6)/1000000),"-")</f>
        <v>45.139094572703684</v>
      </c>
      <c r="J26" s="81">
        <f>IFERROR(IF($B$2="Tonnes",AppAn.Data!S136,(AppAn.Data!S136*ozton*AppAn.Data!S$6)/1000000),"-")</f>
        <v>64.532725479332655</v>
      </c>
      <c r="K26" s="81">
        <f>IFERROR(IF($B$2="Tonnes",AppAn.Data!T136,(AppAn.Data!T136*ozton*AppAn.Data!T$6)/1000000),"-")</f>
        <v>91.151195911234254</v>
      </c>
      <c r="L26" s="81">
        <f>IFERROR(IF($B$2="Tonnes",AppAn.Data!U136,(AppAn.Data!U136*ozton*AppAn.Data!U$6)/1000000),"-")</f>
        <v>69.630895856334718</v>
      </c>
      <c r="M26" s="81">
        <f>IFERROR(IF($B$2="Tonnes",AppAn.Data!V136,(AppAn.Data!V136*ozton*AppAn.Data!V$6)/1000000),"-")</f>
        <v>56.261140300619942</v>
      </c>
      <c r="N26" s="81">
        <f>IFERROR(IF($B$2="Tonnes",AppAn.Data!W136,(AppAn.Data!W136*ozton*AppAn.Data!W$6)/1000000),"-")</f>
        <v>51.785496552335033</v>
      </c>
      <c r="O26" s="81">
        <f>IFERROR(IF($B$2="Tonnes",AppAn.Data!X136,(AppAn.Data!X136*ozton*AppAn.Data!X$6)/1000000),"-")</f>
        <v>71.686939899359402</v>
      </c>
      <c r="P26" s="81">
        <f>IFERROR(IF($B$2="Tonnes",AppAn.Data!Y136,(AppAn.Data!Y136*ozton*AppAn.Data!Y$6)/1000000),"-")</f>
        <v>71.775224807919187</v>
      </c>
      <c r="Q26" s="68" t="str">
        <f t="shared" si="0"/>
        <v>▲</v>
      </c>
      <c r="R26" s="69">
        <f t="shared" si="1"/>
        <v>0.12315340658106688</v>
      </c>
      <c r="S26" s="64"/>
      <c r="T26" s="81">
        <f>IFERROR(IF($B$2="Tonnes",AppQt.Data!M146,(AppQt.Data!M146*ozton*AppQt.Data!M$7)/1000000),"-")</f>
        <v>21.250650001416624</v>
      </c>
      <c r="U26" s="81">
        <f>IFERROR(IF($B$2="Tonnes",AppQt.Data!N146,(AppQt.Data!N146*ozton*AppQt.Data!N$7)/1000000),"-")</f>
        <v>21.489328815732762</v>
      </c>
      <c r="V26" s="81">
        <f>IFERROR(IF($B$2="Tonnes",AppQt.Data!O146,(AppQt.Data!O146*ozton*AppQt.Data!O$7)/1000000),"-")</f>
        <v>25.598893446878701</v>
      </c>
      <c r="W26" s="81">
        <f>IFERROR(IF($B$2="Tonnes",AppQt.Data!P146,(AppQt.Data!P146*ozton*AppQt.Data!P$7)/1000000),"-")</f>
        <v>16.645318641498744</v>
      </c>
      <c r="X26" s="81">
        <f>IFERROR(IF($B$2="Tonnes",AppQt.Data!Q146,(AppQt.Data!Q146*ozton*AppQt.Data!Q$7)/1000000),"-")</f>
        <v>21.563382434179569</v>
      </c>
      <c r="Y26" s="81">
        <f>IFERROR(IF($B$2="Tonnes",AppQt.Data!R146,(AppQt.Data!R146*ozton*AppQt.Data!R$7)/1000000),"-")</f>
        <v>22.101540416516468</v>
      </c>
      <c r="Z26" s="81">
        <f>IFERROR(IF($B$2="Tonnes",AppQt.Data!S146,(AppQt.Data!S146*ozton*AppQt.Data!S$7)/1000000),"-")</f>
        <v>30.198073856956373</v>
      </c>
      <c r="AA26" s="81">
        <f>IFERROR(IF($B$2="Tonnes",AppQt.Data!T146,(AppQt.Data!T146*ozton*AppQt.Data!T$7)/1000000),"-")</f>
        <v>24.289135512582735</v>
      </c>
      <c r="AB26" s="81">
        <f>IFERROR(IF($B$2="Tonnes",AppQt.Data!U146,(AppQt.Data!U146*ozton*AppQt.Data!U$7)/1000000),"-")</f>
        <v>22.716606349412608</v>
      </c>
      <c r="AC26" s="81">
        <f>IFERROR(IF($B$2="Tonnes",AppQt.Data!V146,(AppQt.Data!V146*ozton*AppQt.Data!V$7)/1000000),"-")</f>
        <v>24.167654577755719</v>
      </c>
      <c r="AD26" s="81">
        <f>IFERROR(IF($B$2="Tonnes",AppQt.Data!W146,(AppQt.Data!W146*ozton*AppQt.Data!W$7)/1000000),"-")</f>
        <v>27.60329813490938</v>
      </c>
      <c r="AE26" s="81">
        <f>IFERROR(IF($B$2="Tonnes",AppQt.Data!X146,(AppQt.Data!X146*ozton*AppQt.Data!X$7)/1000000),"-")</f>
        <v>27.648561098423059</v>
      </c>
      <c r="AF26" s="81">
        <f>IFERROR(IF($B$2="Tonnes",AppQt.Data!Y146,(AppQt.Data!Y146*ozton*AppQt.Data!Y$7)/1000000),"-")</f>
        <v>25.883521172805779</v>
      </c>
      <c r="AG26" s="81">
        <f>IFERROR(IF($B$2="Tonnes",AppQt.Data!Z146,(AppQt.Data!Z146*ozton*AppQt.Data!Z$7)/1000000),"-")</f>
        <v>42.217283171104128</v>
      </c>
      <c r="AH26" s="81">
        <f>IFERROR(IF($B$2="Tonnes",AppQt.Data!AA146,(AppQt.Data!AA146*ozton*AppQt.Data!AA$7)/1000000),"-")</f>
        <v>29.297958337904923</v>
      </c>
      <c r="AI26" s="81">
        <f>IFERROR(IF($B$2="Tonnes",AppQt.Data!AB146,(AppQt.Data!AB146*ozton*AppQt.Data!AB$7)/1000000),"-")</f>
        <v>30.293225647670141</v>
      </c>
      <c r="AJ26" s="81">
        <f>IFERROR(IF($B$2="Tonnes",AppQt.Data!AC146,(AppQt.Data!AC146*ozton*AppQt.Data!AC$7)/1000000),"-")</f>
        <v>30.807595066049828</v>
      </c>
      <c r="AK26" s="81">
        <f>IFERROR(IF($B$2="Tonnes",AppQt.Data!AD146,(AppQt.Data!AD146*ozton*AppQt.Data!AD$7)/1000000),"-")</f>
        <v>18.884649801942842</v>
      </c>
      <c r="AL26" s="81">
        <f>IFERROR(IF($B$2="Tonnes",AppQt.Data!AE146,(AppQt.Data!AE146*ozton*AppQt.Data!AE$7)/1000000),"-")</f>
        <v>14.148547713637264</v>
      </c>
      <c r="AM26" s="81">
        <f>IFERROR(IF($B$2="Tonnes",AppQt.Data!AF146,(AppQt.Data!AF146*ozton*AppQt.Data!AF$7)/1000000),"-")</f>
        <v>11.518449546570446</v>
      </c>
      <c r="AN26" s="81">
        <f>IFERROR(IF($B$2="Tonnes",AppQt.Data!AG146,(AppQt.Data!AG146*ozton*AppQt.Data!AG$7)/1000000),"-")</f>
        <v>23.467570528761001</v>
      </c>
      <c r="AO26" s="81">
        <f>IFERROR(IF($B$2="Tonnes",AppQt.Data!AH146,(AppQt.Data!AH146*ozton*AppQt.Data!AH$7)/1000000),"-")</f>
        <v>14.959123915292034</v>
      </c>
      <c r="AP26" s="81">
        <f>IFERROR(IF($B$2="Tonnes",AppQt.Data!AI146,(AppQt.Data!AI146*ozton*AppQt.Data!AI$7)/1000000),"-")</f>
        <v>16.23652663458309</v>
      </c>
      <c r="AQ26" s="81">
        <f>IFERROR(IF($B$2="Tonnes",AppQt.Data!AJ146,(AppQt.Data!AJ146*ozton*AppQt.Data!AJ$7)/1000000),"-")</f>
        <v>12.649050498271718</v>
      </c>
      <c r="AR26" s="81">
        <f>IFERROR(IF($B$2="Tonnes",AppQt.Data!AK146,(AppQt.Data!AK146*ozton*AppQt.Data!AK$7)/1000000),"-")</f>
        <v>11.222764827691689</v>
      </c>
      <c r="AS26" s="81">
        <f>IFERROR(IF($B$2="Tonnes",AppQt.Data!AL146,(AppQt.Data!AL146*ozton*AppQt.Data!AL$7)/1000000),"-")</f>
        <v>9.979625839611538</v>
      </c>
      <c r="AT26" s="81">
        <f>IFERROR(IF($B$2="Tonnes",AppQt.Data!AM146,(AppQt.Data!AM146*ozton*AppQt.Data!AM$7)/1000000),"-")</f>
        <v>11.739675267503085</v>
      </c>
      <c r="AU26" s="81">
        <f>IFERROR(IF($B$2="Tonnes",AppQt.Data!AN146,(AppQt.Data!AN146*ozton*AppQt.Data!AN$7)/1000000),"-")</f>
        <v>12.197028637897368</v>
      </c>
      <c r="AV26" s="81">
        <f>IFERROR(IF($B$2="Tonnes",AppQt.Data!AO146,(AppQt.Data!AO146*ozton*AppQt.Data!AO$7)/1000000),"-")</f>
        <v>15.364841461274327</v>
      </c>
      <c r="AW26" s="81">
        <f>IFERROR(IF($B$2="Tonnes",AppQt.Data!AP146,(AppQt.Data!AP146*ozton*AppQt.Data!AP$7)/1000000),"-")</f>
        <v>15.175886274418243</v>
      </c>
      <c r="AX26" s="81">
        <f>IFERROR(IF($B$2="Tonnes",AppQt.Data!AQ146,(AppQt.Data!AQ146*ozton*AppQt.Data!AQ$7)/1000000),"-")</f>
        <v>17.591443111426926</v>
      </c>
      <c r="AY26" s="81">
        <f>IFERROR(IF($B$2="Tonnes",AppQt.Data!AR146,(AppQt.Data!AR146*ozton*AppQt.Data!AR$7)/1000000),"-")</f>
        <v>16.400554632213151</v>
      </c>
      <c r="AZ26" s="81">
        <f>IFERROR(IF($B$2="Tonnes",AppQt.Data!AS146,(AppQt.Data!AS146*ozton*AppQt.Data!AS$7)/1000000),"-")</f>
        <v>19.977735833119379</v>
      </c>
      <c r="BA26" s="81">
        <f>IFERROR(IF($B$2="Tonnes",AppQt.Data!AT146,(AppQt.Data!AT146*ozton*AppQt.Data!AT$7)/1000000),"-")</f>
        <v>21.720002033656144</v>
      </c>
      <c r="BB26" s="81">
        <f>IFERROR(IF($B$2="Tonnes",AppQt.Data!AU146,(AppQt.Data!AU146*ozton*AppQt.Data!AU$7)/1000000),"-")</f>
        <v>25.74489912989949</v>
      </c>
      <c r="BC26" s="81">
        <f>IFERROR(IF($B$2="Tonnes",AppQt.Data!AV146,(AppQt.Data!AV146*ozton*AppQt.Data!AV$7)/1000000),"-")</f>
        <v>23.708558914559241</v>
      </c>
      <c r="BD26" s="81">
        <f>IFERROR(IF($B$2="Tonnes",AppQt.Data!AW146,(AppQt.Data!AW146*ozton*AppQt.Data!AW$7)/1000000),"-")</f>
        <v>20.85671577745541</v>
      </c>
      <c r="BE26" s="81">
        <f>IFERROR(IF($B$2="Tonnes",AppQt.Data!AX146,(AppQt.Data!AX146*ozton*AppQt.Data!AX$7)/1000000),"-")</f>
        <v>17.804220174752565</v>
      </c>
      <c r="BF26" s="81">
        <f>IFERROR(IF($B$2="Tonnes",AppQt.Data!AY146,(AppQt.Data!AY146*ozton*AppQt.Data!AY$7)/1000000),"-")</f>
        <v>16.191323702160517</v>
      </c>
      <c r="BG26" s="81">
        <f>IFERROR(IF($B$2="Tonnes",AppQt.Data!AZ146,(AppQt.Data!AZ146*ozton*AppQt.Data!AZ$7)/1000000),"-")</f>
        <v>14.778636201966222</v>
      </c>
      <c r="BH26" s="81">
        <f>IFERROR(IF($B$2="Tonnes",AppQt.Data!BA146,(AppQt.Data!BA146*ozton*AppQt.Data!BA$7)/1000000),"-")</f>
        <v>16.580444218494424</v>
      </c>
      <c r="BI26" s="81">
        <f>IFERROR(IF($B$2="Tonnes",AppQt.Data!BB146,(AppQt.Data!BB146*ozton*AppQt.Data!BB$7)/1000000),"-")</f>
        <v>9.9147687799124142</v>
      </c>
      <c r="BJ26" s="81">
        <f>IFERROR(IF($B$2="Tonnes",AppQt.Data!BC146,(AppQt.Data!BC146*ozton*AppQt.Data!BC$7)/1000000),"-")</f>
        <v>16.25802841582912</v>
      </c>
      <c r="BK26" s="81">
        <f>IFERROR(IF($B$2="Tonnes",AppQt.Data!BD146,(AppQt.Data!BD146*ozton*AppQt.Data!BD$7)/1000000),"-")</f>
        <v>13.507898886383988</v>
      </c>
      <c r="BL26" s="81">
        <f>IFERROR(IF($B$2="Tonnes",AppQt.Data!BE146,(AppQt.Data!BE146*ozton*AppQt.Data!BE$7)/1000000),"-")</f>
        <v>12.150487771739817</v>
      </c>
      <c r="BM26" s="81">
        <f>IFERROR(IF($B$2="Tonnes",AppQt.Data!BF146,(AppQt.Data!BF146*ozton*AppQt.Data!BF$7)/1000000),"-")</f>
        <v>9.3629942135297153</v>
      </c>
      <c r="BN26" s="81">
        <f>IFERROR(IF($B$2="Tonnes",AppQt.Data!BG146,(AppQt.Data!BG146*ozton*AppQt.Data!BG$7)/1000000),"-")</f>
        <v>15.415623044183128</v>
      </c>
      <c r="BO26" s="81">
        <f>IFERROR(IF($B$2="Tonnes",AppQt.Data!BH146,(AppQt.Data!BH146*ozton*AppQt.Data!BH$7)/1000000),"-")</f>
        <v>14.856391522882369</v>
      </c>
      <c r="BP26" s="81">
        <f>IFERROR(IF($B$2="Tonnes",AppQt.Data!BI146,(AppQt.Data!BI146*ozton*AppQt.Data!BI$7)/1000000),"-")</f>
        <v>17.727522141450709</v>
      </c>
      <c r="BQ26" s="81">
        <f>IFERROR(IF($B$2="Tonnes",AppQt.Data!BJ146,(AppQt.Data!BJ146*ozton*AppQt.Data!BJ$7)/1000000),"-")</f>
        <v>14.507906849231146</v>
      </c>
      <c r="BR26" s="81">
        <f>IFERROR(IF($B$2="Tonnes",AppQt.Data!BK146,(AppQt.Data!BK146*ozton*AppQt.Data!BK$7)/1000000),"-")</f>
        <v>22.601604268893418</v>
      </c>
      <c r="BS26" s="81">
        <f>IFERROR(IF($B$2="Tonnes",AppQt.Data!BL146,(AppQt.Data!BL146*ozton*AppQt.Data!BL$7)/1000000),"-")</f>
        <v>16.84990663978413</v>
      </c>
      <c r="BT26" s="81">
        <f>IFERROR(IF($B$2="Tonnes",AppQt.Data!BM146,(AppQt.Data!BM146*ozton*AppQt.Data!BM$7)/1000000),"-")</f>
        <v>20.035638343137812</v>
      </c>
      <c r="BU26" s="81">
        <f>IFERROR(IF($B$2="Tonnes",AppQt.Data!BN146,(AppQt.Data!BN146*ozton*AppQt.Data!BN$7)/1000000),"-")</f>
        <v>18.894461515807599</v>
      </c>
      <c r="BV26" s="81">
        <f>IFERROR(IF($B$2="Tonnes",AppQt.Data!BO146,(AppQt.Data!BO146*ozton*AppQt.Data!BO$7)/1000000),"-")</f>
        <v>17.841889024329838</v>
      </c>
      <c r="BW26" s="81">
        <f>IFERROR(IF($B$2="Tonnes",AppQt.Data!BP146,(AppQt.Data!BP146*ozton*AppQt.Data!BP$7)/1000000),"-")</f>
        <v>15.003235924643928</v>
      </c>
      <c r="BX26" s="68" t="str">
        <f t="shared" si="3"/>
        <v>▼</v>
      </c>
      <c r="BY26" s="69">
        <f t="shared" si="2"/>
        <v>-10.959530842622289</v>
      </c>
    </row>
    <row r="27" spans="1:77">
      <c r="A27" s="64"/>
      <c r="B27" s="80" t="s">
        <v>68</v>
      </c>
      <c r="C27" s="81">
        <f>IFERROR(IF($B$2="Tonnes",AppAn.Data!L137,(AppAn.Data!L137*ozton*AppAn.Data!L$6)/1000000),"-")</f>
        <v>15.172049328296952</v>
      </c>
      <c r="D27" s="81">
        <f>IFERROR(IF($B$2="Tonnes",AppAn.Data!M137,(AppAn.Data!M137*ozton*AppAn.Data!M$6)/1000000),"-")</f>
        <v>16.553207913275518</v>
      </c>
      <c r="E27" s="81">
        <f>IFERROR(IF($B$2="Tonnes",AppAn.Data!N137,(AppAn.Data!N137*ozton*AppAn.Data!N$6)/1000000),"-")</f>
        <v>18.61820368943269</v>
      </c>
      <c r="F27" s="81">
        <f>IFERROR(IF($B$2="Tonnes",AppAn.Data!O137,(AppAn.Data!O137*ozton*AppAn.Data!O$6)/1000000),"-")</f>
        <v>29.745628266137437</v>
      </c>
      <c r="G27" s="81">
        <f>IFERROR(IF($B$2="Tonnes",AppAn.Data!P137,(AppAn.Data!P137*ozton*AppAn.Data!P$6)/1000000),"-")</f>
        <v>34.599772667003727</v>
      </c>
      <c r="H27" s="81">
        <f>IFERROR(IF($B$2="Tonnes",AppAn.Data!Q137,(AppAn.Data!Q137*ozton*AppAn.Data!Q$6)/1000000),"-")</f>
        <v>31.628244746969671</v>
      </c>
      <c r="I27" s="81">
        <f>IFERROR(IF($B$2="Tonnes",AppAn.Data!R137,(AppAn.Data!R137*ozton*AppAn.Data!R$6)/1000000),"-")</f>
        <v>29.189639716482297</v>
      </c>
      <c r="J27" s="81">
        <f>IFERROR(IF($B$2="Tonnes",AppAn.Data!S137,(AppAn.Data!S137*ozton*AppAn.Data!S$6)/1000000),"-")</f>
        <v>29.555226958128152</v>
      </c>
      <c r="K27" s="81">
        <f>IFERROR(IF($B$2="Tonnes",AppAn.Data!T137,(AppAn.Data!T137*ozton*AppAn.Data!T$6)/1000000),"-")</f>
        <v>31.986808440990746</v>
      </c>
      <c r="L27" s="81">
        <f>IFERROR(IF($B$2="Tonnes",AppAn.Data!U137,(AppAn.Data!U137*ozton*AppAn.Data!U$6)/1000000),"-")</f>
        <v>31.464859620777737</v>
      </c>
      <c r="M27" s="81">
        <f>IFERROR(IF($B$2="Tonnes",AppAn.Data!V137,(AppAn.Data!V137*ozton*AppAn.Data!V$6)/1000000),"-")</f>
        <v>21.507833146827323</v>
      </c>
      <c r="N27" s="81">
        <f>IFERROR(IF($B$2="Tonnes",AppAn.Data!W137,(AppAn.Data!W137*ozton*AppAn.Data!W$6)/1000000),"-")</f>
        <v>31.5522945409218</v>
      </c>
      <c r="O27" s="81">
        <f>IFERROR(IF($B$2="Tonnes",AppAn.Data!X137,(AppAn.Data!X137*ozton*AppAn.Data!X$6)/1000000),"-")</f>
        <v>33.64542974370984</v>
      </c>
      <c r="P27" s="81">
        <f>IFERROR(IF($B$2="Tonnes",AppAn.Data!Y137,(AppAn.Data!Y137*ozton*AppAn.Data!Y$6)/1000000),"-")</f>
        <v>33.748587284904168</v>
      </c>
      <c r="Q27" s="68" t="str">
        <f t="shared" si="0"/>
        <v>▲</v>
      </c>
      <c r="R27" s="69">
        <f t="shared" si="1"/>
        <v>0.30660194261187268</v>
      </c>
      <c r="S27" s="64"/>
      <c r="T27" s="81">
        <f>IFERROR(IF($B$2="Tonnes",AppQt.Data!M147,(AppQt.Data!M147*ozton*AppQt.Data!M$7)/1000000),"-")</f>
        <v>3.8160571530538818</v>
      </c>
      <c r="U27" s="81">
        <f>IFERROR(IF($B$2="Tonnes",AppQt.Data!N147,(AppQt.Data!N147*ozton*AppQt.Data!N$7)/1000000),"-")</f>
        <v>3.9388665089282928</v>
      </c>
      <c r="V27" s="81">
        <f>IFERROR(IF($B$2="Tonnes",AppQt.Data!O147,(AppQt.Data!O147*ozton*AppQt.Data!O$7)/1000000),"-")</f>
        <v>4.4399397659711726</v>
      </c>
      <c r="W27" s="81">
        <f>IFERROR(IF($B$2="Tonnes",AppQt.Data!P147,(AppQt.Data!P147*ozton*AppQt.Data!P$7)/1000000),"-")</f>
        <v>2.977185900343605</v>
      </c>
      <c r="X27" s="81">
        <f>IFERROR(IF($B$2="Tonnes",AppQt.Data!Q147,(AppQt.Data!Q147*ozton*AppQt.Data!Q$7)/1000000),"-")</f>
        <v>4.1420711629761957</v>
      </c>
      <c r="Y27" s="81">
        <f>IFERROR(IF($B$2="Tonnes",AppQt.Data!R147,(AppQt.Data!R147*ozton*AppQt.Data!R$7)/1000000),"-")</f>
        <v>4.3837147861492713</v>
      </c>
      <c r="Z27" s="81">
        <f>IFERROR(IF($B$2="Tonnes",AppQt.Data!S147,(AppQt.Data!S147*ozton*AppQt.Data!S$7)/1000000),"-")</f>
        <v>4.5910671171825834</v>
      </c>
      <c r="AA27" s="81">
        <f>IFERROR(IF($B$2="Tonnes",AppQt.Data!T147,(AppQt.Data!T147*ozton*AppQt.Data!T$7)/1000000),"-")</f>
        <v>3.4363548469674674</v>
      </c>
      <c r="AB27" s="81">
        <f>IFERROR(IF($B$2="Tonnes",AppQt.Data!U147,(AppQt.Data!U147*ozton*AppQt.Data!U$7)/1000000),"-")</f>
        <v>4.4643578489887279</v>
      </c>
      <c r="AC27" s="81">
        <f>IFERROR(IF($B$2="Tonnes",AppQt.Data!V147,(AppQt.Data!V147*ozton*AppQt.Data!V$7)/1000000),"-")</f>
        <v>4.7647632824912547</v>
      </c>
      <c r="AD27" s="81">
        <f>IFERROR(IF($B$2="Tonnes",AppQt.Data!W147,(AppQt.Data!W147*ozton*AppQt.Data!W$7)/1000000),"-")</f>
        <v>4.8882795405868329</v>
      </c>
      <c r="AE27" s="81">
        <f>IFERROR(IF($B$2="Tonnes",AppQt.Data!X147,(AppQt.Data!X147*ozton*AppQt.Data!X$7)/1000000),"-")</f>
        <v>4.5008030173658744</v>
      </c>
      <c r="AF27" s="81">
        <f>IFERROR(IF($B$2="Tonnes",AppQt.Data!Y147,(AppQt.Data!Y147*ozton*AppQt.Data!Y$7)/1000000),"-")</f>
        <v>6.6623236004622308</v>
      </c>
      <c r="AG27" s="81">
        <f>IFERROR(IF($B$2="Tonnes",AppQt.Data!Z147,(AppQt.Data!Z147*ozton*AppQt.Data!Z$7)/1000000),"-")</f>
        <v>8.0594517110912012</v>
      </c>
      <c r="AH27" s="81">
        <f>IFERROR(IF($B$2="Tonnes",AppQt.Data!AA147,(AppQt.Data!AA147*ozton*AppQt.Data!AA$7)/1000000),"-")</f>
        <v>7.7871704350645032</v>
      </c>
      <c r="AI27" s="81">
        <f>IFERROR(IF($B$2="Tonnes",AppQt.Data!AB147,(AppQt.Data!AB147*ozton*AppQt.Data!AB$7)/1000000),"-")</f>
        <v>7.2366825195195004</v>
      </c>
      <c r="AJ27" s="81">
        <f>IFERROR(IF($B$2="Tonnes",AppQt.Data!AC147,(AppQt.Data!AC147*ozton*AppQt.Data!AC$7)/1000000),"-")</f>
        <v>9.6351681608599282</v>
      </c>
      <c r="AK27" s="81">
        <f>IFERROR(IF($B$2="Tonnes",AppQt.Data!AD147,(AppQt.Data!AD147*ozton*AppQt.Data!AD$7)/1000000),"-")</f>
        <v>9.3846635149832878</v>
      </c>
      <c r="AL27" s="81">
        <f>IFERROR(IF($B$2="Tonnes",AppQt.Data!AE147,(AppQt.Data!AE147*ozton*AppQt.Data!AE$7)/1000000),"-")</f>
        <v>7.4801089436485668</v>
      </c>
      <c r="AM27" s="81">
        <f>IFERROR(IF($B$2="Tonnes",AppQt.Data!AF147,(AppQt.Data!AF147*ozton*AppQt.Data!AF$7)/1000000),"-")</f>
        <v>8.0998320475119403</v>
      </c>
      <c r="AN27" s="81">
        <f>IFERROR(IF($B$2="Tonnes",AppQt.Data!AG147,(AppQt.Data!AG147*ozton*AppQt.Data!AG$7)/1000000),"-")</f>
        <v>8.6819631784113351</v>
      </c>
      <c r="AO27" s="81">
        <f>IFERROR(IF($B$2="Tonnes",AppQt.Data!AH147,(AppQt.Data!AH147*ozton*AppQt.Data!AH$7)/1000000),"-")</f>
        <v>9.0477566456296437</v>
      </c>
      <c r="AP27" s="81">
        <f>IFERROR(IF($B$2="Tonnes",AppQt.Data!AI147,(AppQt.Data!AI147*ozton*AppQt.Data!AI$7)/1000000),"-")</f>
        <v>6.8293260793887489</v>
      </c>
      <c r="AQ27" s="81">
        <f>IFERROR(IF($B$2="Tonnes",AppQt.Data!AJ147,(AppQt.Data!AJ147*ozton*AppQt.Data!AJ$7)/1000000),"-")</f>
        <v>7.0691988435399411</v>
      </c>
      <c r="AR27" s="81">
        <f>IFERROR(IF($B$2="Tonnes",AppQt.Data!AK147,(AppQt.Data!AK147*ozton*AppQt.Data!AK$7)/1000000),"-")</f>
        <v>8.1376110391212197</v>
      </c>
      <c r="AS27" s="81">
        <f>IFERROR(IF($B$2="Tonnes",AppQt.Data!AL147,(AppQt.Data!AL147*ozton*AppQt.Data!AL$7)/1000000),"-")</f>
        <v>7.9718800906878249</v>
      </c>
      <c r="AT27" s="81">
        <f>IFERROR(IF($B$2="Tonnes",AppQt.Data!AM147,(AppQt.Data!AM147*ozton*AppQt.Data!AM$7)/1000000),"-")</f>
        <v>5.7202315450711083</v>
      </c>
      <c r="AU27" s="81">
        <f>IFERROR(IF($B$2="Tonnes",AppQt.Data!AN147,(AppQt.Data!AN147*ozton*AppQt.Data!AN$7)/1000000),"-")</f>
        <v>7.359917041602146</v>
      </c>
      <c r="AV27" s="81">
        <f>IFERROR(IF($B$2="Tonnes",AppQt.Data!AO147,(AppQt.Data!AO147*ozton*AppQt.Data!AO$7)/1000000),"-")</f>
        <v>7.6710178327659015</v>
      </c>
      <c r="AW27" s="81">
        <f>IFERROR(IF($B$2="Tonnes",AppQt.Data!AP147,(AppQt.Data!AP147*ozton*AppQt.Data!AP$7)/1000000),"-")</f>
        <v>8.1633383002440425</v>
      </c>
      <c r="AX27" s="81">
        <f>IFERROR(IF($B$2="Tonnes",AppQt.Data!AQ147,(AppQt.Data!AQ147*ozton*AppQt.Data!AQ$7)/1000000),"-")</f>
        <v>5.9742558021258159</v>
      </c>
      <c r="AY27" s="81">
        <f>IFERROR(IF($B$2="Tonnes",AppQt.Data!AR147,(AppQt.Data!AR147*ozton*AppQt.Data!AR$7)/1000000),"-")</f>
        <v>7.7466150229923922</v>
      </c>
      <c r="AZ27" s="81">
        <f>IFERROR(IF($B$2="Tonnes",AppQt.Data!AS147,(AppQt.Data!AS147*ozton*AppQt.Data!AS$7)/1000000),"-")</f>
        <v>7.4803790071531227</v>
      </c>
      <c r="BA27" s="81">
        <f>IFERROR(IF($B$2="Tonnes",AppQt.Data!AT147,(AppQt.Data!AT147*ozton*AppQt.Data!AT$7)/1000000),"-")</f>
        <v>9.3398374653752434</v>
      </c>
      <c r="BB27" s="81">
        <f>IFERROR(IF($B$2="Tonnes",AppQt.Data!AU147,(AppQt.Data!AU147*ozton*AppQt.Data!AU$7)/1000000),"-")</f>
        <v>7.4438847756133573</v>
      </c>
      <c r="BC27" s="81">
        <f>IFERROR(IF($B$2="Tonnes",AppQt.Data!AV147,(AppQt.Data!AV147*ozton*AppQt.Data!AV$7)/1000000),"-")</f>
        <v>7.7227071928490236</v>
      </c>
      <c r="BD27" s="81">
        <f>IFERROR(IF($B$2="Tonnes",AppQt.Data!AW147,(AppQt.Data!AW147*ozton*AppQt.Data!AW$7)/1000000),"-")</f>
        <v>7.7348928196272499</v>
      </c>
      <c r="BE27" s="81">
        <f>IFERROR(IF($B$2="Tonnes",AppQt.Data!AX147,(AppQt.Data!AX147*ozton*AppQt.Data!AX$7)/1000000),"-")</f>
        <v>9.3941455551443305</v>
      </c>
      <c r="BF27" s="81">
        <f>IFERROR(IF($B$2="Tonnes",AppQt.Data!AY147,(AppQt.Data!AY147*ozton*AppQt.Data!AY$7)/1000000),"-")</f>
        <v>7.0999675085098737</v>
      </c>
      <c r="BG27" s="81">
        <f>IFERROR(IF($B$2="Tonnes",AppQt.Data!AZ147,(AppQt.Data!AZ147*ozton*AppQt.Data!AZ$7)/1000000),"-")</f>
        <v>7.2358537374962824</v>
      </c>
      <c r="BH27" s="81">
        <f>IFERROR(IF($B$2="Tonnes",AppQt.Data!BA147,(AppQt.Data!BA147*ozton*AppQt.Data!BA$7)/1000000),"-")</f>
        <v>7.1235490748595449</v>
      </c>
      <c r="BI27" s="81">
        <f>IFERROR(IF($B$2="Tonnes",AppQt.Data!BB147,(AppQt.Data!BB147*ozton*AppQt.Data!BB$7)/1000000),"-")</f>
        <v>3.2114278489810042</v>
      </c>
      <c r="BJ27" s="81">
        <f>IFERROR(IF($B$2="Tonnes",AppQt.Data!BC147,(AppQt.Data!BC147*ozton*AppQt.Data!BC$7)/1000000),"-")</f>
        <v>5.2045864911978148</v>
      </c>
      <c r="BK27" s="81">
        <f>IFERROR(IF($B$2="Tonnes",AppQt.Data!BD147,(AppQt.Data!BD147*ozton*AppQt.Data!BD$7)/1000000),"-")</f>
        <v>5.9682697317889595</v>
      </c>
      <c r="BL27" s="81">
        <f>IFERROR(IF($B$2="Tonnes",AppQt.Data!BE147,(AppQt.Data!BE147*ozton*AppQt.Data!BE$7)/1000000),"-")</f>
        <v>7.669372101984969</v>
      </c>
      <c r="BM27" s="81">
        <f>IFERROR(IF($B$2="Tonnes",AppQt.Data!BF147,(AppQt.Data!BF147*ozton*AppQt.Data!BF$7)/1000000),"-")</f>
        <v>6.7803795979082393</v>
      </c>
      <c r="BN27" s="81">
        <f>IFERROR(IF($B$2="Tonnes",AppQt.Data!BG147,(AppQt.Data!BG147*ozton*AppQt.Data!BG$7)/1000000),"-")</f>
        <v>7.3662803153757661</v>
      </c>
      <c r="BO27" s="81">
        <f>IFERROR(IF($B$2="Tonnes",AppQt.Data!BH147,(AppQt.Data!BH147*ozton*AppQt.Data!BH$7)/1000000),"-")</f>
        <v>9.7362625256528261</v>
      </c>
      <c r="BP27" s="81">
        <f>IFERROR(IF($B$2="Tonnes",AppQt.Data!BI147,(AppQt.Data!BI147*ozton*AppQt.Data!BI$7)/1000000),"-")</f>
        <v>7.0848553697586416</v>
      </c>
      <c r="BQ27" s="81">
        <f>IFERROR(IF($B$2="Tonnes",AppQt.Data!BJ147,(AppQt.Data!BJ147*ozton*AppQt.Data!BJ$7)/1000000),"-")</f>
        <v>8.542468718790623</v>
      </c>
      <c r="BR27" s="81">
        <f>IFERROR(IF($B$2="Tonnes",AppQt.Data!BK147,(AppQt.Data!BK147*ozton*AppQt.Data!BK$7)/1000000),"-")</f>
        <v>8.841297862496015</v>
      </c>
      <c r="BS27" s="81">
        <f>IFERROR(IF($B$2="Tonnes",AppQt.Data!BL147,(AppQt.Data!BL147*ozton*AppQt.Data!BL$7)/1000000),"-")</f>
        <v>9.1768077926645599</v>
      </c>
      <c r="BT27" s="81">
        <f>IFERROR(IF($B$2="Tonnes",AppQt.Data!BM147,(AppQt.Data!BM147*ozton*AppQt.Data!BM$7)/1000000),"-")</f>
        <v>8.2782572629811035</v>
      </c>
      <c r="BU27" s="81">
        <f>IFERROR(IF($B$2="Tonnes",AppQt.Data!BN147,(AppQt.Data!BN147*ozton*AppQt.Data!BN$7)/1000000),"-")</f>
        <v>8.9900071953277418</v>
      </c>
      <c r="BV27" s="81">
        <f>IFERROR(IF($B$2="Tonnes",AppQt.Data!BO147,(AppQt.Data!BO147*ozton*AppQt.Data!BO$7)/1000000),"-")</f>
        <v>8.1976637230009981</v>
      </c>
      <c r="BW27" s="81">
        <f>IFERROR(IF($B$2="Tonnes",AppQt.Data!BP147,(AppQt.Data!BP147*ozton*AppQt.Data!BP$7)/1000000),"-")</f>
        <v>8.2826591035943213</v>
      </c>
      <c r="BX27" s="68" t="str">
        <f t="shared" si="3"/>
        <v>▼</v>
      </c>
      <c r="BY27" s="69">
        <f t="shared" si="2"/>
        <v>-9.7435699784948362</v>
      </c>
    </row>
    <row r="28" spans="1:77">
      <c r="A28" s="64"/>
      <c r="B28" s="77" t="s">
        <v>69</v>
      </c>
      <c r="C28" s="81">
        <f>IFERROR(IF($B$2="Tonnes",AppAn.Data!L138,(AppAn.Data!L138*ozton*AppAn.Data!L$6)/1000000),"-")</f>
        <v>108.75436767925923</v>
      </c>
      <c r="D28" s="81">
        <f>IFERROR(IF($B$2="Tonnes",AppAn.Data!M138,(AppAn.Data!M138*ozton*AppAn.Data!M$6)/1000000),"-")</f>
        <v>145.52727775710864</v>
      </c>
      <c r="E28" s="81">
        <f>IFERROR(IF($B$2="Tonnes",AppAn.Data!N138,(AppAn.Data!N138*ozton*AppAn.Data!N$6)/1000000),"-")</f>
        <v>113.95032381031507</v>
      </c>
      <c r="F28" s="81">
        <f>IFERROR(IF($B$2="Tonnes",AppAn.Data!O138,(AppAn.Data!O138*ozton*AppAn.Data!O$6)/1000000),"-")</f>
        <v>184.08426649782302</v>
      </c>
      <c r="G28" s="81">
        <f>IFERROR(IF($B$2="Tonnes",AppAn.Data!P138,(AppAn.Data!P138*ozton*AppAn.Data!P$6)/1000000),"-")</f>
        <v>116.68963015812867</v>
      </c>
      <c r="H28" s="81">
        <f>IFERROR(IF($B$2="Tonnes",AppAn.Data!Q138,(AppAn.Data!Q138*ozton*AppAn.Data!Q$6)/1000000),"-")</f>
        <v>72.12357134932698</v>
      </c>
      <c r="I28" s="81">
        <f>IFERROR(IF($B$2="Tonnes",AppAn.Data!R138,(AppAn.Data!R138*ozton*AppAn.Data!R$6)/1000000),"-")</f>
        <v>70.123098309328441</v>
      </c>
      <c r="J28" s="81">
        <f>IFERROR(IF($B$2="Tonnes",AppAn.Data!S138,(AppAn.Data!S138*ozton*AppAn.Data!S$6)/1000000),"-")</f>
        <v>93.570216312955353</v>
      </c>
      <c r="K28" s="81">
        <f>IFERROR(IF($B$2="Tonnes",AppAn.Data!T138,(AppAn.Data!T138*ozton*AppAn.Data!T$6)/1000000),"-")</f>
        <v>74.140012207433472</v>
      </c>
      <c r="L28" s="81">
        <f>IFERROR(IF($B$2="Tonnes",AppAn.Data!U138,(AppAn.Data!U138*ozton*AppAn.Data!U$6)/1000000),"-")</f>
        <v>89.324878345505851</v>
      </c>
      <c r="M28" s="81">
        <f>IFERROR(IF($B$2="Tonnes",AppAn.Data!V138,(AppAn.Data!V138*ozton*AppAn.Data!V$6)/1000000),"-")</f>
        <v>146.99240410865298</v>
      </c>
      <c r="N28" s="81">
        <f>IFERROR(IF($B$2="Tonnes",AppAn.Data!W138,(AppAn.Data!W138*ozton*AppAn.Data!W$6)/1000000),"-")</f>
        <v>95.304430585941475</v>
      </c>
      <c r="O28" s="81">
        <f>IFERROR(IF($B$2="Tonnes",AppAn.Data!X138,(AppAn.Data!X138*ozton*AppAn.Data!X$6)/1000000),"-")</f>
        <v>121.70493732754299</v>
      </c>
      <c r="P28" s="81">
        <f>IFERROR(IF($B$2="Tonnes",AppAn.Data!Y138,(AppAn.Data!Y138*ozton*AppAn.Data!Y$6)/1000000),"-")</f>
        <v>201.58442207471182</v>
      </c>
      <c r="Q28" s="68" t="str">
        <f t="shared" si="0"/>
        <v>▲</v>
      </c>
      <c r="R28" s="69">
        <f t="shared" si="1"/>
        <v>65.633725714997212</v>
      </c>
      <c r="S28" s="64"/>
      <c r="T28" s="81">
        <f>IFERROR(IF($B$2="Tonnes",AppQt.Data!M148,(AppQt.Data!M148*ozton*AppQt.Data!M$7)/1000000),"-")</f>
        <v>26.618363783867913</v>
      </c>
      <c r="U28" s="81">
        <f>IFERROR(IF($B$2="Tonnes",AppQt.Data!N148,(AppQt.Data!N148*ozton*AppQt.Data!N$7)/1000000),"-")</f>
        <v>23.51025263189721</v>
      </c>
      <c r="V28" s="81">
        <f>IFERROR(IF($B$2="Tonnes",AppQt.Data!O148,(AppQt.Data!O148*ozton*AppQt.Data!O$7)/1000000),"-")</f>
        <v>43.902017849751346</v>
      </c>
      <c r="W28" s="81">
        <f>IFERROR(IF($B$2="Tonnes",AppQt.Data!P148,(AppQt.Data!P148*ozton*AppQt.Data!P$7)/1000000),"-")</f>
        <v>14.723733413742767</v>
      </c>
      <c r="X28" s="81">
        <f>IFERROR(IF($B$2="Tonnes",AppQt.Data!Q148,(AppQt.Data!Q148*ozton*AppQt.Data!Q$7)/1000000),"-")</f>
        <v>36.862244793882482</v>
      </c>
      <c r="Y28" s="81">
        <f>IFERROR(IF($B$2="Tonnes",AppQt.Data!R148,(AppQt.Data!R148*ozton*AppQt.Data!R$7)/1000000),"-")</f>
        <v>37.795290322883957</v>
      </c>
      <c r="Z28" s="81">
        <f>IFERROR(IF($B$2="Tonnes",AppQt.Data!S148,(AppQt.Data!S148*ozton*AppQt.Data!S$7)/1000000),"-")</f>
        <v>46.898829045429046</v>
      </c>
      <c r="AA28" s="81">
        <f>IFERROR(IF($B$2="Tonnes",AppQt.Data!T148,(AppQt.Data!T148*ozton*AppQt.Data!T$7)/1000000),"-")</f>
        <v>23.970913594913149</v>
      </c>
      <c r="AB28" s="81">
        <f>IFERROR(IF($B$2="Tonnes",AppQt.Data!U148,(AppQt.Data!U148*ozton*AppQt.Data!U$7)/1000000),"-")</f>
        <v>31.546571184721529</v>
      </c>
      <c r="AC28" s="81">
        <f>IFERROR(IF($B$2="Tonnes",AppQt.Data!V148,(AppQt.Data!V148*ozton*AppQt.Data!V$7)/1000000),"-")</f>
        <v>38.737280542286626</v>
      </c>
      <c r="AD28" s="81">
        <f>IFERROR(IF($B$2="Tonnes",AppQt.Data!W148,(AppQt.Data!W148*ozton*AppQt.Data!W$7)/1000000),"-")</f>
        <v>29.913852596026612</v>
      </c>
      <c r="AE28" s="81">
        <f>IFERROR(IF($B$2="Tonnes",AppQt.Data!X148,(AppQt.Data!X148*ozton*AppQt.Data!X$7)/1000000),"-")</f>
        <v>13.752619487280324</v>
      </c>
      <c r="AF28" s="81">
        <f>IFERROR(IF($B$2="Tonnes",AppQt.Data!Y148,(AppQt.Data!Y148*ozton*AppQt.Data!Y$7)/1000000),"-")</f>
        <v>48.141692706119215</v>
      </c>
      <c r="AG28" s="81">
        <f>IFERROR(IF($B$2="Tonnes",AppQt.Data!Z148,(AppQt.Data!Z148*ozton*AppQt.Data!Z$7)/1000000),"-")</f>
        <v>64.69207128996031</v>
      </c>
      <c r="AH28" s="81">
        <f>IFERROR(IF($B$2="Tonnes",AppQt.Data!AA148,(AppQt.Data!AA148*ozton*AppQt.Data!AA$7)/1000000),"-")</f>
        <v>31.622376511240756</v>
      </c>
      <c r="AI28" s="81">
        <f>IFERROR(IF($B$2="Tonnes",AppQt.Data!AB148,(AppQt.Data!AB148*ozton*AppQt.Data!AB$7)/1000000),"-")</f>
        <v>39.628125990502745</v>
      </c>
      <c r="AJ28" s="81">
        <f>IFERROR(IF($B$2="Tonnes",AppQt.Data!AC148,(AppQt.Data!AC148*ozton*AppQt.Data!AC$7)/1000000),"-")</f>
        <v>27.005804880224453</v>
      </c>
      <c r="AK28" s="81">
        <f>IFERROR(IF($B$2="Tonnes",AppQt.Data!AD148,(AppQt.Data!AD148*ozton*AppQt.Data!AD$7)/1000000),"-")</f>
        <v>32.071379958766478</v>
      </c>
      <c r="AL28" s="81">
        <f>IFERROR(IF($B$2="Tonnes",AppQt.Data!AE148,(AppQt.Data!AE148*ozton*AppQt.Data!AE$7)/1000000),"-")</f>
        <v>22.336633395992589</v>
      </c>
      <c r="AM28" s="81">
        <f>IFERROR(IF($B$2="Tonnes",AppQt.Data!AF148,(AppQt.Data!AF148*ozton*AppQt.Data!AF$7)/1000000),"-")</f>
        <v>35.275811923145135</v>
      </c>
      <c r="AN28" s="81">
        <f>IFERROR(IF($B$2="Tonnes",AppQt.Data!AG148,(AppQt.Data!AG148*ozton*AppQt.Data!AG$7)/1000000),"-")</f>
        <v>15.639665130397564</v>
      </c>
      <c r="AO28" s="81">
        <f>IFERROR(IF($B$2="Tonnes",AppQt.Data!AH148,(AppQt.Data!AH148*ozton*AppQt.Data!AH$7)/1000000),"-")</f>
        <v>16.05165343681243</v>
      </c>
      <c r="AP28" s="81">
        <f>IFERROR(IF($B$2="Tonnes",AppQt.Data!AI148,(AppQt.Data!AI148*ozton*AppQt.Data!AI$7)/1000000),"-")</f>
        <v>21.23233731685918</v>
      </c>
      <c r="AQ28" s="81">
        <f>IFERROR(IF($B$2="Tonnes",AppQt.Data!AJ148,(AppQt.Data!AJ148*ozton*AppQt.Data!AJ$7)/1000000),"-")</f>
        <v>19.199915465257806</v>
      </c>
      <c r="AR28" s="81">
        <f>IFERROR(IF($B$2="Tonnes",AppQt.Data!AK148,(AppQt.Data!AK148*ozton*AppQt.Data!AK$7)/1000000),"-")</f>
        <v>13.70502591730776</v>
      </c>
      <c r="AS28" s="81">
        <f>IFERROR(IF($B$2="Tonnes",AppQt.Data!AL148,(AppQt.Data!AL148*ozton*AppQt.Data!AL$7)/1000000),"-")</f>
        <v>13.724215854490994</v>
      </c>
      <c r="AT28" s="81">
        <f>IFERROR(IF($B$2="Tonnes",AppQt.Data!AM148,(AppQt.Data!AM148*ozton*AppQt.Data!AM$7)/1000000),"-")</f>
        <v>14.648897904995193</v>
      </c>
      <c r="AU28" s="81">
        <f>IFERROR(IF($B$2="Tonnes",AppQt.Data!AN148,(AppQt.Data!AN148*ozton*AppQt.Data!AN$7)/1000000),"-")</f>
        <v>28.044958632534495</v>
      </c>
      <c r="AV28" s="81">
        <f>IFERROR(IF($B$2="Tonnes",AppQt.Data!AO148,(AppQt.Data!AO148*ozton*AppQt.Data!AO$7)/1000000),"-")</f>
        <v>17.233771475295445</v>
      </c>
      <c r="AW28" s="81">
        <f>IFERROR(IF($B$2="Tonnes",AppQt.Data!AP148,(AppQt.Data!AP148*ozton*AppQt.Data!AP$7)/1000000),"-")</f>
        <v>34.434870934801381</v>
      </c>
      <c r="AX28" s="81">
        <f>IFERROR(IF($B$2="Tonnes",AppQt.Data!AQ148,(AppQt.Data!AQ148*ozton*AppQt.Data!AQ$7)/1000000),"-")</f>
        <v>25.35355678182551</v>
      </c>
      <c r="AY28" s="81">
        <f>IFERROR(IF($B$2="Tonnes",AppQt.Data!AR148,(AppQt.Data!AR148*ozton*AppQt.Data!AR$7)/1000000),"-")</f>
        <v>16.548017121033023</v>
      </c>
      <c r="AZ28" s="81">
        <f>IFERROR(IF($B$2="Tonnes",AppQt.Data!AS148,(AppQt.Data!AS148*ozton*AppQt.Data!AS$7)/1000000),"-")</f>
        <v>23.188489458117481</v>
      </c>
      <c r="BA28" s="81">
        <f>IFERROR(IF($B$2="Tonnes",AppQt.Data!AT148,(AppQt.Data!AT148*ozton*AppQt.Data!AT$7)/1000000),"-")</f>
        <v>21.538474603942724</v>
      </c>
      <c r="BB28" s="81">
        <f>IFERROR(IF($B$2="Tonnes",AppQt.Data!AU148,(AppQt.Data!AU148*ozton*AppQt.Data!AU$7)/1000000),"-")</f>
        <v>11.838398349858092</v>
      </c>
      <c r="BC28" s="81">
        <f>IFERROR(IF($B$2="Tonnes",AppQt.Data!AV148,(AppQt.Data!AV148*ozton*AppQt.Data!AV$7)/1000000),"-")</f>
        <v>17.574649795515178</v>
      </c>
      <c r="BD28" s="81">
        <f>IFERROR(IF($B$2="Tonnes",AppQt.Data!AW148,(AppQt.Data!AW148*ozton*AppQt.Data!AW$7)/1000000),"-")</f>
        <v>26.156354462920259</v>
      </c>
      <c r="BE28" s="81">
        <f>IFERROR(IF($B$2="Tonnes",AppQt.Data!AX148,(AppQt.Data!AX148*ozton*AppQt.Data!AX$7)/1000000),"-")</f>
        <v>19.111772640482723</v>
      </c>
      <c r="BF28" s="81">
        <f>IFERROR(IF($B$2="Tonnes",AppQt.Data!AY148,(AppQt.Data!AY148*ozton*AppQt.Data!AY$7)/1000000),"-")</f>
        <v>14.969941926922488</v>
      </c>
      <c r="BG28" s="81">
        <f>IFERROR(IF($B$2="Tonnes",AppQt.Data!AZ148,(AppQt.Data!AZ148*ozton*AppQt.Data!AZ$7)/1000000),"-")</f>
        <v>29.086809315180389</v>
      </c>
      <c r="BH28" s="81">
        <f>IFERROR(IF($B$2="Tonnes",AppQt.Data!BA148,(AppQt.Data!BA148*ozton*AppQt.Data!BA$7)/1000000),"-")</f>
        <v>31.905580059485757</v>
      </c>
      <c r="BI28" s="81">
        <f>IFERROR(IF($B$2="Tonnes",AppQt.Data!BB148,(AppQt.Data!BB148*ozton*AppQt.Data!BB$7)/1000000),"-")</f>
        <v>23.86684935515984</v>
      </c>
      <c r="BJ28" s="81">
        <f>IFERROR(IF($B$2="Tonnes",AppQt.Data!BC148,(AppQt.Data!BC148*ozton*AppQt.Data!BC$7)/1000000),"-")</f>
        <v>55.546705979924027</v>
      </c>
      <c r="BK28" s="81">
        <f>IFERROR(IF($B$2="Tonnes",AppQt.Data!BD148,(AppQt.Data!BD148*ozton*AppQt.Data!BD$7)/1000000),"-")</f>
        <v>35.673268714083335</v>
      </c>
      <c r="BL28" s="81">
        <f>IFERROR(IF($B$2="Tonnes",AppQt.Data!BE148,(AppQt.Data!BE148*ozton*AppQt.Data!BE$7)/1000000),"-")</f>
        <v>53.236789025088662</v>
      </c>
      <c r="BM28" s="81">
        <f>IFERROR(IF($B$2="Tonnes",AppQt.Data!BF148,(AppQt.Data!BF148*ozton*AppQt.Data!BF$7)/1000000),"-")</f>
        <v>12.210225595368639</v>
      </c>
      <c r="BN28" s="81">
        <f>IFERROR(IF($B$2="Tonnes",AppQt.Data!BG148,(AppQt.Data!BG148*ozton*AppQt.Data!BG$7)/1000000),"-")</f>
        <v>18.538913704154208</v>
      </c>
      <c r="BO28" s="81">
        <f>IFERROR(IF($B$2="Tonnes",AppQt.Data!BH148,(AppQt.Data!BH148*ozton*AppQt.Data!BH$7)/1000000),"-")</f>
        <v>11.318502261329959</v>
      </c>
      <c r="BP28" s="81">
        <f>IFERROR(IF($B$2="Tonnes",AppQt.Data!BI148,(AppQt.Data!BI148*ozton*AppQt.Data!BI$7)/1000000),"-")</f>
        <v>17.642055289132159</v>
      </c>
      <c r="BQ28" s="81">
        <f>IFERROR(IF($B$2="Tonnes",AppQt.Data!BJ148,(AppQt.Data!BJ148*ozton*AppQt.Data!BJ$7)/1000000),"-")</f>
        <v>17.801527236719345</v>
      </c>
      <c r="BR28" s="81">
        <f>IFERROR(IF($B$2="Tonnes",AppQt.Data!BK148,(AppQt.Data!BK148*ozton*AppQt.Data!BK$7)/1000000),"-")</f>
        <v>46.964804498954877</v>
      </c>
      <c r="BS28" s="81">
        <f>IFERROR(IF($B$2="Tonnes",AppQt.Data!BL148,(AppQt.Data!BL148*ozton*AppQt.Data!BL$7)/1000000),"-")</f>
        <v>39.296550302736605</v>
      </c>
      <c r="BT28" s="81">
        <f>IFERROR(IF($B$2="Tonnes",AppQt.Data!BM148,(AppQt.Data!BM148*ozton*AppQt.Data!BM$7)/1000000),"-")</f>
        <v>60.041700959640167</v>
      </c>
      <c r="BU28" s="81">
        <f>IFERROR(IF($B$2="Tonnes",AppQt.Data!BN148,(AppQt.Data!BN148*ozton*AppQt.Data!BN$7)/1000000),"-")</f>
        <v>57.854813417190854</v>
      </c>
      <c r="BV28" s="81">
        <f>IFERROR(IF($B$2="Tonnes",AppQt.Data!BO148,(AppQt.Data!BO148*ozton*AppQt.Data!BO$7)/1000000),"-")</f>
        <v>41.633736520120877</v>
      </c>
      <c r="BW28" s="81">
        <f>IFERROR(IF($B$2="Tonnes",AppQt.Data!BP148,(AppQt.Data!BP148*ozton*AppQt.Data!BP$7)/1000000),"-")</f>
        <v>42.054171177759947</v>
      </c>
      <c r="BX28" s="68" t="str">
        <f t="shared" si="3"/>
        <v>▲</v>
      </c>
      <c r="BY28" s="69">
        <f t="shared" si="2"/>
        <v>7.0174629930080723</v>
      </c>
    </row>
    <row r="29" spans="1:77">
      <c r="A29" s="64"/>
      <c r="B29" s="77" t="s">
        <v>70</v>
      </c>
      <c r="C29" s="81">
        <f>IFERROR(IF($B$2="Tonnes",AppAn.Data!L139,(AppAn.Data!L139*ozton*AppAn.Data!L$6)/1000000),"-")</f>
        <v>60.331146228484116</v>
      </c>
      <c r="D29" s="81">
        <f>IFERROR(IF($B$2="Tonnes",AppAn.Data!M139,(AppAn.Data!M139*ozton*AppAn.Data!M$6)/1000000),"-")</f>
        <v>64.351035548686241</v>
      </c>
      <c r="E29" s="81">
        <f>IFERROR(IF($B$2="Tonnes",AppAn.Data!N139,(AppAn.Data!N139*ozton*AppAn.Data!N$6)/1000000),"-")</f>
        <v>67.656104525862048</v>
      </c>
      <c r="F29" s="81">
        <f>IFERROR(IF($B$2="Tonnes",AppAn.Data!O139,(AppAn.Data!O139*ozton*AppAn.Data!O$6)/1000000),"-")</f>
        <v>79.704222187499994</v>
      </c>
      <c r="G29" s="81">
        <f>IFERROR(IF($B$2="Tonnes",AppAn.Data!P139,(AppAn.Data!P139*ozton*AppAn.Data!P$6)/1000000),"-")</f>
        <v>75.49502111755568</v>
      </c>
      <c r="H29" s="81">
        <f>IFERROR(IF($B$2="Tonnes",AppAn.Data!Q139,(AppAn.Data!Q139*ozton*AppAn.Data!Q$6)/1000000),"-")</f>
        <v>47.948042150967112</v>
      </c>
      <c r="I29" s="81">
        <f>IFERROR(IF($B$2="Tonnes",AppAn.Data!R139,(AppAn.Data!R139*ozton*AppAn.Data!R$6)/1000000),"-")</f>
        <v>41.998456520722797</v>
      </c>
      <c r="J29" s="81">
        <f>IFERROR(IF($B$2="Tonnes",AppAn.Data!S139,(AppAn.Data!S139*ozton*AppAn.Data!S$6)/1000000),"-")</f>
        <v>42.272228910012423</v>
      </c>
      <c r="K29" s="81">
        <f>IFERROR(IF($B$2="Tonnes",AppAn.Data!T139,(AppAn.Data!T139*ozton*AppAn.Data!T$6)/1000000),"-")</f>
        <v>45.604196167437614</v>
      </c>
      <c r="L29" s="81">
        <f>IFERROR(IF($B$2="Tonnes",AppAn.Data!U139,(AppAn.Data!U139*ozton*AppAn.Data!U$6)/1000000),"-")</f>
        <v>48.105793844758203</v>
      </c>
      <c r="M29" s="81">
        <f>IFERROR(IF($B$2="Tonnes",AppAn.Data!V139,(AppAn.Data!V139*ozton*AppAn.Data!V$6)/1000000),"-")</f>
        <v>34.813632727919995</v>
      </c>
      <c r="N29" s="81">
        <f>IFERROR(IF($B$2="Tonnes",AppAn.Data!W139,(AppAn.Data!W139*ozton*AppAn.Data!W$6)/1000000),"-")</f>
        <v>46.81433367896328</v>
      </c>
      <c r="O29" s="81">
        <f>IFERROR(IF($B$2="Tonnes",AppAn.Data!X139,(AppAn.Data!X139*ozton*AppAn.Data!X$6)/1000000),"-")</f>
        <v>60.683784228853838</v>
      </c>
      <c r="P29" s="81">
        <f>IFERROR(IF($B$2="Tonnes",AppAn.Data!Y139,(AppAn.Data!Y139*ozton*AppAn.Data!Y$6)/1000000),"-")</f>
        <v>71.225327981986311</v>
      </c>
      <c r="Q29" s="68" t="str">
        <f t="shared" si="0"/>
        <v>▲</v>
      </c>
      <c r="R29" s="69">
        <f t="shared" si="1"/>
        <v>17.371269585590852</v>
      </c>
      <c r="S29" s="64"/>
      <c r="T29" s="81">
        <f>IFERROR(IF($B$2="Tonnes",AppQt.Data!M149,(AppQt.Data!M149*ozton*AppQt.Data!M$7)/1000000),"-")</f>
        <v>14.218584660319307</v>
      </c>
      <c r="U29" s="81">
        <f>IFERROR(IF($B$2="Tonnes",AppQt.Data!N149,(AppQt.Data!N149*ozton*AppQt.Data!N$7)/1000000),"-")</f>
        <v>15.340048634209213</v>
      </c>
      <c r="V29" s="81">
        <f>IFERROR(IF($B$2="Tonnes",AppQt.Data!O149,(AppQt.Data!O149*ozton*AppQt.Data!O$7)/1000000),"-")</f>
        <v>13.683515969046233</v>
      </c>
      <c r="W29" s="81">
        <f>IFERROR(IF($B$2="Tonnes",AppQt.Data!P149,(AppQt.Data!P149*ozton*AppQt.Data!P$7)/1000000),"-")</f>
        <v>17.088996964909363</v>
      </c>
      <c r="X29" s="81">
        <f>IFERROR(IF($B$2="Tonnes",AppQt.Data!Q149,(AppQt.Data!Q149*ozton*AppQt.Data!Q$7)/1000000),"-")</f>
        <v>14.938562596599692</v>
      </c>
      <c r="Y29" s="81">
        <f>IFERROR(IF($B$2="Tonnes",AppQt.Data!R149,(AppQt.Data!R149*ozton*AppQt.Data!R$7)/1000000),"-")</f>
        <v>15.324309119010818</v>
      </c>
      <c r="Z29" s="81">
        <f>IFERROR(IF($B$2="Tonnes",AppQt.Data!S149,(AppQt.Data!S149*ozton*AppQt.Data!S$7)/1000000),"-")</f>
        <v>15.70940030911901</v>
      </c>
      <c r="AA29" s="81">
        <f>IFERROR(IF($B$2="Tonnes",AppQt.Data!T149,(AppQt.Data!T149*ozton*AppQt.Data!T$7)/1000000),"-")</f>
        <v>18.378763523956721</v>
      </c>
      <c r="AB29" s="81">
        <f>IFERROR(IF($B$2="Tonnes",AppQt.Data!U149,(AppQt.Data!U149*ozton*AppQt.Data!U$7)/1000000),"-")</f>
        <v>16.303195043103447</v>
      </c>
      <c r="AC29" s="81">
        <f>IFERROR(IF($B$2="Tonnes",AppQt.Data!V149,(AppQt.Data!V149*ozton*AppQt.Data!V$7)/1000000),"-")</f>
        <v>15.38286637931034</v>
      </c>
      <c r="AD29" s="81">
        <f>IFERROR(IF($B$2="Tonnes",AppQt.Data!W149,(AppQt.Data!W149*ozton*AppQt.Data!W$7)/1000000),"-")</f>
        <v>16.70049568965517</v>
      </c>
      <c r="AE29" s="81">
        <f>IFERROR(IF($B$2="Tonnes",AppQt.Data!X149,(AppQt.Data!X149*ozton*AppQt.Data!X$7)/1000000),"-")</f>
        <v>19.269547413793099</v>
      </c>
      <c r="AF29" s="81">
        <f>IFERROR(IF($B$2="Tonnes",AppQt.Data!Y149,(AppQt.Data!Y149*ozton*AppQt.Data!Y$7)/1000000),"-")</f>
        <v>17.841102812499997</v>
      </c>
      <c r="AG29" s="81">
        <f>IFERROR(IF($B$2="Tonnes",AppQt.Data!Z149,(AppQt.Data!Z149*ozton*AppQt.Data!Z$7)/1000000),"-")</f>
        <v>18.236422499999996</v>
      </c>
      <c r="AH29" s="81">
        <f>IFERROR(IF($B$2="Tonnes",AppQt.Data!AA149,(AppQt.Data!AA149*ozton*AppQt.Data!AA$7)/1000000),"-")</f>
        <v>21.349296874999997</v>
      </c>
      <c r="AI29" s="81">
        <f>IFERROR(IF($B$2="Tonnes",AppQt.Data!AB149,(AppQt.Data!AB149*ozton*AppQt.Data!AB$7)/1000000),"-")</f>
        <v>22.277399999999997</v>
      </c>
      <c r="AJ29" s="81">
        <f>IFERROR(IF($B$2="Tonnes",AppQt.Data!AC149,(AppQt.Data!AC149*ozton*AppQt.Data!AC$7)/1000000),"-")</f>
        <v>21.743681233522224</v>
      </c>
      <c r="AK29" s="81">
        <f>IFERROR(IF($B$2="Tonnes",AppQt.Data!AD149,(AppQt.Data!AD149*ozton*AppQt.Data!AD$7)/1000000),"-")</f>
        <v>19.17330004110152</v>
      </c>
      <c r="AL29" s="81">
        <f>IFERROR(IF($B$2="Tonnes",AppQt.Data!AE149,(AppQt.Data!AE149*ozton*AppQt.Data!AE$7)/1000000),"-")</f>
        <v>18.900979842931935</v>
      </c>
      <c r="AM29" s="81">
        <f>IFERROR(IF($B$2="Tonnes",AppQt.Data!AF149,(AppQt.Data!AF149*ozton*AppQt.Data!AF$7)/1000000),"-")</f>
        <v>15.677059999999997</v>
      </c>
      <c r="AN29" s="81">
        <f>IFERROR(IF($B$2="Tonnes",AppQt.Data!AG149,(AppQt.Data!AG149*ozton*AppQt.Data!AG$7)/1000000),"-")</f>
        <v>13.182608251807739</v>
      </c>
      <c r="AO29" s="81">
        <f>IFERROR(IF($B$2="Tonnes",AppQt.Data!AH149,(AppQt.Data!AH149*ozton*AppQt.Data!AH$7)/1000000),"-")</f>
        <v>10.154978421701603</v>
      </c>
      <c r="AP29" s="81">
        <f>IFERROR(IF($B$2="Tonnes",AppQt.Data!AI149,(AppQt.Data!AI149*ozton*AppQt.Data!AI$7)/1000000),"-")</f>
        <v>14.582515183246073</v>
      </c>
      <c r="AQ29" s="81">
        <f>IFERROR(IF($B$2="Tonnes",AppQt.Data!AJ149,(AppQt.Data!AJ149*ozton*AppQt.Data!AJ$7)/1000000),"-")</f>
        <v>10.027940294211701</v>
      </c>
      <c r="AR29" s="81">
        <f>IFERROR(IF($B$2="Tonnes",AppQt.Data!AK149,(AppQt.Data!AK149*ozton*AppQt.Data!AK$7)/1000000),"-")</f>
        <v>10.760146320714588</v>
      </c>
      <c r="AS29" s="81">
        <f>IFERROR(IF($B$2="Tonnes",AppQt.Data!AL149,(AppQt.Data!AL149*ozton*AppQt.Data!AL$7)/1000000),"-")</f>
        <v>9.6734140156185795</v>
      </c>
      <c r="AT29" s="81">
        <f>IFERROR(IF($B$2="Tonnes",AppQt.Data!AM149,(AppQt.Data!AM149*ozton*AppQt.Data!AM$7)/1000000),"-")</f>
        <v>10.553250261780104</v>
      </c>
      <c r="AU29" s="81">
        <f>IFERROR(IF($B$2="Tonnes",AppQt.Data!AN149,(AppQt.Data!AN149*ozton*AppQt.Data!AN$7)/1000000),"-")</f>
        <v>11.011645922609528</v>
      </c>
      <c r="AV29" s="81">
        <f>IFERROR(IF($B$2="Tonnes",AppQt.Data!AO149,(AppQt.Data!AO149*ozton*AppQt.Data!AO$7)/1000000),"-")</f>
        <v>10.081522628668651</v>
      </c>
      <c r="AW29" s="81">
        <f>IFERROR(IF($B$2="Tonnes",AppQt.Data!AP149,(AppQt.Data!AP149*ozton*AppQt.Data!AP$7)/1000000),"-")</f>
        <v>8.7959131113851203</v>
      </c>
      <c r="AX29" s="81">
        <f>IFERROR(IF($B$2="Tonnes",AppQt.Data!AQ149,(AppQt.Data!AQ149*ozton*AppQt.Data!AQ$7)/1000000),"-")</f>
        <v>11.207068062827222</v>
      </c>
      <c r="AY29" s="81">
        <f>IFERROR(IF($B$2="Tonnes",AppQt.Data!AR149,(AppQt.Data!AR149*ozton*AppQt.Data!AR$7)/1000000),"-")</f>
        <v>12.187725107131433</v>
      </c>
      <c r="AZ29" s="81">
        <f>IFERROR(IF($B$2="Tonnes",AppQt.Data!AS149,(AppQt.Data!AS149*ozton*AppQt.Data!AS$7)/1000000),"-")</f>
        <v>10.884548760102085</v>
      </c>
      <c r="BA29" s="81">
        <f>IFERROR(IF($B$2="Tonnes",AppQt.Data!AT149,(AppQt.Data!AT149*ozton*AppQt.Data!AT$7)/1000000),"-")</f>
        <v>9.5282544225236325</v>
      </c>
      <c r="BB29" s="81">
        <f>IFERROR(IF($B$2="Tonnes",AppQt.Data!AU149,(AppQt.Data!AU149*ozton*AppQt.Data!AU$7)/1000000),"-")</f>
        <v>12.084524869109945</v>
      </c>
      <c r="BC29" s="81">
        <f>IFERROR(IF($B$2="Tonnes",AppQt.Data!AV149,(AppQt.Data!AV149*ozton*AppQt.Data!AV$7)/1000000),"-")</f>
        <v>13.10686811570195</v>
      </c>
      <c r="BD29" s="81">
        <f>IFERROR(IF($B$2="Tonnes",AppQt.Data!AW149,(AppQt.Data!AW149*ozton*AppQt.Data!AW$7)/1000000),"-")</f>
        <v>11.558182710506166</v>
      </c>
      <c r="BE29" s="81">
        <f>IFERROR(IF($B$2="Tonnes",AppQt.Data!AX149,(AppQt.Data!AX149*ozton*AppQt.Data!AX$7)/1000000),"-")</f>
        <v>10.086484599424578</v>
      </c>
      <c r="BF29" s="81">
        <f>IFERROR(IF($B$2="Tonnes",AppQt.Data!AY149,(AppQt.Data!AY149*ozton*AppQt.Data!AY$7)/1000000),"-")</f>
        <v>12.666886125654447</v>
      </c>
      <c r="BG29" s="81">
        <f>IFERROR(IF($B$2="Tonnes",AppQt.Data!AZ149,(AppQt.Data!AZ149*ozton*AppQt.Data!AZ$7)/1000000),"-")</f>
        <v>13.79424040917301</v>
      </c>
      <c r="BH29" s="81">
        <f>IFERROR(IF($B$2="Tonnes",AppQt.Data!BA149,(AppQt.Data!BA149*ozton*AppQt.Data!BA$7)/1000000),"-")</f>
        <v>10.795302439455552</v>
      </c>
      <c r="BI29" s="81">
        <f>IFERROR(IF($B$2="Tonnes",AppQt.Data!BB149,(AppQt.Data!BB149*ozton*AppQt.Data!BB$7)/1000000),"-")</f>
        <v>4.8614238397698326</v>
      </c>
      <c r="BJ29" s="81">
        <f>IFERROR(IF($B$2="Tonnes",AppQt.Data!BC149,(AppQt.Data!BC149*ozton*AppQt.Data!BC$7)/1000000),"-")</f>
        <v>9.0231976795396633</v>
      </c>
      <c r="BK29" s="81">
        <f>IFERROR(IF($B$2="Tonnes",AppQt.Data!BD149,(AppQt.Data!BD149*ozton*AppQt.Data!BD$7)/1000000),"-")</f>
        <v>10.13370876915495</v>
      </c>
      <c r="BL29" s="81">
        <f>IFERROR(IF($B$2="Tonnes",AppQt.Data!BE149,(AppQt.Data!BE149*ozton*AppQt.Data!BE$7)/1000000),"-")</f>
        <v>10.302611250441942</v>
      </c>
      <c r="BM29" s="81">
        <f>IFERROR(IF($B$2="Tonnes",AppQt.Data!BF149,(AppQt.Data!BF149*ozton*AppQt.Data!BF$7)/1000000),"-")</f>
        <v>10.794044200459618</v>
      </c>
      <c r="BN29" s="81">
        <f>IFERROR(IF($B$2="Tonnes",AppQt.Data!BG149,(AppQt.Data!BG149*ozton*AppQt.Data!BG$7)/1000000),"-")</f>
        <v>12.736569870505582</v>
      </c>
      <c r="BO29" s="81">
        <f>IFERROR(IF($B$2="Tonnes",AppQt.Data!BH149,(AppQt.Data!BH149*ozton*AppQt.Data!BH$7)/1000000),"-")</f>
        <v>12.98110835755614</v>
      </c>
      <c r="BP29" s="81">
        <f>IFERROR(IF($B$2="Tonnes",AppQt.Data!BI149,(AppQt.Data!BI149*ozton*AppQt.Data!BI$7)/1000000),"-")</f>
        <v>13.93551218604491</v>
      </c>
      <c r="BQ29" s="81">
        <f>IFERROR(IF($B$2="Tonnes",AppQt.Data!BJ149,(AppQt.Data!BJ149*ozton*AppQt.Data!BJ$7)/1000000),"-")</f>
        <v>15.032481610367695</v>
      </c>
      <c r="BR29" s="81">
        <f>IFERROR(IF($B$2="Tonnes",AppQt.Data!BK149,(AppQt.Data!BK149*ozton*AppQt.Data!BK$7)/1000000),"-")</f>
        <v>16.093412932441232</v>
      </c>
      <c r="BS29" s="81">
        <f>IFERROR(IF($B$2="Tonnes",AppQt.Data!BL149,(AppQt.Data!BL149*ozton*AppQt.Data!BL$7)/1000000),"-")</f>
        <v>15.622377499999999</v>
      </c>
      <c r="BT29" s="81">
        <f>IFERROR(IF($B$2="Tonnes",AppQt.Data!BM149,(AppQt.Data!BM149*ozton*AppQt.Data!BM$7)/1000000),"-")</f>
        <v>15.013736576742666</v>
      </c>
      <c r="BU29" s="81">
        <f>IFERROR(IF($B$2="Tonnes",AppQt.Data!BN149,(AppQt.Data!BN149*ozton*AppQt.Data!BN$7)/1000000),"-")</f>
        <v>16.936379403611816</v>
      </c>
      <c r="BV29" s="81">
        <f>IFERROR(IF($B$2="Tonnes",AppQt.Data!BO149,(AppQt.Data!BO149*ozton*AppQt.Data!BO$7)/1000000),"-")</f>
        <v>19.628359001631829</v>
      </c>
      <c r="BW29" s="81">
        <f>IFERROR(IF($B$2="Tonnes",AppQt.Data!BP149,(AppQt.Data!BP149*ozton*AppQt.Data!BP$7)/1000000),"-")</f>
        <v>19.646853</v>
      </c>
      <c r="BX29" s="68" t="str">
        <f t="shared" si="3"/>
        <v>▲</v>
      </c>
      <c r="BY29" s="69">
        <f t="shared" si="2"/>
        <v>25.760966920687988</v>
      </c>
    </row>
    <row r="30" spans="1:77">
      <c r="A30" s="64"/>
      <c r="B30" s="79" t="s">
        <v>72</v>
      </c>
      <c r="C30" s="81">
        <f>IFERROR(IF($B$2="Tonnes",AppAn.Data!L140,(AppAn.Data!L140*ozton*AppAn.Data!L$6)/1000000),"-")</f>
        <v>303.83485301626143</v>
      </c>
      <c r="D30" s="81">
        <f>IFERROR(IF($B$2="Tonnes",AppAn.Data!M140,(AppAn.Data!M140*ozton*AppAn.Data!M$6)/1000000),"-")</f>
        <v>266.84714134054798</v>
      </c>
      <c r="E30" s="81">
        <f>IFERROR(IF($B$2="Tonnes",AppAn.Data!N140,(AppAn.Data!N140*ozton*AppAn.Data!N$6)/1000000),"-")</f>
        <v>224.19039659496505</v>
      </c>
      <c r="F30" s="81">
        <f>IFERROR(IF($B$2="Tonnes",AppAn.Data!O140,(AppAn.Data!O140*ozton*AppAn.Data!O$6)/1000000),"-")</f>
        <v>251.43142884519057</v>
      </c>
      <c r="G30" s="81">
        <f>IFERROR(IF($B$2="Tonnes",AppAn.Data!P140,(AppAn.Data!P140*ozton*AppAn.Data!P$6)/1000000),"-")</f>
        <v>224.61694803292073</v>
      </c>
      <c r="H30" s="81">
        <f>IFERROR(IF($B$2="Tonnes",AppAn.Data!Q140,(AppAn.Data!Q140*ozton*AppAn.Data!Q$6)/1000000),"-")</f>
        <v>248.48869334630047</v>
      </c>
      <c r="I30" s="81">
        <f>IFERROR(IF($B$2="Tonnes",AppAn.Data!R140,(AppAn.Data!R140*ozton*AppAn.Data!R$6)/1000000),"-")</f>
        <v>266.46774070005785</v>
      </c>
      <c r="J30" s="81">
        <f>IFERROR(IF($B$2="Tonnes",AppAn.Data!S140,(AppAn.Data!S140*ozton*AppAn.Data!S$6)/1000000),"-")</f>
        <v>215.38362360169472</v>
      </c>
      <c r="K30" s="81">
        <f>IFERROR(IF($B$2="Tonnes",AppAn.Data!T140,(AppAn.Data!T140*ozton*AppAn.Data!T$6)/1000000),"-")</f>
        <v>209.90550106842332</v>
      </c>
      <c r="L30" s="81">
        <f>IFERROR(IF($B$2="Tonnes",AppAn.Data!U140,(AppAn.Data!U140*ozton*AppAn.Data!U$6)/1000000),"-")</f>
        <v>205.89587304416767</v>
      </c>
      <c r="M30" s="81">
        <f>IFERROR(IF($B$2="Tonnes",AppAn.Data!V140,(AppAn.Data!V140*ozton*AppAn.Data!V$6)/1000000),"-")</f>
        <v>237.34041857416287</v>
      </c>
      <c r="N30" s="81">
        <f>IFERROR(IF($B$2="Tonnes",AppAn.Data!W140,(AppAn.Data!W140*ozton*AppAn.Data!W$6)/1000000),"-")</f>
        <v>321.29238876398875</v>
      </c>
      <c r="O30" s="81">
        <f>IFERROR(IF($B$2="Tonnes",AppAn.Data!X140,(AppAn.Data!X140*ozton*AppAn.Data!X$6)/1000000),"-")</f>
        <v>310.44929077162874</v>
      </c>
      <c r="P30" s="81">
        <f>IFERROR(IF($B$2="Tonnes",AppAn.Data!Y140,(AppAn.Data!Y140*ozton*AppAn.Data!Y$6)/1000000),"-")</f>
        <v>304.31362720714128</v>
      </c>
      <c r="Q30" s="68" t="str">
        <f t="shared" si="0"/>
        <v>▼</v>
      </c>
      <c r="R30" s="69">
        <f t="shared" si="1"/>
        <v>-1.9763818913024811</v>
      </c>
      <c r="S30" s="64"/>
      <c r="T30" s="81">
        <f>IFERROR(IF($B$2="Tonnes",AppQt.Data!M150,(AppQt.Data!M150*ozton*AppQt.Data!M$7)/1000000),"-")</f>
        <v>53.233264949678492</v>
      </c>
      <c r="U30" s="81">
        <f>IFERROR(IF($B$2="Tonnes",AppQt.Data!N150,(AppQt.Data!N150*ozton*AppQt.Data!N$7)/1000000),"-")</f>
        <v>77.622723537252426</v>
      </c>
      <c r="V30" s="81">
        <f>IFERROR(IF($B$2="Tonnes",AppQt.Data!O150,(AppQt.Data!O150*ozton*AppQt.Data!O$7)/1000000),"-")</f>
        <v>71.141631559408779</v>
      </c>
      <c r="W30" s="81">
        <f>IFERROR(IF($B$2="Tonnes",AppQt.Data!P150,(AppQt.Data!P150*ozton*AppQt.Data!P$7)/1000000),"-")</f>
        <v>101.83723296992176</v>
      </c>
      <c r="X30" s="81">
        <f>IFERROR(IF($B$2="Tonnes",AppQt.Data!Q150,(AppQt.Data!Q150*ozton*AppQt.Data!Q$7)/1000000),"-")</f>
        <v>54.45929595962037</v>
      </c>
      <c r="Y30" s="81">
        <f>IFERROR(IF($B$2="Tonnes",AppQt.Data!R150,(AppQt.Data!R150*ozton*AppQt.Data!R$7)/1000000),"-")</f>
        <v>61.261284904163134</v>
      </c>
      <c r="Z30" s="81">
        <f>IFERROR(IF($B$2="Tonnes",AppQt.Data!S150,(AppQt.Data!S150*ozton*AppQt.Data!S$7)/1000000),"-")</f>
        <v>66.708732926154028</v>
      </c>
      <c r="AA30" s="81">
        <f>IFERROR(IF($B$2="Tonnes",AppQt.Data!T150,(AppQt.Data!T150*ozton*AppQt.Data!T$7)/1000000),"-")</f>
        <v>84.417827550610411</v>
      </c>
      <c r="AB30" s="81">
        <f>IFERROR(IF($B$2="Tonnes",AppQt.Data!U150,(AppQt.Data!U150*ozton*AppQt.Data!U$7)/1000000),"-")</f>
        <v>44.422965468023619</v>
      </c>
      <c r="AC30" s="81">
        <f>IFERROR(IF($B$2="Tonnes",AppQt.Data!V150,(AppQt.Data!V150*ozton*AppQt.Data!V$7)/1000000),"-")</f>
        <v>49.768260514939882</v>
      </c>
      <c r="AD30" s="81">
        <f>IFERROR(IF($B$2="Tonnes",AppQt.Data!W150,(AppQt.Data!W150*ozton*AppQt.Data!W$7)/1000000),"-")</f>
        <v>53.142213289235336</v>
      </c>
      <c r="AE30" s="81">
        <f>IFERROR(IF($B$2="Tonnes",AppQt.Data!X150,(AppQt.Data!X150*ozton*AppQt.Data!X$7)/1000000),"-")</f>
        <v>76.856957322766249</v>
      </c>
      <c r="AF30" s="81">
        <f>IFERROR(IF($B$2="Tonnes",AppQt.Data!Y150,(AppQt.Data!Y150*ozton*AppQt.Data!Y$7)/1000000),"-")</f>
        <v>56.409706429995126</v>
      </c>
      <c r="AG30" s="81">
        <f>IFERROR(IF($B$2="Tonnes",AppQt.Data!Z150,(AppQt.Data!Z150*ozton*AppQt.Data!Z$7)/1000000),"-")</f>
        <v>66.361467380756636</v>
      </c>
      <c r="AH30" s="81">
        <f>IFERROR(IF($B$2="Tonnes",AppQt.Data!AA150,(AppQt.Data!AA150*ozton*AppQt.Data!AA$7)/1000000),"-")</f>
        <v>50.831842412717037</v>
      </c>
      <c r="AI30" s="81">
        <f>IFERROR(IF($B$2="Tonnes",AppQt.Data!AB150,(AppQt.Data!AB150*ozton*AppQt.Data!AB$7)/1000000),"-")</f>
        <v>77.828412621721753</v>
      </c>
      <c r="AJ30" s="81">
        <f>IFERROR(IF($B$2="Tonnes",AppQt.Data!AC150,(AppQt.Data!AC150*ozton*AppQt.Data!AC$7)/1000000),"-")</f>
        <v>45.913392196468365</v>
      </c>
      <c r="AK30" s="81">
        <f>IFERROR(IF($B$2="Tonnes",AppQt.Data!AD150,(AppQt.Data!AD150*ozton*AppQt.Data!AD$7)/1000000),"-")</f>
        <v>51.918907850055014</v>
      </c>
      <c r="AL30" s="81">
        <f>IFERROR(IF($B$2="Tonnes",AppQt.Data!AE150,(AppQt.Data!AE150*ozton*AppQt.Data!AE$7)/1000000),"-")</f>
        <v>50.355078208846251</v>
      </c>
      <c r="AM30" s="81">
        <f>IFERROR(IF($B$2="Tonnes",AppQt.Data!AF150,(AppQt.Data!AF150*ozton*AppQt.Data!AF$7)/1000000),"-")</f>
        <v>76.429569777551094</v>
      </c>
      <c r="AN30" s="81">
        <f>IFERROR(IF($B$2="Tonnes",AppQt.Data!AG150,(AppQt.Data!AG150*ozton*AppQt.Data!AG$7)/1000000),"-")</f>
        <v>46.192042110050039</v>
      </c>
      <c r="AO30" s="81">
        <f>IFERROR(IF($B$2="Tonnes",AppQt.Data!AH150,(AppQt.Data!AH150*ozton*AppQt.Data!AH$7)/1000000),"-")</f>
        <v>52.765693604150727</v>
      </c>
      <c r="AP30" s="81">
        <f>IFERROR(IF($B$2="Tonnes",AppQt.Data!AI150,(AppQt.Data!AI150*ozton*AppQt.Data!AI$7)/1000000),"-")</f>
        <v>70.923477041492305</v>
      </c>
      <c r="AQ30" s="81">
        <f>IFERROR(IF($B$2="Tonnes",AppQt.Data!AJ150,(AppQt.Data!AJ150*ozton*AppQt.Data!AJ$7)/1000000),"-")</f>
        <v>78.607480590607381</v>
      </c>
      <c r="AR30" s="81">
        <f>IFERROR(IF($B$2="Tonnes",AppQt.Data!AK150,(AppQt.Data!AK150*ozton*AppQt.Data!AK$7)/1000000),"-")</f>
        <v>55.418765528634879</v>
      </c>
      <c r="AS30" s="81">
        <f>IFERROR(IF($B$2="Tonnes",AppQt.Data!AL150,(AppQt.Data!AL150*ozton*AppQt.Data!AL$7)/1000000),"-")</f>
        <v>67.518823698937652</v>
      </c>
      <c r="AT30" s="81">
        <f>IFERROR(IF($B$2="Tonnes",AppQt.Data!AM150,(AppQt.Data!AM150*ozton*AppQt.Data!AM$7)/1000000),"-")</f>
        <v>56.015818387590102</v>
      </c>
      <c r="AU30" s="81">
        <f>IFERROR(IF($B$2="Tonnes",AppQt.Data!AN150,(AppQt.Data!AN150*ozton*AppQt.Data!AN$7)/1000000),"-")</f>
        <v>87.514333084895199</v>
      </c>
      <c r="AV30" s="81">
        <f>IFERROR(IF($B$2="Tonnes",AppQt.Data!AO150,(AppQt.Data!AO150*ozton*AppQt.Data!AO$7)/1000000),"-")</f>
        <v>50.953707038425435</v>
      </c>
      <c r="AW30" s="81">
        <f>IFERROR(IF($B$2="Tonnes",AppQt.Data!AP150,(AppQt.Data!AP150*ozton*AppQt.Data!AP$7)/1000000),"-")</f>
        <v>45.721453790055698</v>
      </c>
      <c r="AX30" s="81">
        <f>IFERROR(IF($B$2="Tonnes",AppQt.Data!AQ150,(AppQt.Data!AQ150*ozton*AppQt.Data!AQ$7)/1000000),"-")</f>
        <v>46.444844854449073</v>
      </c>
      <c r="AY30" s="81">
        <f>IFERROR(IF($B$2="Tonnes",AppQt.Data!AR150,(AppQt.Data!AR150*ozton*AppQt.Data!AR$7)/1000000),"-")</f>
        <v>72.26361791876451</v>
      </c>
      <c r="AZ30" s="81">
        <f>IFERROR(IF($B$2="Tonnes",AppQt.Data!AS150,(AppQt.Data!AS150*ozton*AppQt.Data!AS$7)/1000000),"-")</f>
        <v>41.369718890638637</v>
      </c>
      <c r="BA30" s="81">
        <f>IFERROR(IF($B$2="Tonnes",AppQt.Data!AT150,(AppQt.Data!AT150*ozton*AppQt.Data!AT$7)/1000000),"-")</f>
        <v>47.383387495911514</v>
      </c>
      <c r="BB30" s="81">
        <f>IFERROR(IF($B$2="Tonnes",AppQt.Data!AU150,(AppQt.Data!AU150*ozton*AppQt.Data!AU$7)/1000000),"-")</f>
        <v>49.077913460480914</v>
      </c>
      <c r="BC30" s="81">
        <f>IFERROR(IF($B$2="Tonnes",AppQt.Data!AV150,(AppQt.Data!AV150*ozton*AppQt.Data!AV$7)/1000000),"-")</f>
        <v>72.074481221392205</v>
      </c>
      <c r="BD30" s="81">
        <f>IFERROR(IF($B$2="Tonnes",AppQt.Data!AW150,(AppQt.Data!AW150*ozton*AppQt.Data!AW$7)/1000000),"-")</f>
        <v>43.242004263182892</v>
      </c>
      <c r="BE30" s="81">
        <f>IFERROR(IF($B$2="Tonnes",AppQt.Data!AX150,(AppQt.Data!AX150*ozton*AppQt.Data!AX$7)/1000000),"-")</f>
        <v>45.755834788825709</v>
      </c>
      <c r="BF30" s="81">
        <f>IFERROR(IF($B$2="Tonnes",AppQt.Data!AY150,(AppQt.Data!AY150*ozton*AppQt.Data!AY$7)/1000000),"-")</f>
        <v>46.559339593790391</v>
      </c>
      <c r="BG30" s="81">
        <f>IFERROR(IF($B$2="Tonnes",AppQt.Data!AZ150,(AppQt.Data!AZ150*ozton*AppQt.Data!AZ$7)/1000000),"-")</f>
        <v>70.338694398368702</v>
      </c>
      <c r="BH30" s="81">
        <f>IFERROR(IF($B$2="Tonnes",AppQt.Data!BA150,(AppQt.Data!BA150*ozton*AppQt.Data!BA$7)/1000000),"-")</f>
        <v>49.290789652268771</v>
      </c>
      <c r="BI30" s="81">
        <f>IFERROR(IF($B$2="Tonnes",AppQt.Data!BB150,(AppQt.Data!BB150*ozton*AppQt.Data!BB$7)/1000000),"-")</f>
        <v>44.03129826505824</v>
      </c>
      <c r="BJ30" s="81">
        <f>IFERROR(IF($B$2="Tonnes",AppQt.Data!BC150,(AppQt.Data!BC150*ozton*AppQt.Data!BC$7)/1000000),"-")</f>
        <v>61.671707807799258</v>
      </c>
      <c r="BK30" s="81">
        <f>IFERROR(IF($B$2="Tonnes",AppQt.Data!BD150,(AppQt.Data!BD150*ozton*AppQt.Data!BD$7)/1000000),"-")</f>
        <v>82.346622849036564</v>
      </c>
      <c r="BL30" s="81">
        <f>IFERROR(IF($B$2="Tonnes",AppQt.Data!BE150,(AppQt.Data!BE150*ozton*AppQt.Data!BE$7)/1000000),"-")</f>
        <v>69.966494846438181</v>
      </c>
      <c r="BM30" s="81">
        <f>IFERROR(IF($B$2="Tonnes",AppQt.Data!BF150,(AppQt.Data!BF150*ozton*AppQt.Data!BF$7)/1000000),"-")</f>
        <v>82.00001592825032</v>
      </c>
      <c r="BN30" s="81">
        <f>IFERROR(IF($B$2="Tonnes",AppQt.Data!BG150,(AppQt.Data!BG150*ozton*AppQt.Data!BG$7)/1000000),"-")</f>
        <v>68.086819122795404</v>
      </c>
      <c r="BO30" s="81">
        <f>IFERROR(IF($B$2="Tonnes",AppQt.Data!BH150,(AppQt.Data!BH150*ozton*AppQt.Data!BH$7)/1000000),"-")</f>
        <v>101.23905886650491</v>
      </c>
      <c r="BP30" s="81">
        <f>IFERROR(IF($B$2="Tonnes",AppQt.Data!BI150,(AppQt.Data!BI150*ozton*AppQt.Data!BI$7)/1000000),"-")</f>
        <v>70.309049159384728</v>
      </c>
      <c r="BQ30" s="81">
        <f>IFERROR(IF($B$2="Tonnes",AppQt.Data!BJ150,(AppQt.Data!BJ150*ozton*AppQt.Data!BJ$7)/1000000),"-")</f>
        <v>80.438371005607635</v>
      </c>
      <c r="BR30" s="81">
        <f>IFERROR(IF($B$2="Tonnes",AppQt.Data!BK150,(AppQt.Data!BK150*ozton*AppQt.Data!BK$7)/1000000),"-")</f>
        <v>67.639035190924545</v>
      </c>
      <c r="BS30" s="81">
        <f>IFERROR(IF($B$2="Tonnes",AppQt.Data!BL150,(AppQt.Data!BL150*ozton*AppQt.Data!BL$7)/1000000),"-")</f>
        <v>92.062835415711803</v>
      </c>
      <c r="BT30" s="81">
        <f>IFERROR(IF($B$2="Tonnes",AppQt.Data!BM150,(AppQt.Data!BM150*ozton*AppQt.Data!BM$7)/1000000),"-")</f>
        <v>70.238350061276478</v>
      </c>
      <c r="BU30" s="81">
        <f>IFERROR(IF($B$2="Tonnes",AppQt.Data!BN150,(AppQt.Data!BN150*ozton*AppQt.Data!BN$7)/1000000),"-")</f>
        <v>82.762687909555638</v>
      </c>
      <c r="BV30" s="81">
        <f>IFERROR(IF($B$2="Tonnes",AppQt.Data!BO150,(AppQt.Data!BO150*ozton*AppQt.Data!BO$7)/1000000),"-")</f>
        <v>61.964540177339103</v>
      </c>
      <c r="BW30" s="81">
        <f>IFERROR(IF($B$2="Tonnes",AppQt.Data!BP150,(AppQt.Data!BP150*ozton*AppQt.Data!BP$7)/1000000),"-")</f>
        <v>89.348049058970062</v>
      </c>
      <c r="BX30" s="68" t="str">
        <f t="shared" si="3"/>
        <v>▼</v>
      </c>
      <c r="BY30" s="69">
        <f t="shared" si="2"/>
        <v>-2.9488406961213576</v>
      </c>
    </row>
    <row r="31" spans="1:77">
      <c r="A31" s="64"/>
      <c r="B31" s="80" t="s">
        <v>73</v>
      </c>
      <c r="C31" s="81">
        <f>IFERROR(IF($B$2="Tonnes",AppAn.Data!L141,(AppAn.Data!L141*ozton*AppAn.Data!L$6)/1000000),"-")</f>
        <v>226.68297004756693</v>
      </c>
      <c r="D31" s="81">
        <f>IFERROR(IF($B$2="Tonnes",AppAn.Data!M141,(AppAn.Data!M141*ozton*AppAn.Data!M$6)/1000000),"-")</f>
        <v>198.49551548459601</v>
      </c>
      <c r="E31" s="81">
        <f>IFERROR(IF($B$2="Tonnes",AppAn.Data!N141,(AppAn.Data!N141*ozton*AppAn.Data!N$6)/1000000),"-")</f>
        <v>160.18638339940065</v>
      </c>
      <c r="F31" s="81">
        <f>IFERROR(IF($B$2="Tonnes",AppAn.Data!O141,(AppAn.Data!O141*ozton*AppAn.Data!O$6)/1000000),"-")</f>
        <v>187.77554729113817</v>
      </c>
      <c r="G31" s="81">
        <f>IFERROR(IF($B$2="Tonnes",AppAn.Data!P141,(AppAn.Data!P141*ozton*AppAn.Data!P$6)/1000000),"-")</f>
        <v>164.7460874154909</v>
      </c>
      <c r="H31" s="81">
        <f>IFERROR(IF($B$2="Tonnes",AppAn.Data!Q141,(AppAn.Data!Q141*ozton*AppAn.Data!Q$6)/1000000),"-")</f>
        <v>190.5501970917125</v>
      </c>
      <c r="I31" s="81">
        <f>IFERROR(IF($B$2="Tonnes",AppAn.Data!R141,(AppAn.Data!R141*ozton*AppAn.Data!R$6)/1000000),"-")</f>
        <v>210.09701837508399</v>
      </c>
      <c r="J31" s="81">
        <f>IFERROR(IF($B$2="Tonnes",AppAn.Data!S141,(AppAn.Data!S141*ozton*AppAn.Data!S$6)/1000000),"-")</f>
        <v>158.86519987054584</v>
      </c>
      <c r="K31" s="81">
        <f>IFERROR(IF($B$2="Tonnes",AppAn.Data!T141,(AppAn.Data!T141*ozton*AppAn.Data!T$6)/1000000),"-")</f>
        <v>154.44276413645275</v>
      </c>
      <c r="L31" s="81">
        <f>IFERROR(IF($B$2="Tonnes",AppAn.Data!U141,(AppAn.Data!U141*ozton*AppAn.Data!U$6)/1000000),"-")</f>
        <v>150.79977750967009</v>
      </c>
      <c r="M31" s="81">
        <f>IFERROR(IF($B$2="Tonnes",AppAn.Data!V141,(AppAn.Data!V141*ozton*AppAn.Data!V$6)/1000000),"-")</f>
        <v>187.32063801344287</v>
      </c>
      <c r="N31" s="81">
        <f>IFERROR(IF($B$2="Tonnes",AppAn.Data!W141,(AppAn.Data!W141*ozton*AppAn.Data!W$6)/1000000),"-")</f>
        <v>264.94223550282652</v>
      </c>
      <c r="O31" s="81">
        <f>IFERROR(IF($B$2="Tonnes",AppAn.Data!X141,(AppAn.Data!X141*ozton*AppAn.Data!X$6)/1000000),"-")</f>
        <v>251.67914068312098</v>
      </c>
      <c r="P31" s="81">
        <f>IFERROR(IF($B$2="Tonnes",AppAn.Data!Y141,(AppAn.Data!Y141*ozton*AppAn.Data!Y$6)/1000000),"-")</f>
        <v>248.80001210331557</v>
      </c>
      <c r="Q31" s="68" t="str">
        <f t="shared" si="0"/>
        <v>▼</v>
      </c>
      <c r="R31" s="69">
        <f t="shared" si="1"/>
        <v>-1.1439678997594793</v>
      </c>
      <c r="S31" s="64"/>
      <c r="T31" s="81">
        <f>IFERROR(IF($B$2="Tonnes",AppQt.Data!M151,(AppQt.Data!M151*ozton*AppQt.Data!M$7)/1000000),"-")</f>
        <v>39.418925121035983</v>
      </c>
      <c r="U31" s="81">
        <f>IFERROR(IF($B$2="Tonnes",AppQt.Data!N151,(AppQt.Data!N151*ozton*AppQt.Data!N$7)/1000000),"-")</f>
        <v>56.669648101996458</v>
      </c>
      <c r="V31" s="81">
        <f>IFERROR(IF($B$2="Tonnes",AppQt.Data!O151,(AppQt.Data!O151*ozton*AppQt.Data!O$7)/1000000),"-")</f>
        <v>55.160011611738867</v>
      </c>
      <c r="W31" s="81">
        <f>IFERROR(IF($B$2="Tonnes",AppQt.Data!P151,(AppQt.Data!P151*ozton*AppQt.Data!P$7)/1000000),"-")</f>
        <v>75.434385212795632</v>
      </c>
      <c r="X31" s="81">
        <f>IFERROR(IF($B$2="Tonnes",AppQt.Data!Q151,(AppQt.Data!Q151*ozton*AppQt.Data!Q$7)/1000000),"-")</f>
        <v>41.879205774694647</v>
      </c>
      <c r="Y31" s="81">
        <f>IFERROR(IF($B$2="Tonnes",AppQt.Data!R151,(AppQt.Data!R151*ozton*AppQt.Data!R$7)/1000000),"-")</f>
        <v>43.032207045733216</v>
      </c>
      <c r="Z31" s="81">
        <f>IFERROR(IF($B$2="Tonnes",AppQt.Data!S151,(AppQt.Data!S151*ozton*AppQt.Data!S$7)/1000000),"-")</f>
        <v>51.937372422734121</v>
      </c>
      <c r="AA31" s="81">
        <f>IFERROR(IF($B$2="Tonnes",AppQt.Data!T151,(AppQt.Data!T151*ozton*AppQt.Data!T$7)/1000000),"-")</f>
        <v>61.646730241434028</v>
      </c>
      <c r="AB31" s="81">
        <f>IFERROR(IF($B$2="Tonnes",AppQt.Data!U151,(AppQt.Data!U151*ozton*AppQt.Data!U$7)/1000000),"-")</f>
        <v>33.400833111150391</v>
      </c>
      <c r="AC31" s="81">
        <f>IFERROR(IF($B$2="Tonnes",AppQt.Data!V151,(AppQt.Data!V151*ozton*AppQt.Data!V$7)/1000000),"-")</f>
        <v>32.478218340817406</v>
      </c>
      <c r="AD31" s="81">
        <f>IFERROR(IF($B$2="Tonnes",AppQt.Data!W151,(AppQt.Data!W151*ozton*AppQt.Data!W$7)/1000000),"-")</f>
        <v>37.992113335691563</v>
      </c>
      <c r="AE31" s="81">
        <f>IFERROR(IF($B$2="Tonnes",AppQt.Data!X151,(AppQt.Data!X151*ozton*AppQt.Data!X$7)/1000000),"-")</f>
        <v>56.315218611741301</v>
      </c>
      <c r="AF31" s="81">
        <f>IFERROR(IF($B$2="Tonnes",AppQt.Data!Y151,(AppQt.Data!Y151*ozton*AppQt.Data!Y$7)/1000000),"-")</f>
        <v>43.90639174520436</v>
      </c>
      <c r="AG31" s="81">
        <f>IFERROR(IF($B$2="Tonnes",AppQt.Data!Z151,(AppQt.Data!Z151*ozton*AppQt.Data!Z$7)/1000000),"-")</f>
        <v>50.831062648660122</v>
      </c>
      <c r="AH31" s="81">
        <f>IFERROR(IF($B$2="Tonnes",AppQt.Data!AA151,(AppQt.Data!AA151*ozton*AppQt.Data!AA$7)/1000000),"-")</f>
        <v>35.342731472841017</v>
      </c>
      <c r="AI31" s="81">
        <f>IFERROR(IF($B$2="Tonnes",AppQt.Data!AB151,(AppQt.Data!AB151*ozton*AppQt.Data!AB$7)/1000000),"-")</f>
        <v>57.695361424432669</v>
      </c>
      <c r="AJ31" s="81">
        <f>IFERROR(IF($B$2="Tonnes",AppQt.Data!AC151,(AppQt.Data!AC151*ozton*AppQt.Data!AC$7)/1000000),"-")</f>
        <v>32.907847924716592</v>
      </c>
      <c r="AK31" s="81">
        <f>IFERROR(IF($B$2="Tonnes",AppQt.Data!AD151,(AppQt.Data!AD151*ozton*AppQt.Data!AD$7)/1000000),"-")</f>
        <v>36.70297639773824</v>
      </c>
      <c r="AL31" s="81">
        <f>IFERROR(IF($B$2="Tonnes",AppQt.Data!AE151,(AppQt.Data!AE151*ozton*AppQt.Data!AE$7)/1000000),"-")</f>
        <v>36.805762410712695</v>
      </c>
      <c r="AM31" s="81">
        <f>IFERROR(IF($B$2="Tonnes",AppQt.Data!AF151,(AppQt.Data!AF151*ozton*AppQt.Data!AF$7)/1000000),"-")</f>
        <v>58.329500682323371</v>
      </c>
      <c r="AN31" s="81">
        <f>IFERROR(IF($B$2="Tonnes",AppQt.Data!AG151,(AppQt.Data!AG151*ozton*AppQt.Data!AG$7)/1000000),"-")</f>
        <v>33.884436824273472</v>
      </c>
      <c r="AO31" s="81">
        <f>IFERROR(IF($B$2="Tonnes",AppQt.Data!AH151,(AppQt.Data!AH151*ozton*AppQt.Data!AH$7)/1000000),"-")</f>
        <v>37.950561103020355</v>
      </c>
      <c r="AP31" s="81">
        <f>IFERROR(IF($B$2="Tonnes",AppQt.Data!AI151,(AppQt.Data!AI151*ozton*AppQt.Data!AI$7)/1000000),"-")</f>
        <v>57.072651808202906</v>
      </c>
      <c r="AQ31" s="81">
        <f>IFERROR(IF($B$2="Tonnes",AppQt.Data!AJ151,(AppQt.Data!AJ151*ozton*AppQt.Data!AJ$7)/1000000),"-")</f>
        <v>61.642547356215779</v>
      </c>
      <c r="AR31" s="81">
        <f>IFERROR(IF($B$2="Tonnes",AppQt.Data!AK151,(AppQt.Data!AK151*ozton*AppQt.Data!AK$7)/1000000),"-")</f>
        <v>43.2448979162684</v>
      </c>
      <c r="AS31" s="81">
        <f>IFERROR(IF($B$2="Tonnes",AppQt.Data!AL151,(AppQt.Data!AL151*ozton*AppQt.Data!AL$7)/1000000),"-")</f>
        <v>52.887625079162675</v>
      </c>
      <c r="AT31" s="81">
        <f>IFERROR(IF($B$2="Tonnes",AppQt.Data!AM151,(AppQt.Data!AM151*ozton*AppQt.Data!AM$7)/1000000),"-")</f>
        <v>43.068232941989066</v>
      </c>
      <c r="AU31" s="81">
        <f>IFERROR(IF($B$2="Tonnes",AppQt.Data!AN151,(AppQt.Data!AN151*ozton*AppQt.Data!AN$7)/1000000),"-")</f>
        <v>70.896262437663836</v>
      </c>
      <c r="AV31" s="81">
        <f>IFERROR(IF($B$2="Tonnes",AppQt.Data!AO151,(AppQt.Data!AO151*ozton*AppQt.Data!AO$7)/1000000),"-")</f>
        <v>38.203100584251189</v>
      </c>
      <c r="AW31" s="81">
        <f>IFERROR(IF($B$2="Tonnes",AppQt.Data!AP151,(AppQt.Data!AP151*ozton*AppQt.Data!AP$7)/1000000),"-")</f>
        <v>31.668217488857593</v>
      </c>
      <c r="AX31" s="81">
        <f>IFERROR(IF($B$2="Tonnes",AppQt.Data!AQ151,(AppQt.Data!AQ151*ozton*AppQt.Data!AQ$7)/1000000),"-")</f>
        <v>33.238229670956919</v>
      </c>
      <c r="AY31" s="81">
        <f>IFERROR(IF($B$2="Tonnes",AppQt.Data!AR151,(AppQt.Data!AR151*ozton*AppQt.Data!AR$7)/1000000),"-")</f>
        <v>55.755652126480136</v>
      </c>
      <c r="AZ31" s="81">
        <f>IFERROR(IF($B$2="Tonnes",AppQt.Data!AS151,(AppQt.Data!AS151*ozton*AppQt.Data!AS$7)/1000000),"-")</f>
        <v>29.21602341508811</v>
      </c>
      <c r="BA31" s="81">
        <f>IFERROR(IF($B$2="Tonnes",AppQt.Data!AT151,(AppQt.Data!AT151*ozton*AppQt.Data!AT$7)/1000000),"-")</f>
        <v>33.451273352522819</v>
      </c>
      <c r="BB31" s="81">
        <f>IFERROR(IF($B$2="Tonnes",AppQt.Data!AU151,(AppQt.Data!AU151*ozton*AppQt.Data!AU$7)/1000000),"-")</f>
        <v>35.923196512499572</v>
      </c>
      <c r="BC31" s="81">
        <f>IFERROR(IF($B$2="Tonnes",AppQt.Data!AV151,(AppQt.Data!AV151*ozton*AppQt.Data!AV$7)/1000000),"-")</f>
        <v>55.852270856342216</v>
      </c>
      <c r="BD31" s="81">
        <f>IFERROR(IF($B$2="Tonnes",AppQt.Data!AW151,(AppQt.Data!AW151*ozton*AppQt.Data!AW$7)/1000000),"-")</f>
        <v>31.288997046470342</v>
      </c>
      <c r="BE31" s="81">
        <f>IFERROR(IF($B$2="Tonnes",AppQt.Data!AX151,(AppQt.Data!AX151*ozton*AppQt.Data!AX$7)/1000000),"-")</f>
        <v>32.009505860467016</v>
      </c>
      <c r="BF31" s="81">
        <f>IFERROR(IF($B$2="Tonnes",AppQt.Data!AY151,(AppQt.Data!AY151*ozton*AppQt.Data!AY$7)/1000000),"-")</f>
        <v>33.815043702555734</v>
      </c>
      <c r="BG31" s="81">
        <f>IFERROR(IF($B$2="Tonnes",AppQt.Data!AZ151,(AppQt.Data!AZ151*ozton*AppQt.Data!AZ$7)/1000000),"-")</f>
        <v>53.686230900176994</v>
      </c>
      <c r="BH31" s="81">
        <f>IFERROR(IF($B$2="Tonnes",AppQt.Data!BA151,(AppQt.Data!BA151*ozton*AppQt.Data!BA$7)/1000000),"-")</f>
        <v>37.694125408746856</v>
      </c>
      <c r="BI31" s="81">
        <f>IFERROR(IF($B$2="Tonnes",AppQt.Data!BB151,(AppQt.Data!BB151*ozton*AppQt.Data!BB$7)/1000000),"-")</f>
        <v>32.760778579081403</v>
      </c>
      <c r="BJ31" s="81">
        <f>IFERROR(IF($B$2="Tonnes",AppQt.Data!BC151,(AppQt.Data!BC151*ozton*AppQt.Data!BC$7)/1000000),"-")</f>
        <v>50.06122368844516</v>
      </c>
      <c r="BK31" s="81">
        <f>IFERROR(IF($B$2="Tonnes",AppQt.Data!BD151,(AppQt.Data!BD151*ozton*AppQt.Data!BD$7)/1000000),"-")</f>
        <v>66.804510337169461</v>
      </c>
      <c r="BL31" s="81">
        <f>IFERROR(IF($B$2="Tonnes",AppQt.Data!BE151,(AppQt.Data!BE151*ozton*AppQt.Data!BE$7)/1000000),"-")</f>
        <v>58.202982040484926</v>
      </c>
      <c r="BM31" s="81">
        <f>IFERROR(IF($B$2="Tonnes",AppQt.Data!BF151,(AppQt.Data!BF151*ozton*AppQt.Data!BF$7)/1000000),"-")</f>
        <v>67.415685492963206</v>
      </c>
      <c r="BN31" s="81">
        <f>IFERROR(IF($B$2="Tonnes",AppQt.Data!BG151,(AppQt.Data!BG151*ozton*AppQt.Data!BG$7)/1000000),"-")</f>
        <v>56.219495594607324</v>
      </c>
      <c r="BO31" s="81">
        <f>IFERROR(IF($B$2="Tonnes",AppQt.Data!BH151,(AppQt.Data!BH151*ozton*AppQt.Data!BH$7)/1000000),"-")</f>
        <v>83.104072374771079</v>
      </c>
      <c r="BP31" s="81">
        <f>IFERROR(IF($B$2="Tonnes",AppQt.Data!BI151,(AppQt.Data!BI151*ozton*AppQt.Data!BI$7)/1000000),"-")</f>
        <v>57.636341350062331</v>
      </c>
      <c r="BQ31" s="81">
        <f>IFERROR(IF($B$2="Tonnes",AppQt.Data!BJ151,(AppQt.Data!BJ151*ozton*AppQt.Data!BJ$7)/1000000),"-")</f>
        <v>65.444496323089794</v>
      </c>
      <c r="BR31" s="81">
        <f>IFERROR(IF($B$2="Tonnes",AppQt.Data!BK151,(AppQt.Data!BK151*ozton*AppQt.Data!BK$7)/1000000),"-")</f>
        <v>55.02917066913907</v>
      </c>
      <c r="BS31" s="81">
        <f>IFERROR(IF($B$2="Tonnes",AppQt.Data!BL151,(AppQt.Data!BL151*ozton*AppQt.Data!BL$7)/1000000),"-")</f>
        <v>73.569132340829754</v>
      </c>
      <c r="BT31" s="81">
        <f>IFERROR(IF($B$2="Tonnes",AppQt.Data!BM151,(AppQt.Data!BM151*ozton*AppQt.Data!BM$7)/1000000),"-")</f>
        <v>58.032399944292337</v>
      </c>
      <c r="BU31" s="81">
        <f>IFERROR(IF($B$2="Tonnes",AppQt.Data!BN151,(AppQt.Data!BN151*ozton*AppQt.Data!BN$7)/1000000),"-")</f>
        <v>68.241197830087813</v>
      </c>
      <c r="BV31" s="81">
        <f>IFERROR(IF($B$2="Tonnes",AppQt.Data!BO151,(AppQt.Data!BO151*ozton*AppQt.Data!BO$7)/1000000),"-")</f>
        <v>50.360233533462875</v>
      </c>
      <c r="BW31" s="81">
        <f>IFERROR(IF($B$2="Tonnes",AppQt.Data!BP151,(AppQt.Data!BP151*ozton*AppQt.Data!BP$7)/1000000),"-")</f>
        <v>72.166180795472556</v>
      </c>
      <c r="BX31" s="68" t="str">
        <f t="shared" si="3"/>
        <v>▼</v>
      </c>
      <c r="BY31" s="69">
        <f t="shared" si="2"/>
        <v>-1.9069839492705021</v>
      </c>
    </row>
    <row r="32" spans="1:77">
      <c r="A32" s="64"/>
      <c r="B32" s="80" t="s">
        <v>74</v>
      </c>
      <c r="C32" s="81">
        <f>IFERROR(IF($B$2="Tonnes",AppAn.Data!L142,(AppAn.Data!L142*ozton*AppAn.Data!L$6)/1000000),"-")</f>
        <v>20.438088538756137</v>
      </c>
      <c r="D32" s="81">
        <f>IFERROR(IF($B$2="Tonnes",AppAn.Data!M142,(AppAn.Data!M142*ozton*AppAn.Data!M$6)/1000000),"-")</f>
        <v>20.56001097454088</v>
      </c>
      <c r="E32" s="81">
        <f>IFERROR(IF($B$2="Tonnes",AppAn.Data!N142,(AppAn.Data!N142*ozton*AppAn.Data!N$6)/1000000),"-")</f>
        <v>17.58682040118012</v>
      </c>
      <c r="F32" s="81">
        <f>IFERROR(IF($B$2="Tonnes",AppAn.Data!O142,(AppAn.Data!O142*ozton*AppAn.Data!O$6)/1000000),"-")</f>
        <v>19.646597754002322</v>
      </c>
      <c r="G32" s="81">
        <f>IFERROR(IF($B$2="Tonnes",AppAn.Data!P142,(AppAn.Data!P142*ozton*AppAn.Data!P$6)/1000000),"-")</f>
        <v>18.360088823854355</v>
      </c>
      <c r="H32" s="81">
        <f>IFERROR(IF($B$2="Tonnes",AppAn.Data!Q142,(AppAn.Data!Q142*ozton*AppAn.Data!Q$6)/1000000),"-")</f>
        <v>17.535638550030534</v>
      </c>
      <c r="I32" s="81">
        <f>IFERROR(IF($B$2="Tonnes",AppAn.Data!R142,(AppAn.Data!R142*ozton*AppAn.Data!R$6)/1000000),"-")</f>
        <v>17.934076738023009</v>
      </c>
      <c r="J32" s="81">
        <f>IFERROR(IF($B$2="Tonnes",AppAn.Data!S142,(AppAn.Data!S142*ozton*AppAn.Data!S$6)/1000000),"-")</f>
        <v>17.013080619715257</v>
      </c>
      <c r="K32" s="81">
        <f>IFERROR(IF($B$2="Tonnes",AppAn.Data!T142,(AppAn.Data!T142*ozton*AppAn.Data!T$6)/1000000),"-")</f>
        <v>16.465125940264805</v>
      </c>
      <c r="L32" s="81">
        <f>IFERROR(IF($B$2="Tonnes",AppAn.Data!U142,(AppAn.Data!U142*ozton*AppAn.Data!U$6)/1000000),"-")</f>
        <v>17.401138203150072</v>
      </c>
      <c r="M32" s="81">
        <f>IFERROR(IF($B$2="Tonnes",AppAn.Data!V142,(AppAn.Data!V142*ozton*AppAn.Data!V$6)/1000000),"-")</f>
        <v>20.769937274988539</v>
      </c>
      <c r="N32" s="81">
        <f>IFERROR(IF($B$2="Tonnes",AppAn.Data!W142,(AppAn.Data!W142*ozton*AppAn.Data!W$6)/1000000),"-")</f>
        <v>25.986425666634155</v>
      </c>
      <c r="O32" s="81">
        <f>IFERROR(IF($B$2="Tonnes",AppAn.Data!X142,(AppAn.Data!X142*ozton*AppAn.Data!X$6)/1000000),"-")</f>
        <v>27.489382821804011</v>
      </c>
      <c r="P32" s="81">
        <f>IFERROR(IF($B$2="Tonnes",AppAn.Data!Y142,(AppAn.Data!Y142*ozton*AppAn.Data!Y$6)/1000000),"-")</f>
        <v>23.827181086468176</v>
      </c>
      <c r="Q32" s="68" t="str">
        <f t="shared" si="0"/>
        <v>▼</v>
      </c>
      <c r="R32" s="69">
        <f t="shared" si="1"/>
        <v>-13.322240659514017</v>
      </c>
      <c r="S32" s="64"/>
      <c r="T32" s="81">
        <f>IFERROR(IF($B$2="Tonnes",AppQt.Data!M152,(AppQt.Data!M152*ozton*AppQt.Data!M$7)/1000000),"-")</f>
        <v>3.8292373405999451</v>
      </c>
      <c r="U32" s="81">
        <f>IFERROR(IF($B$2="Tonnes",AppQt.Data!N152,(AppQt.Data!N152*ozton*AppQt.Data!N$7)/1000000),"-")</f>
        <v>5.7302384364131775</v>
      </c>
      <c r="V32" s="81">
        <f>IFERROR(IF($B$2="Tonnes",AppQt.Data!O152,(AppQt.Data!O152*ozton*AppQt.Data!O$7)/1000000),"-")</f>
        <v>4.3928929964461227</v>
      </c>
      <c r="W32" s="81">
        <f>IFERROR(IF($B$2="Tonnes",AppQt.Data!P152,(AppQt.Data!P152*ozton*AppQt.Data!P$7)/1000000),"-")</f>
        <v>6.4857197652968903</v>
      </c>
      <c r="X32" s="81">
        <f>IFERROR(IF($B$2="Tonnes",AppQt.Data!Q152,(AppQt.Data!Q152*ozton*AppQt.Data!Q$7)/1000000),"-")</f>
        <v>4.3352433570838738</v>
      </c>
      <c r="Y32" s="81">
        <f>IFERROR(IF($B$2="Tonnes",AppQt.Data!R152,(AppQt.Data!R152*ozton*AppQt.Data!R$7)/1000000),"-")</f>
        <v>4.5416012185690713</v>
      </c>
      <c r="Z32" s="81">
        <f>IFERROR(IF($B$2="Tonnes",AppQt.Data!S152,(AppQt.Data!S152*ozton*AppQt.Data!S$7)/1000000),"-")</f>
        <v>5.1891296414090178</v>
      </c>
      <c r="AA32" s="81">
        <f>IFERROR(IF($B$2="Tonnes",AppQt.Data!T152,(AppQt.Data!T152*ozton*AppQt.Data!T$7)/1000000),"-")</f>
        <v>6.4940367574789182</v>
      </c>
      <c r="AB32" s="81">
        <f>IFERROR(IF($B$2="Tonnes",AppQt.Data!U152,(AppQt.Data!U152*ozton*AppQt.Data!U$7)/1000000),"-")</f>
        <v>3.3718909731031403</v>
      </c>
      <c r="AC32" s="81">
        <f>IFERROR(IF($B$2="Tonnes",AppQt.Data!V152,(AppQt.Data!V152*ozton*AppQt.Data!V$7)/1000000),"-")</f>
        <v>4.2435231954192556</v>
      </c>
      <c r="AD32" s="81">
        <f>IFERROR(IF($B$2="Tonnes",AppQt.Data!W152,(AppQt.Data!W152*ozton*AppQt.Data!W$7)/1000000),"-")</f>
        <v>3.9891046816040232</v>
      </c>
      <c r="AE32" s="81">
        <f>IFERROR(IF($B$2="Tonnes",AppQt.Data!X152,(AppQt.Data!X152*ozton*AppQt.Data!X$7)/1000000),"-")</f>
        <v>5.9823015510537001</v>
      </c>
      <c r="AF32" s="81">
        <f>IFERROR(IF($B$2="Tonnes",AppQt.Data!Y152,(AppQt.Data!Y152*ozton*AppQt.Data!Y$7)/1000000),"-")</f>
        <v>3.5165555533758557</v>
      </c>
      <c r="AG32" s="81">
        <f>IFERROR(IF($B$2="Tonnes",AppQt.Data!Z152,(AppQt.Data!Z152*ozton*AppQt.Data!Z$7)/1000000),"-")</f>
        <v>5.113314398927522</v>
      </c>
      <c r="AH32" s="81">
        <f>IFERROR(IF($B$2="Tonnes",AppQt.Data!AA152,(AppQt.Data!AA152*ozton*AppQt.Data!AA$7)/1000000),"-")</f>
        <v>4.3306052000064597</v>
      </c>
      <c r="AI32" s="81">
        <f>IFERROR(IF($B$2="Tonnes",AppQt.Data!AB152,(AppQt.Data!AB152*ozton*AppQt.Data!AB$7)/1000000),"-")</f>
        <v>6.6861226016924844</v>
      </c>
      <c r="AJ32" s="81">
        <f>IFERROR(IF($B$2="Tonnes",AppQt.Data!AC152,(AppQt.Data!AC152*ozton*AppQt.Data!AC$7)/1000000),"-")</f>
        <v>3.865870980575175</v>
      </c>
      <c r="AK32" s="81">
        <f>IFERROR(IF($B$2="Tonnes",AppQt.Data!AD152,(AppQt.Data!AD152*ozton*AppQt.Data!AD$7)/1000000),"-")</f>
        <v>4.284280320687964</v>
      </c>
      <c r="AL32" s="81">
        <f>IFERROR(IF($B$2="Tonnes",AppQt.Data!AE152,(AppQt.Data!AE152*ozton*AppQt.Data!AE$7)/1000000),"-")</f>
        <v>3.3860215183463982</v>
      </c>
      <c r="AM32" s="81">
        <f>IFERROR(IF($B$2="Tonnes",AppQt.Data!AF152,(AppQt.Data!AF152*ozton*AppQt.Data!AF$7)/1000000),"-")</f>
        <v>6.823916004244821</v>
      </c>
      <c r="AN32" s="81">
        <f>IFERROR(IF($B$2="Tonnes",AppQt.Data!AG152,(AppQt.Data!AG152*ozton*AppQt.Data!AG$7)/1000000),"-")</f>
        <v>3.5795640384890173</v>
      </c>
      <c r="AO32" s="81">
        <f>IFERROR(IF($B$2="Tonnes",AppQt.Data!AH152,(AppQt.Data!AH152*ozton*AppQt.Data!AH$7)/1000000),"-")</f>
        <v>4.1006625723556942</v>
      </c>
      <c r="AP32" s="81">
        <f>IFERROR(IF($B$2="Tonnes",AppQt.Data!AI152,(AppQt.Data!AI152*ozton*AppQt.Data!AI$7)/1000000),"-")</f>
        <v>3.6785009590962394</v>
      </c>
      <c r="AQ32" s="81">
        <f>IFERROR(IF($B$2="Tonnes",AppQt.Data!AJ152,(AppQt.Data!AJ152*ozton*AppQt.Data!AJ$7)/1000000),"-")</f>
        <v>6.1769109800895796</v>
      </c>
      <c r="AR32" s="81">
        <f>IFERROR(IF($B$2="Tonnes",AppQt.Data!AK152,(AppQt.Data!AK152*ozton*AppQt.Data!AK$7)/1000000),"-")</f>
        <v>3.7644963381582759</v>
      </c>
      <c r="AS32" s="81">
        <f>IFERROR(IF($B$2="Tonnes",AppQt.Data!AL152,(AppQt.Data!AL152*ozton*AppQt.Data!AL$7)/1000000),"-")</f>
        <v>4.7075480635677849</v>
      </c>
      <c r="AT32" s="81">
        <f>IFERROR(IF($B$2="Tonnes",AppQt.Data!AM152,(AppQt.Data!AM152*ozton*AppQt.Data!AM$7)/1000000),"-")</f>
        <v>3.2375171360100801</v>
      </c>
      <c r="AU32" s="81">
        <f>IFERROR(IF($B$2="Tonnes",AppQt.Data!AN152,(AppQt.Data!AN152*ozton*AppQt.Data!AN$7)/1000000),"-")</f>
        <v>6.2245152002868664</v>
      </c>
      <c r="AV32" s="81">
        <f>IFERROR(IF($B$2="Tonnes",AppQt.Data!AO152,(AppQt.Data!AO152*ozton*AppQt.Data!AO$7)/1000000),"-")</f>
        <v>4.0395105710288188</v>
      </c>
      <c r="AW32" s="81">
        <f>IFERROR(IF($B$2="Tonnes",AppQt.Data!AP152,(AppQt.Data!AP152*ozton*AppQt.Data!AP$7)/1000000),"-")</f>
        <v>3.830868017298247</v>
      </c>
      <c r="AX32" s="81">
        <f>IFERROR(IF($B$2="Tonnes",AppQt.Data!AQ152,(AppQt.Data!AQ152*ozton*AppQt.Data!AQ$7)/1000000),"-")</f>
        <v>3.1979417259788088</v>
      </c>
      <c r="AY32" s="81">
        <f>IFERROR(IF($B$2="Tonnes",AppQt.Data!AR152,(AppQt.Data!AR152*ozton*AppQt.Data!AR$7)/1000000),"-")</f>
        <v>5.9447603054093818</v>
      </c>
      <c r="AZ32" s="81">
        <f>IFERROR(IF($B$2="Tonnes",AppQt.Data!AS152,(AppQt.Data!AS152*ozton*AppQt.Data!AS$7)/1000000),"-")</f>
        <v>3.3496533021789636</v>
      </c>
      <c r="BA32" s="81">
        <f>IFERROR(IF($B$2="Tonnes",AppQt.Data!AT152,(AppQt.Data!AT152*ozton*AppQt.Data!AT$7)/1000000),"-")</f>
        <v>3.9837752823440908</v>
      </c>
      <c r="BB32" s="81">
        <f>IFERROR(IF($B$2="Tonnes",AppQt.Data!AU152,(AppQt.Data!AU152*ozton*AppQt.Data!AU$7)/1000000),"-")</f>
        <v>3.2655739233837759</v>
      </c>
      <c r="BC32" s="81">
        <f>IFERROR(IF($B$2="Tonnes",AppQt.Data!AV152,(AppQt.Data!AV152*ozton*AppQt.Data!AV$7)/1000000),"-")</f>
        <v>5.8661234323579761</v>
      </c>
      <c r="BD32" s="81">
        <f>IFERROR(IF($B$2="Tonnes",AppQt.Data!AW152,(AppQt.Data!AW152*ozton*AppQt.Data!AW$7)/1000000),"-")</f>
        <v>3.7026124468977981</v>
      </c>
      <c r="BE32" s="81">
        <f>IFERROR(IF($B$2="Tonnes",AppQt.Data!AX152,(AppQt.Data!AX152*ozton*AppQt.Data!AX$7)/1000000),"-")</f>
        <v>4.0970666830793938</v>
      </c>
      <c r="BF32" s="81">
        <f>IFERROR(IF($B$2="Tonnes",AppQt.Data!AY152,(AppQt.Data!AY152*ozton*AppQt.Data!AY$7)/1000000),"-")</f>
        <v>3.2843554743413597</v>
      </c>
      <c r="BG32" s="81">
        <f>IFERROR(IF($B$2="Tonnes",AppQt.Data!AZ152,(AppQt.Data!AZ152*ozton*AppQt.Data!AZ$7)/1000000),"-")</f>
        <v>6.3171035988315225</v>
      </c>
      <c r="BH32" s="81">
        <f>IFERROR(IF($B$2="Tonnes",AppQt.Data!BA152,(AppQt.Data!BA152*ozton*AppQt.Data!BA$7)/1000000),"-")</f>
        <v>4.2830121950461555</v>
      </c>
      <c r="BI32" s="81">
        <f>IFERROR(IF($B$2="Tonnes",AppQt.Data!BB152,(AppQt.Data!BB152*ozton*AppQt.Data!BB$7)/1000000),"-")</f>
        <v>4.0928401852067333</v>
      </c>
      <c r="BJ32" s="81">
        <f>IFERROR(IF($B$2="Tonnes",AppQt.Data!BC152,(AppQt.Data!BC152*ozton*AppQt.Data!BC$7)/1000000),"-")</f>
        <v>4.9058698414108193</v>
      </c>
      <c r="BK32" s="81">
        <f>IFERROR(IF($B$2="Tonnes",AppQt.Data!BD152,(AppQt.Data!BD152*ozton*AppQt.Data!BD$7)/1000000),"-")</f>
        <v>7.4882150533248319</v>
      </c>
      <c r="BL32" s="81">
        <f>IFERROR(IF($B$2="Tonnes",AppQt.Data!BE152,(AppQt.Data!BE152*ozton*AppQt.Data!BE$7)/1000000),"-")</f>
        <v>5.3542152488554038</v>
      </c>
      <c r="BM32" s="81">
        <f>IFERROR(IF($B$2="Tonnes",AppQt.Data!BF152,(AppQt.Data!BF152*ozton*AppQt.Data!BF$7)/1000000),"-")</f>
        <v>6.8975620501066057</v>
      </c>
      <c r="BN32" s="81">
        <f>IFERROR(IF($B$2="Tonnes",AppQt.Data!BG152,(AppQt.Data!BG152*ozton*AppQt.Data!BG$7)/1000000),"-")</f>
        <v>4.6177594877834212</v>
      </c>
      <c r="BO32" s="81">
        <f>IFERROR(IF($B$2="Tonnes",AppQt.Data!BH152,(AppQt.Data!BH152*ozton*AppQt.Data!BH$7)/1000000),"-")</f>
        <v>9.1168888798887249</v>
      </c>
      <c r="BP32" s="81">
        <f>IFERROR(IF($B$2="Tonnes",AppQt.Data!BI152,(AppQt.Data!BI152*ozton*AppQt.Data!BI$7)/1000000),"-")</f>
        <v>6.0511149513021127</v>
      </c>
      <c r="BQ32" s="81">
        <f>IFERROR(IF($B$2="Tonnes",AppQt.Data!BJ152,(AppQt.Data!BJ152*ozton*AppQt.Data!BJ$7)/1000000),"-")</f>
        <v>7.0544771297900351</v>
      </c>
      <c r="BR32" s="81">
        <f>IFERROR(IF($B$2="Tonnes",AppQt.Data!BK152,(AppQt.Data!BK152*ozton*AppQt.Data!BK$7)/1000000),"-")</f>
        <v>5.279668287502437</v>
      </c>
      <c r="BS32" s="81">
        <f>IFERROR(IF($B$2="Tonnes",AppQt.Data!BL152,(AppQt.Data!BL152*ozton*AppQt.Data!BL$7)/1000000),"-")</f>
        <v>9.1041224532094276</v>
      </c>
      <c r="BT32" s="81">
        <f>IFERROR(IF($B$2="Tonnes",AppQt.Data!BM152,(AppQt.Data!BM152*ozton*AppQt.Data!BM$7)/1000000),"-")</f>
        <v>5.6191038436097562</v>
      </c>
      <c r="BU32" s="81">
        <f>IFERROR(IF($B$2="Tonnes",AppQt.Data!BN152,(AppQt.Data!BN152*ozton*AppQt.Data!BN$7)/1000000),"-")</f>
        <v>6.5996891956020436</v>
      </c>
      <c r="BV32" s="81">
        <f>IFERROR(IF($B$2="Tonnes",AppQt.Data!BO152,(AppQt.Data!BO152*ozton*AppQt.Data!BO$7)/1000000),"-")</f>
        <v>4.1452626878047276</v>
      </c>
      <c r="BW32" s="81">
        <f>IFERROR(IF($B$2="Tonnes",AppQt.Data!BP152,(AppQt.Data!BP152*ozton*AppQt.Data!BP$7)/1000000),"-")</f>
        <v>7.4631253594516487</v>
      </c>
      <c r="BX32" s="68" t="str">
        <f t="shared" si="3"/>
        <v>▼</v>
      </c>
      <c r="BY32" s="69">
        <f t="shared" si="2"/>
        <v>-18.024769572154497</v>
      </c>
    </row>
    <row r="33" spans="1:77">
      <c r="A33" s="64"/>
      <c r="B33" s="80" t="s">
        <v>75</v>
      </c>
      <c r="C33" s="81">
        <f>IFERROR(IF($B$2="Tonnes",AppAn.Data!L143,(AppAn.Data!L143*ozton*AppAn.Data!L$6)/1000000),"-")</f>
        <v>27.468809092407273</v>
      </c>
      <c r="D33" s="81">
        <f>IFERROR(IF($B$2="Tonnes",AppAn.Data!M143,(AppAn.Data!M143*ozton*AppAn.Data!M$6)/1000000),"-")</f>
        <v>21.859818709408849</v>
      </c>
      <c r="E33" s="81">
        <f>IFERROR(IF($B$2="Tonnes",AppAn.Data!N143,(AppAn.Data!N143*ozton*AppAn.Data!N$6)/1000000),"-")</f>
        <v>18.356200932073072</v>
      </c>
      <c r="F33" s="81">
        <f>IFERROR(IF($B$2="Tonnes",AppAn.Data!O143,(AppAn.Data!O143*ozton*AppAn.Data!O$6)/1000000),"-")</f>
        <v>18.385616519814228</v>
      </c>
      <c r="G33" s="81">
        <f>IFERROR(IF($B$2="Tonnes",AppAn.Data!P143,(AppAn.Data!P143*ozton*AppAn.Data!P$6)/1000000),"-")</f>
        <v>17.984940840562029</v>
      </c>
      <c r="H33" s="81">
        <f>IFERROR(IF($B$2="Tonnes",AppAn.Data!Q143,(AppAn.Data!Q143*ozton*AppAn.Data!Q$6)/1000000),"-")</f>
        <v>19.01558572248792</v>
      </c>
      <c r="I33" s="81">
        <f>IFERROR(IF($B$2="Tonnes",AppAn.Data!R143,(AppAn.Data!R143*ozton*AppAn.Data!R$6)/1000000),"-")</f>
        <v>18.227550448084273</v>
      </c>
      <c r="J33" s="81">
        <f>IFERROR(IF($B$2="Tonnes",AppAn.Data!S143,(AppAn.Data!S143*ozton*AppAn.Data!S$6)/1000000),"-")</f>
        <v>19.310204111433613</v>
      </c>
      <c r="K33" s="81">
        <f>IFERROR(IF($B$2="Tonnes",AppAn.Data!T143,(AppAn.Data!T143*ozton*AppAn.Data!T$6)/1000000),"-")</f>
        <v>18.879738041705757</v>
      </c>
      <c r="L33" s="81">
        <f>IFERROR(IF($B$2="Tonnes",AppAn.Data!U143,(AppAn.Data!U143*ozton*AppAn.Data!U$6)/1000000),"-")</f>
        <v>18.067457123247529</v>
      </c>
      <c r="M33" s="81">
        <f>IFERROR(IF($B$2="Tonnes",AppAn.Data!V143,(AppAn.Data!V143*ozton*AppAn.Data!V$6)/1000000),"-")</f>
        <v>13.271835773161415</v>
      </c>
      <c r="N33" s="81">
        <f>IFERROR(IF($B$2="Tonnes",AppAn.Data!W143,(AppAn.Data!W143*ozton*AppAn.Data!W$6)/1000000),"-")</f>
        <v>14.120659590787096</v>
      </c>
      <c r="O33" s="81">
        <f>IFERROR(IF($B$2="Tonnes",AppAn.Data!X143,(AppAn.Data!X143*ozton*AppAn.Data!X$6)/1000000),"-")</f>
        <v>14.240892946442692</v>
      </c>
      <c r="P33" s="81">
        <f>IFERROR(IF($B$2="Tonnes",AppAn.Data!Y143,(AppAn.Data!Y143*ozton*AppAn.Data!Y$6)/1000000),"-")</f>
        <v>14.732365970385983</v>
      </c>
      <c r="Q33" s="68" t="str">
        <f t="shared" si="0"/>
        <v>▲</v>
      </c>
      <c r="R33" s="69">
        <f t="shared" si="1"/>
        <v>3.4511390949403919</v>
      </c>
      <c r="S33" s="64"/>
      <c r="T33" s="81">
        <f>IFERROR(IF($B$2="Tonnes",AppQt.Data!M153,(AppQt.Data!M153*ozton*AppQt.Data!M$7)/1000000),"-")</f>
        <v>5.8555758739273207</v>
      </c>
      <c r="U33" s="81">
        <f>IFERROR(IF($B$2="Tonnes",AppQt.Data!N153,(AppQt.Data!N153*ozton*AppQt.Data!N$7)/1000000),"-")</f>
        <v>7.4715616215588048</v>
      </c>
      <c r="V33" s="81">
        <f>IFERROR(IF($B$2="Tonnes",AppQt.Data!O153,(AppQt.Data!O153*ozton*AppQt.Data!O$7)/1000000),"-")</f>
        <v>5.2670627056681756</v>
      </c>
      <c r="W33" s="81">
        <f>IFERROR(IF($B$2="Tonnes",AppQt.Data!P153,(AppQt.Data!P153*ozton*AppQt.Data!P$7)/1000000),"-")</f>
        <v>8.8746088912529739</v>
      </c>
      <c r="X33" s="81">
        <f>IFERROR(IF($B$2="Tonnes",AppQt.Data!Q153,(AppQt.Data!Q153*ozton*AppQt.Data!Q$7)/1000000),"-")</f>
        <v>4.1911626917058395</v>
      </c>
      <c r="Y33" s="81">
        <f>IFERROR(IF($B$2="Tonnes",AppQt.Data!R153,(AppQt.Data!R153*ozton*AppQt.Data!R$7)/1000000),"-")</f>
        <v>6.0648084922942891</v>
      </c>
      <c r="Z33" s="81">
        <f>IFERROR(IF($B$2="Tonnes",AppQt.Data!S153,(AppQt.Data!S153*ozton*AppQt.Data!S$7)/1000000),"-")</f>
        <v>4.3127773982172242</v>
      </c>
      <c r="AA33" s="81">
        <f>IFERROR(IF($B$2="Tonnes",AppQt.Data!T153,(AppQt.Data!T153*ozton*AppQt.Data!T$7)/1000000),"-")</f>
        <v>7.2910701271914977</v>
      </c>
      <c r="AB33" s="81">
        <f>IFERROR(IF($B$2="Tonnes",AppQt.Data!U153,(AppQt.Data!U153*ozton*AppQt.Data!U$7)/1000000),"-")</f>
        <v>3.6701483295501003</v>
      </c>
      <c r="AC33" s="81">
        <f>IFERROR(IF($B$2="Tonnes",AppQt.Data!V153,(AppQt.Data!V153*ozton*AppQt.Data!V$7)/1000000),"-")</f>
        <v>4.9375487832697562</v>
      </c>
      <c r="AD33" s="81">
        <f>IFERROR(IF($B$2="Tonnes",AppQt.Data!W153,(AppQt.Data!W153*ozton*AppQt.Data!W$7)/1000000),"-")</f>
        <v>4.9679616636026482</v>
      </c>
      <c r="AE33" s="81">
        <f>IFERROR(IF($B$2="Tonnes",AppQt.Data!X153,(AppQt.Data!X153*ozton*AppQt.Data!X$7)/1000000),"-")</f>
        <v>4.7805421556505694</v>
      </c>
      <c r="AF33" s="81">
        <f>IFERROR(IF($B$2="Tonnes",AppQt.Data!Y153,(AppQt.Data!Y153*ozton*AppQt.Data!Y$7)/1000000),"-")</f>
        <v>4.0570208250020112</v>
      </c>
      <c r="AG33" s="81">
        <f>IFERROR(IF($B$2="Tonnes",AppQt.Data!Z153,(AppQt.Data!Z153*ozton*AppQt.Data!Z$7)/1000000),"-")</f>
        <v>4.4478124256712475</v>
      </c>
      <c r="AH33" s="81">
        <f>IFERROR(IF($B$2="Tonnes",AppQt.Data!AA153,(AppQt.Data!AA153*ozton*AppQt.Data!AA$7)/1000000),"-")</f>
        <v>4.9155767329184243</v>
      </c>
      <c r="AI33" s="81">
        <f>IFERROR(IF($B$2="Tonnes",AppQt.Data!AB153,(AppQt.Data!AB153*ozton*AppQt.Data!AB$7)/1000000),"-")</f>
        <v>4.9652065362225457</v>
      </c>
      <c r="AJ33" s="81">
        <f>IFERROR(IF($B$2="Tonnes",AppQt.Data!AC153,(AppQt.Data!AC153*ozton*AppQt.Data!AC$7)/1000000),"-")</f>
        <v>4.4716770364317897</v>
      </c>
      <c r="AK33" s="81">
        <f>IFERROR(IF($B$2="Tonnes",AppQt.Data!AD153,(AppQt.Data!AD153*ozton*AppQt.Data!AD$7)/1000000),"-")</f>
        <v>4.2637012651817576</v>
      </c>
      <c r="AL33" s="81">
        <f>IFERROR(IF($B$2="Tonnes",AppQt.Data!AE153,(AppQt.Data!AE153*ozton*AppQt.Data!AE$7)/1000000),"-")</f>
        <v>4.629673773172752</v>
      </c>
      <c r="AM33" s="81">
        <f>IFERROR(IF($B$2="Tonnes",AppQt.Data!AF153,(AppQt.Data!AF153*ozton*AppQt.Data!AF$7)/1000000),"-")</f>
        <v>4.6198887657757304</v>
      </c>
      <c r="AN33" s="81">
        <f>IFERROR(IF($B$2="Tonnes",AppQt.Data!AG153,(AppQt.Data!AG153*ozton*AppQt.Data!AG$7)/1000000),"-")</f>
        <v>4.5152454436832699</v>
      </c>
      <c r="AO33" s="81">
        <f>IFERROR(IF($B$2="Tonnes",AppQt.Data!AH153,(AppQt.Data!AH153*ozton*AppQt.Data!AH$7)/1000000),"-")</f>
        <v>4.5892360534086674</v>
      </c>
      <c r="AP33" s="81">
        <f>IFERROR(IF($B$2="Tonnes",AppQt.Data!AI153,(AppQt.Data!AI153*ozton*AppQt.Data!AI$7)/1000000),"-")</f>
        <v>5.1662585632945381</v>
      </c>
      <c r="AQ33" s="81">
        <f>IFERROR(IF($B$2="Tonnes",AppQt.Data!AJ153,(AppQt.Data!AJ153*ozton*AppQt.Data!AJ$7)/1000000),"-")</f>
        <v>4.7448456621014428</v>
      </c>
      <c r="AR33" s="81">
        <f>IFERROR(IF($B$2="Tonnes",AppQt.Data!AK153,(AppQt.Data!AK153*ozton*AppQt.Data!AK$7)/1000000),"-")</f>
        <v>4.4958239415384114</v>
      </c>
      <c r="AS33" s="81">
        <f>IFERROR(IF($B$2="Tonnes",AppQt.Data!AL153,(AppQt.Data!AL153*ozton*AppQt.Data!AL$7)/1000000),"-")</f>
        <v>4.340508750010418</v>
      </c>
      <c r="AT33" s="81">
        <f>IFERROR(IF($B$2="Tonnes",AppQt.Data!AM153,(AppQt.Data!AM153*ozton*AppQt.Data!AM$7)/1000000),"-")</f>
        <v>4.7947803095909487</v>
      </c>
      <c r="AU33" s="81">
        <f>IFERROR(IF($B$2="Tonnes",AppQt.Data!AN153,(AppQt.Data!AN153*ozton*AppQt.Data!AN$7)/1000000),"-")</f>
        <v>4.5964374469444911</v>
      </c>
      <c r="AV33" s="81">
        <f>IFERROR(IF($B$2="Tonnes",AppQt.Data!AO153,(AppQt.Data!AO153*ozton*AppQt.Data!AO$7)/1000000),"-")</f>
        <v>4.8165958831454239</v>
      </c>
      <c r="AW33" s="81">
        <f>IFERROR(IF($B$2="Tonnes",AppQt.Data!AP153,(AppQt.Data!AP153*ozton*AppQt.Data!AP$7)/1000000),"-")</f>
        <v>4.685435283899853</v>
      </c>
      <c r="AX33" s="81">
        <f>IFERROR(IF($B$2="Tonnes",AppQt.Data!AQ153,(AppQt.Data!AQ153*ozton*AppQt.Data!AQ$7)/1000000),"-")</f>
        <v>5.1168854575133444</v>
      </c>
      <c r="AY33" s="81">
        <f>IFERROR(IF($B$2="Tonnes",AppQt.Data!AR153,(AppQt.Data!AR153*ozton*AppQt.Data!AR$7)/1000000),"-")</f>
        <v>4.6912874868749936</v>
      </c>
      <c r="AZ33" s="81">
        <f>IFERROR(IF($B$2="Tonnes",AppQt.Data!AS153,(AppQt.Data!AS153*ozton*AppQt.Data!AS$7)/1000000),"-")</f>
        <v>4.940682173371564</v>
      </c>
      <c r="BA33" s="81">
        <f>IFERROR(IF($B$2="Tonnes",AppQt.Data!AT153,(AppQt.Data!AT153*ozton*AppQt.Data!AT$7)/1000000),"-")</f>
        <v>4.4946142710446093</v>
      </c>
      <c r="BB33" s="81">
        <f>IFERROR(IF($B$2="Tonnes",AppQt.Data!AU153,(AppQt.Data!AU153*ozton*AppQt.Data!AU$7)/1000000),"-")</f>
        <v>4.9420992645975721</v>
      </c>
      <c r="BC33" s="81">
        <f>IFERROR(IF($B$2="Tonnes",AppQt.Data!AV153,(AppQt.Data!AV153*ozton*AppQt.Data!AV$7)/1000000),"-")</f>
        <v>4.5023423326920131</v>
      </c>
      <c r="BD33" s="81">
        <f>IFERROR(IF($B$2="Tonnes",AppQt.Data!AW153,(AppQt.Data!AW153*ozton*AppQt.Data!AW$7)/1000000),"-")</f>
        <v>4.5027027698147544</v>
      </c>
      <c r="BE33" s="81">
        <f>IFERROR(IF($B$2="Tonnes",AppQt.Data!AX153,(AppQt.Data!AX153*ozton*AppQt.Data!AX$7)/1000000),"-")</f>
        <v>4.4382238847792994</v>
      </c>
      <c r="BF33" s="81">
        <f>IFERROR(IF($B$2="Tonnes",AppQt.Data!AY153,(AppQt.Data!AY153*ozton*AppQt.Data!AY$7)/1000000),"-")</f>
        <v>4.732503907293296</v>
      </c>
      <c r="BG33" s="81">
        <f>IFERROR(IF($B$2="Tonnes",AppQt.Data!AZ153,(AppQt.Data!AZ153*ozton*AppQt.Data!AZ$7)/1000000),"-")</f>
        <v>4.3940265613601763</v>
      </c>
      <c r="BH33" s="81">
        <f>IFERROR(IF($B$2="Tonnes",AppQt.Data!BA153,(AppQt.Data!BA153*ozton*AppQt.Data!BA$7)/1000000),"-")</f>
        <v>3.7533446484757564</v>
      </c>
      <c r="BI33" s="81">
        <f>IFERROR(IF($B$2="Tonnes",AppQt.Data!BB153,(AppQt.Data!BB153*ozton*AppQt.Data!BB$7)/1000000),"-")</f>
        <v>3.1312910609201023</v>
      </c>
      <c r="BJ33" s="81">
        <f>IFERROR(IF($B$2="Tonnes",AppQt.Data!BC153,(AppQt.Data!BC153*ozton*AppQt.Data!BC$7)/1000000),"-")</f>
        <v>3.1995937712232765</v>
      </c>
      <c r="BK33" s="81">
        <f>IFERROR(IF($B$2="Tonnes",AppQt.Data!BD153,(AppQt.Data!BD153*ozton*AppQt.Data!BD$7)/1000000),"-")</f>
        <v>3.1876062925422799</v>
      </c>
      <c r="BL33" s="81">
        <f>IFERROR(IF($B$2="Tonnes",AppQt.Data!BE153,(AppQt.Data!BE153*ozton*AppQt.Data!BE$7)/1000000),"-")</f>
        <v>3.1590947439728403</v>
      </c>
      <c r="BM33" s="81">
        <f>IFERROR(IF($B$2="Tonnes",AppQt.Data!BF153,(AppQt.Data!BF153*ozton*AppQt.Data!BF$7)/1000000),"-")</f>
        <v>3.5212208732204933</v>
      </c>
      <c r="BN33" s="81">
        <f>IFERROR(IF($B$2="Tonnes",AppQt.Data!BG153,(AppQt.Data!BG153*ozton*AppQt.Data!BG$7)/1000000),"-")</f>
        <v>3.5240644733486661</v>
      </c>
      <c r="BO33" s="81">
        <f>IFERROR(IF($B$2="Tonnes",AppQt.Data!BH153,(AppQt.Data!BH153*ozton*AppQt.Data!BH$7)/1000000),"-")</f>
        <v>3.9162795002450954</v>
      </c>
      <c r="BP33" s="81">
        <f>IFERROR(IF($B$2="Tonnes",AppQt.Data!BI153,(AppQt.Data!BI153*ozton*AppQt.Data!BI$7)/1000000),"-")</f>
        <v>3.1772574606265271</v>
      </c>
      <c r="BQ33" s="81">
        <f>IFERROR(IF($B$2="Tonnes",AppQt.Data!BJ153,(AppQt.Data!BJ153*ozton*AppQt.Data!BJ$7)/1000000),"-")</f>
        <v>3.519429130560995</v>
      </c>
      <c r="BR33" s="81">
        <f>IFERROR(IF($B$2="Tonnes",AppQt.Data!BK153,(AppQt.Data!BK153*ozton*AppQt.Data!BK$7)/1000000),"-")</f>
        <v>3.4508578757625545</v>
      </c>
      <c r="BS33" s="81">
        <f>IFERROR(IF($B$2="Tonnes",AppQt.Data!BL153,(AppQt.Data!BL153*ozton*AppQt.Data!BL$7)/1000000),"-")</f>
        <v>4.0933484794926152</v>
      </c>
      <c r="BT33" s="81">
        <f>IFERROR(IF($B$2="Tonnes",AppQt.Data!BM153,(AppQt.Data!BM153*ozton*AppQt.Data!BM$7)/1000000),"-")</f>
        <v>3.3143883646003296</v>
      </c>
      <c r="BU33" s="81">
        <f>IFERROR(IF($B$2="Tonnes",AppQt.Data!BN153,(AppQt.Data!BN153*ozton*AppQt.Data!BN$7)/1000000),"-")</f>
        <v>3.6222601111623227</v>
      </c>
      <c r="BV33" s="81">
        <f>IFERROR(IF($B$2="Tonnes",AppQt.Data!BO153,(AppQt.Data!BO153*ozton*AppQt.Data!BO$7)/1000000),"-")</f>
        <v>3.5534869235581019</v>
      </c>
      <c r="BW33" s="81">
        <f>IFERROR(IF($B$2="Tonnes",AppQt.Data!BP153,(AppQt.Data!BP153*ozton*AppQt.Data!BP$7)/1000000),"-")</f>
        <v>4.2422305710652282</v>
      </c>
      <c r="BX33" s="68" t="str">
        <f t="shared" si="3"/>
        <v>▲</v>
      </c>
      <c r="BY33" s="69">
        <f t="shared" si="2"/>
        <v>3.6371711892720926</v>
      </c>
    </row>
    <row r="34" spans="1:77">
      <c r="A34" s="64"/>
      <c r="B34" s="80" t="s">
        <v>76</v>
      </c>
      <c r="C34" s="81">
        <f>IFERROR(IF($B$2="Tonnes",AppAn.Data!L144,(AppAn.Data!L144*ozton*AppAn.Data!L$6)/1000000),"-")</f>
        <v>29.24498533753108</v>
      </c>
      <c r="D34" s="81">
        <f>IFERROR(IF($B$2="Tonnes",AppAn.Data!M144,(AppAn.Data!M144*ozton*AppAn.Data!M$6)/1000000),"-")</f>
        <v>25.931796172002201</v>
      </c>
      <c r="E34" s="81">
        <f>IFERROR(IF($B$2="Tonnes",AppAn.Data!N144,(AppAn.Data!N144*ozton*AppAn.Data!N$6)/1000000),"-")</f>
        <v>28.060991862311209</v>
      </c>
      <c r="F34" s="81">
        <f>IFERROR(IF($B$2="Tonnes",AppAn.Data!O144,(AppAn.Data!O144*ozton*AppAn.Data!O$6)/1000000),"-")</f>
        <v>25.623667280235857</v>
      </c>
      <c r="G34" s="81">
        <f>IFERROR(IF($B$2="Tonnes",AppAn.Data!P144,(AppAn.Data!P144*ozton*AppAn.Data!P$6)/1000000),"-")</f>
        <v>23.525830953013436</v>
      </c>
      <c r="H34" s="81">
        <f>IFERROR(IF($B$2="Tonnes",AppAn.Data!Q144,(AppAn.Data!Q144*ozton*AppAn.Data!Q$6)/1000000),"-")</f>
        <v>21.387271982069489</v>
      </c>
      <c r="I34" s="81">
        <f>IFERROR(IF($B$2="Tonnes",AppAn.Data!R144,(AppAn.Data!R144*ozton*AppAn.Data!R$6)/1000000),"-")</f>
        <v>20.209095138866559</v>
      </c>
      <c r="J34" s="81">
        <f>IFERROR(IF($B$2="Tonnes",AppAn.Data!S144,(AppAn.Data!S144*ozton*AppAn.Data!S$6)/1000000),"-")</f>
        <v>20.195139000000001</v>
      </c>
      <c r="K34" s="81">
        <f>IFERROR(IF($B$2="Tonnes",AppAn.Data!T144,(AppAn.Data!T144*ozton*AppAn.Data!T$6)/1000000),"-")</f>
        <v>20.117872949999999</v>
      </c>
      <c r="L34" s="81">
        <f>IFERROR(IF($B$2="Tonnes",AppAn.Data!U144,(AppAn.Data!U144*ozton*AppAn.Data!U$6)/1000000),"-")</f>
        <v>19.627500208099995</v>
      </c>
      <c r="M34" s="81">
        <f>IFERROR(IF($B$2="Tonnes",AppAn.Data!V144,(AppAn.Data!V144*ozton*AppAn.Data!V$6)/1000000),"-")</f>
        <v>15.978007512569997</v>
      </c>
      <c r="N34" s="81">
        <f>IFERROR(IF($B$2="Tonnes",AppAn.Data!W144,(AppAn.Data!W144*ozton*AppAn.Data!W$6)/1000000),"-")</f>
        <v>16.243068003740998</v>
      </c>
      <c r="O34" s="81">
        <f>IFERROR(IF($B$2="Tonnes",AppAn.Data!X144,(AppAn.Data!X144*ozton*AppAn.Data!X$6)/1000000),"-")</f>
        <v>17.039874320261031</v>
      </c>
      <c r="P34" s="81">
        <f>IFERROR(IF($B$2="Tonnes",AppAn.Data!Y144,(AppAn.Data!Y144*ozton*AppAn.Data!Y$6)/1000000),"-")</f>
        <v>16.954068046971557</v>
      </c>
      <c r="Q34" s="68" t="str">
        <f t="shared" si="0"/>
        <v>▼</v>
      </c>
      <c r="R34" s="69">
        <f t="shared" si="1"/>
        <v>-0.50356165589465762</v>
      </c>
      <c r="S34" s="64"/>
      <c r="T34" s="81">
        <f>IFERROR(IF($B$2="Tonnes",AppQt.Data!M154,(AppQt.Data!M154*ozton*AppQt.Data!M$7)/1000000),"-")</f>
        <v>4.1295266141152362</v>
      </c>
      <c r="U34" s="81">
        <f>IFERROR(IF($B$2="Tonnes",AppQt.Data!N154,(AppQt.Data!N154*ozton*AppQt.Data!N$7)/1000000),"-")</f>
        <v>7.7512753772839913</v>
      </c>
      <c r="V34" s="81">
        <f>IFERROR(IF($B$2="Tonnes",AppQt.Data!O154,(AppQt.Data!O154*ozton*AppQt.Data!O$7)/1000000),"-")</f>
        <v>6.3216642455556036</v>
      </c>
      <c r="W34" s="81">
        <f>IFERROR(IF($B$2="Tonnes",AppQt.Data!P154,(AppQt.Data!P154*ozton*AppQt.Data!P$7)/1000000),"-")</f>
        <v>11.042519100576248</v>
      </c>
      <c r="X34" s="81">
        <f>IFERROR(IF($B$2="Tonnes",AppQt.Data!Q154,(AppQt.Data!Q154*ozton*AppQt.Data!Q$7)/1000000),"-")</f>
        <v>4.0536841361360061</v>
      </c>
      <c r="Y34" s="81">
        <f>IFERROR(IF($B$2="Tonnes",AppQt.Data!R154,(AppQt.Data!R154*ozton*AppQt.Data!R$7)/1000000),"-")</f>
        <v>7.6226681475665483</v>
      </c>
      <c r="Z34" s="81">
        <f>IFERROR(IF($B$2="Tonnes",AppQt.Data!S154,(AppQt.Data!S154*ozton*AppQt.Data!S$7)/1000000),"-")</f>
        <v>5.2694534637936759</v>
      </c>
      <c r="AA34" s="81">
        <f>IFERROR(IF($B$2="Tonnes",AppQt.Data!T154,(AppQt.Data!T154*ozton*AppQt.Data!T$7)/1000000),"-")</f>
        <v>8.9859904245059692</v>
      </c>
      <c r="AB34" s="81">
        <f>IFERROR(IF($B$2="Tonnes",AppQt.Data!U154,(AppQt.Data!U154*ozton*AppQt.Data!U$7)/1000000),"-")</f>
        <v>3.9800930542199873</v>
      </c>
      <c r="AC34" s="81">
        <f>IFERROR(IF($B$2="Tonnes",AppQt.Data!V154,(AppQt.Data!V154*ozton*AppQt.Data!V$7)/1000000),"-")</f>
        <v>8.1089701954334501</v>
      </c>
      <c r="AD34" s="81">
        <f>IFERROR(IF($B$2="Tonnes",AppQt.Data!W154,(AppQt.Data!W154*ozton*AppQt.Data!W$7)/1000000),"-")</f>
        <v>6.1930336083371014</v>
      </c>
      <c r="AE34" s="81">
        <f>IFERROR(IF($B$2="Tonnes",AppQt.Data!X154,(AppQt.Data!X154*ozton*AppQt.Data!X$7)/1000000),"-")</f>
        <v>9.7788950043206704</v>
      </c>
      <c r="AF34" s="81">
        <f>IFERROR(IF($B$2="Tonnes",AppQt.Data!Y154,(AppQt.Data!Y154*ozton*AppQt.Data!Y$7)/1000000),"-")</f>
        <v>4.929738306412891</v>
      </c>
      <c r="AG34" s="81">
        <f>IFERROR(IF($B$2="Tonnes",AppQt.Data!Z154,(AppQt.Data!Z154*ozton*AppQt.Data!Z$7)/1000000),"-")</f>
        <v>5.9692779074977533</v>
      </c>
      <c r="AH34" s="81">
        <f>IFERROR(IF($B$2="Tonnes",AppQt.Data!AA154,(AppQt.Data!AA154*ozton*AppQt.Data!AA$7)/1000000),"-")</f>
        <v>6.2429290069511438</v>
      </c>
      <c r="AI34" s="81">
        <f>IFERROR(IF($B$2="Tonnes",AppQt.Data!AB154,(AppQt.Data!AB154*ozton*AppQt.Data!AB$7)/1000000),"-")</f>
        <v>8.4817220593740643</v>
      </c>
      <c r="AJ34" s="81">
        <f>IFERROR(IF($B$2="Tonnes",AppQt.Data!AC154,(AppQt.Data!AC154*ozton*AppQt.Data!AC$7)/1000000),"-")</f>
        <v>4.6679962547448088</v>
      </c>
      <c r="AK34" s="81">
        <f>IFERROR(IF($B$2="Tonnes",AppQt.Data!AD154,(AppQt.Data!AD154*ozton*AppQt.Data!AD$7)/1000000),"-")</f>
        <v>6.6679498664470493</v>
      </c>
      <c r="AL34" s="81">
        <f>IFERROR(IF($B$2="Tonnes",AppQt.Data!AE154,(AppQt.Data!AE154*ozton*AppQt.Data!AE$7)/1000000),"-")</f>
        <v>5.5336205066144117</v>
      </c>
      <c r="AM34" s="81">
        <f>IFERROR(IF($B$2="Tonnes",AppQt.Data!AF154,(AppQt.Data!AF154*ozton*AppQt.Data!AF$7)/1000000),"-")</f>
        <v>6.6562643252071698</v>
      </c>
      <c r="AN34" s="81">
        <f>IFERROR(IF($B$2="Tonnes",AppQt.Data!AG154,(AppQt.Data!AG154*ozton*AppQt.Data!AG$7)/1000000),"-")</f>
        <v>4.2127958036042816</v>
      </c>
      <c r="AO34" s="81">
        <f>IFERROR(IF($B$2="Tonnes",AppQt.Data!AH154,(AppQt.Data!AH154*ozton*AppQt.Data!AH$7)/1000000),"-")</f>
        <v>6.125233875366014</v>
      </c>
      <c r="AP34" s="81">
        <f>IFERROR(IF($B$2="Tonnes",AppQt.Data!AI154,(AppQt.Data!AI154*ozton*AppQt.Data!AI$7)/1000000),"-")</f>
        <v>5.0060657108986151</v>
      </c>
      <c r="AQ34" s="81">
        <f>IFERROR(IF($B$2="Tonnes",AppQt.Data!AJ154,(AppQt.Data!AJ154*ozton*AppQt.Data!AJ$7)/1000000),"-")</f>
        <v>6.0431765922005773</v>
      </c>
      <c r="AR34" s="81">
        <f>IFERROR(IF($B$2="Tonnes",AppQt.Data!AK154,(AppQt.Data!AK154*ozton*AppQt.Data!AK$7)/1000000),"-")</f>
        <v>3.9135473326697876</v>
      </c>
      <c r="AS34" s="81">
        <f>IFERROR(IF($B$2="Tonnes",AppQt.Data!AL154,(AppQt.Data!AL154*ozton*AppQt.Data!AL$7)/1000000),"-")</f>
        <v>5.5831418061967728</v>
      </c>
      <c r="AT34" s="81">
        <f>IFERROR(IF($B$2="Tonnes",AppQt.Data!AM154,(AppQt.Data!AM154*ozton*AppQt.Data!AM$7)/1000000),"-")</f>
        <v>4.9152880000000003</v>
      </c>
      <c r="AU34" s="81">
        <f>IFERROR(IF($B$2="Tonnes",AppQt.Data!AN154,(AppQt.Data!AN154*ozton*AppQt.Data!AN$7)/1000000),"-")</f>
        <v>5.7971179999999993</v>
      </c>
      <c r="AV34" s="81">
        <f>IFERROR(IF($B$2="Tonnes",AppQt.Data!AO154,(AppQt.Data!AO154*ozton*AppQt.Data!AO$7)/1000000),"-")</f>
        <v>3.8944999999999999</v>
      </c>
      <c r="AW34" s="81">
        <f>IFERROR(IF($B$2="Tonnes",AppQt.Data!AP154,(AppQt.Data!AP154*ozton*AppQt.Data!AP$7)/1000000),"-")</f>
        <v>5.5369329999999994</v>
      </c>
      <c r="AX34" s="81">
        <f>IFERROR(IF($B$2="Tonnes",AppQt.Data!AQ154,(AppQt.Data!AQ154*ozton*AppQt.Data!AQ$7)/1000000),"-")</f>
        <v>4.891788</v>
      </c>
      <c r="AY34" s="81">
        <f>IFERROR(IF($B$2="Tonnes",AppQt.Data!AR154,(AppQt.Data!AR154*ozton*AppQt.Data!AR$7)/1000000),"-")</f>
        <v>5.8719179999999991</v>
      </c>
      <c r="AZ34" s="81">
        <f>IFERROR(IF($B$2="Tonnes",AppQt.Data!AS154,(AppQt.Data!AS154*ozton*AppQt.Data!AS$7)/1000000),"-")</f>
        <v>3.8633599999999992</v>
      </c>
      <c r="BA34" s="81">
        <f>IFERROR(IF($B$2="Tonnes",AppQt.Data!AT154,(AppQt.Data!AT154*ozton*AppQt.Data!AT$7)/1000000),"-")</f>
        <v>5.4537245900000002</v>
      </c>
      <c r="BB34" s="81">
        <f>IFERROR(IF($B$2="Tonnes",AppQt.Data!AU154,(AppQt.Data!AU154*ozton*AppQt.Data!AU$7)/1000000),"-")</f>
        <v>4.9470437600000006</v>
      </c>
      <c r="BC34" s="81">
        <f>IFERROR(IF($B$2="Tonnes",AppQt.Data!AV154,(AppQt.Data!AV154*ozton*AppQt.Data!AV$7)/1000000),"-")</f>
        <v>5.8537445999999997</v>
      </c>
      <c r="BD34" s="81">
        <f>IFERROR(IF($B$2="Tonnes",AppQt.Data!AW154,(AppQt.Data!AW154*ozton*AppQt.Data!AW$7)/1000000),"-")</f>
        <v>3.7476919999999998</v>
      </c>
      <c r="BE34" s="81">
        <f>IFERROR(IF($B$2="Tonnes",AppQt.Data!AX154,(AppQt.Data!AX154*ozton*AppQt.Data!AX$7)/1000000),"-")</f>
        <v>5.211038360499999</v>
      </c>
      <c r="BF34" s="81">
        <f>IFERROR(IF($B$2="Tonnes",AppQt.Data!AY154,(AppQt.Data!AY154*ozton*AppQt.Data!AY$7)/1000000),"-")</f>
        <v>4.7274365095999986</v>
      </c>
      <c r="BG34" s="81">
        <f>IFERROR(IF($B$2="Tonnes",AppQt.Data!AZ154,(AppQt.Data!AZ154*ozton*AppQt.Data!AZ$7)/1000000),"-")</f>
        <v>5.9413333379999997</v>
      </c>
      <c r="BH34" s="81">
        <f>IFERROR(IF($B$2="Tonnes",AppQt.Data!BA154,(AppQt.Data!BA154*ozton*AppQt.Data!BA$7)/1000000),"-")</f>
        <v>3.5603073999999992</v>
      </c>
      <c r="BI34" s="81">
        <f>IFERROR(IF($B$2="Tonnes",AppQt.Data!BB154,(AppQt.Data!BB154*ozton*AppQt.Data!BB$7)/1000000),"-")</f>
        <v>4.0463884398499994</v>
      </c>
      <c r="BJ34" s="81">
        <f>IFERROR(IF($B$2="Tonnes",AppQt.Data!BC154,(AppQt.Data!BC154*ozton*AppQt.Data!BC$7)/1000000),"-")</f>
        <v>3.5050205067199998</v>
      </c>
      <c r="BK34" s="81">
        <f>IFERROR(IF($B$2="Tonnes",AppQt.Data!BD154,(AppQt.Data!BD154*ozton*AppQt.Data!BD$7)/1000000),"-")</f>
        <v>4.8662911659999999</v>
      </c>
      <c r="BL34" s="81">
        <f>IFERROR(IF($B$2="Tonnes",AppQt.Data!BE154,(AppQt.Data!BE154*ozton*AppQt.Data!BE$7)/1000000),"-")</f>
        <v>3.2502028131249991</v>
      </c>
      <c r="BM34" s="81">
        <f>IFERROR(IF($B$2="Tonnes",AppQt.Data!BF154,(AppQt.Data!BF154*ozton*AppQt.Data!BF$7)/1000000),"-")</f>
        <v>4.1655475119600007</v>
      </c>
      <c r="BN34" s="81">
        <f>IFERROR(IF($B$2="Tonnes",AppQt.Data!BG154,(AppQt.Data!BG154*ozton*AppQt.Data!BG$7)/1000000),"-")</f>
        <v>3.7254995670559996</v>
      </c>
      <c r="BO34" s="81">
        <f>IFERROR(IF($B$2="Tonnes",AppQt.Data!BH154,(AppQt.Data!BH154*ozton*AppQt.Data!BH$7)/1000000),"-")</f>
        <v>5.1018181116000001</v>
      </c>
      <c r="BP34" s="81">
        <f>IFERROR(IF($B$2="Tonnes",AppQt.Data!BI154,(AppQt.Data!BI154*ozton*AppQt.Data!BI$7)/1000000),"-")</f>
        <v>3.4443353973937496</v>
      </c>
      <c r="BQ34" s="81">
        <f>IFERROR(IF($B$2="Tonnes",AppQt.Data!BJ154,(AppQt.Data!BJ154*ozton*AppQt.Data!BJ$7)/1000000),"-")</f>
        <v>4.4199684221668001</v>
      </c>
      <c r="BR34" s="81">
        <f>IFERROR(IF($B$2="Tonnes",AppQt.Data!BK154,(AppQt.Data!BK154*ozton*AppQt.Data!BK$7)/1000000),"-")</f>
        <v>3.8793383585204797</v>
      </c>
      <c r="BS34" s="81">
        <f>IFERROR(IF($B$2="Tonnes",AppQt.Data!BL154,(AppQt.Data!BL154*ozton*AppQt.Data!BL$7)/1000000),"-")</f>
        <v>5.2962321421800009</v>
      </c>
      <c r="BT34" s="81">
        <f>IFERROR(IF($B$2="Tonnes",AppQt.Data!BM154,(AppQt.Data!BM154*ozton*AppQt.Data!BM$7)/1000000),"-")</f>
        <v>3.272457908774062</v>
      </c>
      <c r="BU34" s="81">
        <f>IFERROR(IF($B$2="Tonnes",AppQt.Data!BN154,(AppQt.Data!BN154*ozton*AppQt.Data!BN$7)/1000000),"-")</f>
        <v>4.2995407727034625</v>
      </c>
      <c r="BV34" s="81">
        <f>IFERROR(IF($B$2="Tonnes",AppQt.Data!BO154,(AppQt.Data!BO154*ozton*AppQt.Data!BO$7)/1000000),"-")</f>
        <v>3.9055570325134004</v>
      </c>
      <c r="BW34" s="81">
        <f>IFERROR(IF($B$2="Tonnes",AppQt.Data!BP154,(AppQt.Data!BP154*ozton*AppQt.Data!BP$7)/1000000),"-")</f>
        <v>5.476512332980632</v>
      </c>
      <c r="BX34" s="68" t="str">
        <f t="shared" si="3"/>
        <v>▲</v>
      </c>
      <c r="BY34" s="69">
        <f t="shared" si="2"/>
        <v>3.4039329463082302</v>
      </c>
    </row>
    <row r="35" spans="1:77">
      <c r="A35" s="64"/>
      <c r="B35" s="79" t="s">
        <v>77</v>
      </c>
      <c r="C35" s="81">
        <f>IFERROR(IF($B$2="Tonnes",AppAn.Data!L145,(AppAn.Data!L145*ozton*AppAn.Data!L$6)/1000000),"-")</f>
        <v>394.47466448685066</v>
      </c>
      <c r="D35" s="81">
        <f>IFERROR(IF($B$2="Tonnes",AppAn.Data!M145,(AppAn.Data!M145*ozton*AppAn.Data!M$6)/1000000),"-")</f>
        <v>421.58934046307866</v>
      </c>
      <c r="E35" s="81">
        <f>IFERROR(IF($B$2="Tonnes",AppAn.Data!N145,(AppAn.Data!N145*ozton*AppAn.Data!N$6)/1000000),"-")</f>
        <v>317.32938653683885</v>
      </c>
      <c r="F35" s="81">
        <f>IFERROR(IF($B$2="Tonnes",AppAn.Data!O145,(AppAn.Data!O145*ozton*AppAn.Data!O$6)/1000000),"-")</f>
        <v>336.47188572021059</v>
      </c>
      <c r="G35" s="81">
        <f>IFERROR(IF($B$2="Tonnes",AppAn.Data!P145,(AppAn.Data!P145*ozton*AppAn.Data!P$6)/1000000),"-")</f>
        <v>274.43943574080333</v>
      </c>
      <c r="H35" s="81">
        <f>IFERROR(IF($B$2="Tonnes",AppAn.Data!Q145,(AppAn.Data!Q145*ozton*AppAn.Data!Q$6)/1000000),"-")</f>
        <v>297.55880136286373</v>
      </c>
      <c r="I35" s="81">
        <f>IFERROR(IF($B$2="Tonnes",AppAn.Data!R145,(AppAn.Data!R145*ozton*AppAn.Data!R$6)/1000000),"-")</f>
        <v>278.04603448713635</v>
      </c>
      <c r="J35" s="81">
        <f>IFERROR(IF($B$2="Tonnes",AppAn.Data!S145,(AppAn.Data!S145*ozton*AppAn.Data!S$6)/1000000),"-")</f>
        <v>266.51859848188388</v>
      </c>
      <c r="K35" s="81">
        <f>IFERROR(IF($B$2="Tonnes",AppAn.Data!T145,(AppAn.Data!T145*ozton*AppAn.Data!T$6)/1000000),"-")</f>
        <v>245.18628983601437</v>
      </c>
      <c r="L35" s="81">
        <f>IFERROR(IF($B$2="Tonnes",AppAn.Data!U145,(AppAn.Data!U145*ozton*AppAn.Data!U$6)/1000000),"-")</f>
        <v>225.03791337121237</v>
      </c>
      <c r="M35" s="81">
        <f>IFERROR(IF($B$2="Tonnes",AppAn.Data!V145,(AppAn.Data!V145*ozton*AppAn.Data!V$6)/1000000),"-")</f>
        <v>312.14449521465235</v>
      </c>
      <c r="N35" s="81">
        <f>IFERROR(IF($B$2="Tonnes",AppAn.Data!W145,(AppAn.Data!W145*ozton*AppAn.Data!W$6)/1000000),"-")</f>
        <v>342.47775391628505</v>
      </c>
      <c r="O35" s="81">
        <f>IFERROR(IF($B$2="Tonnes",AppAn.Data!X145,(AppAn.Data!X145*ozton*AppAn.Data!X$6)/1000000),"-")</f>
        <v>384.49419439506482</v>
      </c>
      <c r="P35" s="81">
        <f>IFERROR(IF($B$2="Tonnes",AppAn.Data!Y145,(AppAn.Data!Y145*ozton*AppAn.Data!Y$6)/1000000),"-")</f>
        <v>197.39205718691483</v>
      </c>
      <c r="Q35" s="68" t="str">
        <f t="shared" si="0"/>
        <v>▼</v>
      </c>
      <c r="R35" s="69">
        <f t="shared" si="1"/>
        <v>-48.661888771174524</v>
      </c>
      <c r="S35" s="64"/>
      <c r="T35" s="81">
        <f>IFERROR(IF($B$2="Tonnes",AppQt.Data!M155,(AppQt.Data!M155*ozton*AppQt.Data!M$7)/1000000),"-")</f>
        <v>65.358174583983086</v>
      </c>
      <c r="U35" s="81">
        <f>IFERROR(IF($B$2="Tonnes",AppQt.Data!N155,(AppQt.Data!N155*ozton*AppQt.Data!N$7)/1000000),"-")</f>
        <v>133.07776762927779</v>
      </c>
      <c r="V35" s="81">
        <f>IFERROR(IF($B$2="Tonnes",AppQt.Data!O155,(AppQt.Data!O155*ozton*AppQt.Data!O$7)/1000000),"-")</f>
        <v>69.545260502551685</v>
      </c>
      <c r="W35" s="81">
        <f>IFERROR(IF($B$2="Tonnes",AppQt.Data!P155,(AppQt.Data!P155*ozton*AppQt.Data!P$7)/1000000),"-")</f>
        <v>126.49346177103814</v>
      </c>
      <c r="X35" s="81">
        <f>IFERROR(IF($B$2="Tonnes",AppQt.Data!Q155,(AppQt.Data!Q155*ozton*AppQt.Data!Q$7)/1000000),"-")</f>
        <v>92.058126763075393</v>
      </c>
      <c r="Y35" s="81">
        <f>IFERROR(IF($B$2="Tonnes",AppQt.Data!R155,(AppQt.Data!R155*ozton*AppQt.Data!R$7)/1000000),"-")</f>
        <v>75.743358641890751</v>
      </c>
      <c r="Z35" s="81">
        <f>IFERROR(IF($B$2="Tonnes",AppQt.Data!S155,(AppQt.Data!S155*ozton*AppQt.Data!S$7)/1000000),"-")</f>
        <v>131.00510110866111</v>
      </c>
      <c r="AA35" s="81">
        <f>IFERROR(IF($B$2="Tonnes",AppQt.Data!T155,(AppQt.Data!T155*ozton*AppQt.Data!T$7)/1000000),"-")</f>
        <v>122.78275394945143</v>
      </c>
      <c r="AB35" s="81">
        <f>IFERROR(IF($B$2="Tonnes",AppQt.Data!U155,(AppQt.Data!U155*ozton*AppQt.Data!U$7)/1000000),"-")</f>
        <v>69.70740216963938</v>
      </c>
      <c r="AC35" s="81">
        <f>IFERROR(IF($B$2="Tonnes",AppQt.Data!V155,(AppQt.Data!V155*ozton*AppQt.Data!V$7)/1000000),"-")</f>
        <v>81.83053684768069</v>
      </c>
      <c r="AD35" s="81">
        <f>IFERROR(IF($B$2="Tonnes",AppQt.Data!W155,(AppQt.Data!W155*ozton*AppQt.Data!W$7)/1000000),"-")</f>
        <v>70.903058231644707</v>
      </c>
      <c r="AE35" s="81">
        <f>IFERROR(IF($B$2="Tonnes",AppQt.Data!X155,(AppQt.Data!X155*ozton*AppQt.Data!X$7)/1000000),"-")</f>
        <v>94.888389287874048</v>
      </c>
      <c r="AF35" s="81">
        <f>IFERROR(IF($B$2="Tonnes",AppQt.Data!Y155,(AppQt.Data!Y155*ozton*AppQt.Data!Y$7)/1000000),"-")</f>
        <v>58.201215440003025</v>
      </c>
      <c r="AG35" s="81">
        <f>IFERROR(IF($B$2="Tonnes",AppQt.Data!Z155,(AppQt.Data!Z155*ozton*AppQt.Data!Z$7)/1000000),"-")</f>
        <v>94.615667691409669</v>
      </c>
      <c r="AH35" s="81">
        <f>IFERROR(IF($B$2="Tonnes",AppQt.Data!AA155,(AppQt.Data!AA155*ozton*AppQt.Data!AA$7)/1000000),"-")</f>
        <v>71.109891062068527</v>
      </c>
      <c r="AI35" s="81">
        <f>IFERROR(IF($B$2="Tonnes",AppQt.Data!AB155,(AppQt.Data!AB155*ozton*AppQt.Data!AB$7)/1000000),"-")</f>
        <v>112.5451115267294</v>
      </c>
      <c r="AJ35" s="81">
        <f>IFERROR(IF($B$2="Tonnes",AppQt.Data!AC155,(AppQt.Data!AC155*ozton*AppQt.Data!AC$7)/1000000),"-")</f>
        <v>65.056194280245123</v>
      </c>
      <c r="AK35" s="81">
        <f>IFERROR(IF($B$2="Tonnes",AppQt.Data!AD155,(AppQt.Data!AD155*ozton*AppQt.Data!AD$7)/1000000),"-")</f>
        <v>54.012223144526338</v>
      </c>
      <c r="AL35" s="81">
        <f>IFERROR(IF($B$2="Tonnes",AppQt.Data!AE155,(AppQt.Data!AE155*ozton*AppQt.Data!AE$7)/1000000),"-")</f>
        <v>57.884120822243219</v>
      </c>
      <c r="AM35" s="81">
        <f>IFERROR(IF($B$2="Tonnes",AppQt.Data!AF155,(AppQt.Data!AF155*ozton*AppQt.Data!AF$7)/1000000),"-")</f>
        <v>97.486897493788689</v>
      </c>
      <c r="AN35" s="81">
        <f>IFERROR(IF($B$2="Tonnes",AppQt.Data!AG155,(AppQt.Data!AG155*ozton*AppQt.Data!AG$7)/1000000),"-")</f>
        <v>71.191485061950814</v>
      </c>
      <c r="AO35" s="81">
        <f>IFERROR(IF($B$2="Tonnes",AppQt.Data!AH155,(AppQt.Data!AH155*ozton*AppQt.Data!AH$7)/1000000),"-")</f>
        <v>60.53183962902267</v>
      </c>
      <c r="AP35" s="81">
        <f>IFERROR(IF($B$2="Tonnes",AppQt.Data!AI155,(AppQt.Data!AI155*ozton*AppQt.Data!AI$7)/1000000),"-")</f>
        <v>71.653129716092593</v>
      </c>
      <c r="AQ35" s="81">
        <f>IFERROR(IF($B$2="Tonnes",AppQt.Data!AJ155,(AppQt.Data!AJ155*ozton*AppQt.Data!AJ$7)/1000000),"-")</f>
        <v>94.182346955797655</v>
      </c>
      <c r="AR35" s="81">
        <f>IFERROR(IF($B$2="Tonnes",AppQt.Data!AK155,(AppQt.Data!AK155*ozton*AppQt.Data!AK$7)/1000000),"-")</f>
        <v>68.934514016775097</v>
      </c>
      <c r="AS35" s="81">
        <f>IFERROR(IF($B$2="Tonnes",AppQt.Data!AL155,(AppQt.Data!AL155*ozton*AppQt.Data!AL$7)/1000000),"-")</f>
        <v>55.95323959361491</v>
      </c>
      <c r="AT35" s="81">
        <f>IFERROR(IF($B$2="Tonnes",AppQt.Data!AM155,(AppQt.Data!AM155*ozton*AppQt.Data!AM$7)/1000000),"-")</f>
        <v>46.276366184067811</v>
      </c>
      <c r="AU35" s="81">
        <f>IFERROR(IF($B$2="Tonnes",AppQt.Data!AN155,(AppQt.Data!AN155*ozton*AppQt.Data!AN$7)/1000000),"-")</f>
        <v>106.88191469267848</v>
      </c>
      <c r="AV35" s="81">
        <f>IFERROR(IF($B$2="Tonnes",AppQt.Data!AO155,(AppQt.Data!AO155*ozton*AppQt.Data!AO$7)/1000000),"-")</f>
        <v>77.518903453397812</v>
      </c>
      <c r="AW35" s="81">
        <f>IFERROR(IF($B$2="Tonnes",AppQt.Data!AP155,(AppQt.Data!AP155*ozton*AppQt.Data!AP$7)/1000000),"-")</f>
        <v>54.032811277027605</v>
      </c>
      <c r="AX35" s="81">
        <f>IFERROR(IF($B$2="Tonnes",AppQt.Data!AQ155,(AppQt.Data!AQ155*ozton*AppQt.Data!AQ$7)/1000000),"-")</f>
        <v>59.133550827925411</v>
      </c>
      <c r="AY35" s="81">
        <f>IFERROR(IF($B$2="Tonnes",AppQt.Data!AR155,(AppQt.Data!AR155*ozton*AppQt.Data!AR$7)/1000000),"-")</f>
        <v>75.83333292353305</v>
      </c>
      <c r="AZ35" s="81">
        <f>IFERROR(IF($B$2="Tonnes",AppQt.Data!AS155,(AppQt.Data!AS155*ozton*AppQt.Data!AS$7)/1000000),"-")</f>
        <v>53.089418489091734</v>
      </c>
      <c r="BA35" s="81">
        <f>IFERROR(IF($B$2="Tonnes",AppQt.Data!AT155,(AppQt.Data!AT155*ozton*AppQt.Data!AT$7)/1000000),"-")</f>
        <v>47.941953156866347</v>
      </c>
      <c r="BB35" s="81">
        <f>IFERROR(IF($B$2="Tonnes",AppQt.Data!AU155,(AppQt.Data!AU155*ozton*AppQt.Data!AU$7)/1000000),"-")</f>
        <v>64.461704139983368</v>
      </c>
      <c r="BC35" s="81">
        <f>IFERROR(IF($B$2="Tonnes",AppQt.Data!AV155,(AppQt.Data!AV155*ozton*AppQt.Data!AV$7)/1000000),"-")</f>
        <v>79.69321405007291</v>
      </c>
      <c r="BD35" s="81">
        <f>IFERROR(IF($B$2="Tonnes",AppQt.Data!AW155,(AppQt.Data!AW155*ozton*AppQt.Data!AW$7)/1000000),"-")</f>
        <v>56.199292240286979</v>
      </c>
      <c r="BE35" s="81">
        <f>IFERROR(IF($B$2="Tonnes",AppQt.Data!AX155,(AppQt.Data!AX155*ozton*AppQt.Data!AX$7)/1000000),"-")</f>
        <v>44.52722069616641</v>
      </c>
      <c r="BF35" s="81">
        <f>IFERROR(IF($B$2="Tonnes",AppQt.Data!AY155,(AppQt.Data!AY155*ozton*AppQt.Data!AY$7)/1000000),"-")</f>
        <v>44.92317607862195</v>
      </c>
      <c r="BG35" s="81">
        <f>IFERROR(IF($B$2="Tonnes",AppQt.Data!AZ155,(AppQt.Data!AZ155*ozton*AppQt.Data!AZ$7)/1000000),"-")</f>
        <v>79.388224356137073</v>
      </c>
      <c r="BH35" s="81">
        <f>IFERROR(IF($B$2="Tonnes",AppQt.Data!BA155,(AppQt.Data!BA155*ozton*AppQt.Data!BA$7)/1000000),"-")</f>
        <v>85.40625402199953</v>
      </c>
      <c r="BI35" s="81">
        <f>IFERROR(IF($B$2="Tonnes",AppQt.Data!BB155,(AppQt.Data!BB155*ozton*AppQt.Data!BB$7)/1000000),"-")</f>
        <v>79.402872573899018</v>
      </c>
      <c r="BJ35" s="81">
        <f>IFERROR(IF($B$2="Tonnes",AppQt.Data!BC155,(AppQt.Data!BC155*ozton*AppQt.Data!BC$7)/1000000),"-")</f>
        <v>59.298752844804483</v>
      </c>
      <c r="BK35" s="81">
        <f>IFERROR(IF($B$2="Tonnes",AppQt.Data!BD155,(AppQt.Data!BD155*ozton*AppQt.Data!BD$7)/1000000),"-")</f>
        <v>88.036615773949308</v>
      </c>
      <c r="BL35" s="81">
        <f>IFERROR(IF($B$2="Tonnes",AppQt.Data!BE155,(AppQt.Data!BE155*ozton*AppQt.Data!BE$7)/1000000),"-")</f>
        <v>86.003308098350701</v>
      </c>
      <c r="BM35" s="81">
        <f>IFERROR(IF($B$2="Tonnes",AppQt.Data!BF155,(AppQt.Data!BF155*ozton*AppQt.Data!BF$7)/1000000),"-")</f>
        <v>86.831049096390046</v>
      </c>
      <c r="BN35" s="81">
        <f>IFERROR(IF($B$2="Tonnes",AppQt.Data!BG155,(AppQt.Data!BG155*ozton*AppQt.Data!BG$7)/1000000),"-")</f>
        <v>70.995923469438779</v>
      </c>
      <c r="BO35" s="81">
        <f>IFERROR(IF($B$2="Tonnes",AppQt.Data!BH155,(AppQt.Data!BH155*ozton*AppQt.Data!BH$7)/1000000),"-")</f>
        <v>98.647473252105527</v>
      </c>
      <c r="BP35" s="81">
        <f>IFERROR(IF($B$2="Tonnes",AppQt.Data!BI155,(AppQt.Data!BI155*ozton*AppQt.Data!BI$7)/1000000),"-")</f>
        <v>91.827296344311463</v>
      </c>
      <c r="BQ35" s="81">
        <f>IFERROR(IF($B$2="Tonnes",AppQt.Data!BJ155,(AppQt.Data!BJ155*ozton*AppQt.Data!BJ$7)/1000000),"-")</f>
        <v>94.404523347305187</v>
      </c>
      <c r="BR35" s="81">
        <f>IFERROR(IF($B$2="Tonnes",AppQt.Data!BK155,(AppQt.Data!BK155*ozton*AppQt.Data!BK$7)/1000000),"-")</f>
        <v>85.927424736669707</v>
      </c>
      <c r="BS35" s="81">
        <f>IFERROR(IF($B$2="Tonnes",AppQt.Data!BL155,(AppQt.Data!BL155*ozton*AppQt.Data!BL$7)/1000000),"-")</f>
        <v>112.33494996677842</v>
      </c>
      <c r="BT35" s="81">
        <f>IFERROR(IF($B$2="Tonnes",AppQt.Data!BM155,(AppQt.Data!BM155*ozton*AppQt.Data!BM$7)/1000000),"-")</f>
        <v>48.304762812191456</v>
      </c>
      <c r="BU35" s="81">
        <f>IFERROR(IF($B$2="Tonnes",AppQt.Data!BN155,(AppQt.Data!BN155*ozton*AppQt.Data!BN$7)/1000000),"-")</f>
        <v>46.279391281077764</v>
      </c>
      <c r="BV35" s="81">
        <f>IFERROR(IF($B$2="Tonnes",AppQt.Data!BO155,(AppQt.Data!BO155*ozton*AppQt.Data!BO$7)/1000000),"-")</f>
        <v>42.901792257667694</v>
      </c>
      <c r="BW35" s="81">
        <f>IFERROR(IF($B$2="Tonnes",AppQt.Data!BP155,(AppQt.Data!BP155*ozton*AppQt.Data!BP$7)/1000000),"-")</f>
        <v>59.906110835977948</v>
      </c>
      <c r="BX35" s="68" t="str">
        <f t="shared" si="3"/>
        <v>▼</v>
      </c>
      <c r="BY35" s="69">
        <f t="shared" si="2"/>
        <v>-46.671885416164436</v>
      </c>
    </row>
    <row r="36" spans="1:77">
      <c r="A36" s="64"/>
      <c r="B36" s="80" t="s">
        <v>78</v>
      </c>
      <c r="C36" s="81">
        <f>IFERROR(IF($B$2="Tonnes",AppAn.Data!L146,(AppAn.Data!L146*ozton*AppAn.Data!L$6)/1000000),"-")</f>
        <v>22.020128288373389</v>
      </c>
      <c r="D36" s="81">
        <f>IFERROR(IF($B$2="Tonnes",AppAn.Data!M146,(AppAn.Data!M146*ozton*AppAn.Data!M$6)/1000000),"-")</f>
        <v>25.670580350474729</v>
      </c>
      <c r="E36" s="81">
        <f>IFERROR(IF($B$2="Tonnes",AppAn.Data!N146,(AppAn.Data!N146*ozton*AppAn.Data!N$6)/1000000),"-")</f>
        <v>18.374692709251899</v>
      </c>
      <c r="F36" s="81">
        <f>IFERROR(IF($B$2="Tonnes",AppAn.Data!O146,(AppAn.Data!O146*ozton*AppAn.Data!O$6)/1000000),"-")</f>
        <v>16.806056320086508</v>
      </c>
      <c r="G36" s="81">
        <f>IFERROR(IF($B$2="Tonnes",AppAn.Data!P146,(AppAn.Data!P146*ozton*AppAn.Data!P$6)/1000000),"-")</f>
        <v>15.134299999999998</v>
      </c>
      <c r="H36" s="81">
        <f>IFERROR(IF($B$2="Tonnes",AppAn.Data!Q146,(AppAn.Data!Q146*ozton*AppAn.Data!Q$6)/1000000),"-")</f>
        <v>13.053345</v>
      </c>
      <c r="I36" s="81">
        <f>IFERROR(IF($B$2="Tonnes",AppAn.Data!R146,(AppAn.Data!R146*ozton*AppAn.Data!R$6)/1000000),"-")</f>
        <v>9.1606950000000005</v>
      </c>
      <c r="J36" s="81">
        <f>IFERROR(IF($B$2="Tonnes",AppAn.Data!S146,(AppAn.Data!S146*ozton*AppAn.Data!S$6)/1000000),"-")</f>
        <v>13.201499999999999</v>
      </c>
      <c r="K36" s="81">
        <f>IFERROR(IF($B$2="Tonnes",AppAn.Data!T146,(AppAn.Data!T146*ozton*AppAn.Data!T$6)/1000000),"-")</f>
        <v>11.807349999999998</v>
      </c>
      <c r="L36" s="81">
        <f>IFERROR(IF($B$2="Tonnes",AppAn.Data!U146,(AppAn.Data!U146*ozton*AppAn.Data!U$6)/1000000),"-")</f>
        <v>12.94985</v>
      </c>
      <c r="M36" s="81">
        <f>IFERROR(IF($B$2="Tonnes",AppAn.Data!V146,(AppAn.Data!V146*ozton*AppAn.Data!V$6)/1000000),"-")</f>
        <v>14.041650000000001</v>
      </c>
      <c r="N36" s="81">
        <f>IFERROR(IF($B$2="Tonnes",AppAn.Data!W146,(AppAn.Data!W146*ozton*AppAn.Data!W$6)/1000000),"-")</f>
        <v>17.049250000000001</v>
      </c>
      <c r="O36" s="81">
        <f>IFERROR(IF($B$2="Tonnes",AppAn.Data!X146,(AppAn.Data!X146*ozton*AppAn.Data!X$6)/1000000),"-")</f>
        <v>19.991250000000001</v>
      </c>
      <c r="P36" s="81">
        <f>IFERROR(IF($B$2="Tonnes",AppAn.Data!Y146,(AppAn.Data!Y146*ozton*AppAn.Data!Y$6)/1000000),"-")</f>
        <v>17.9315</v>
      </c>
      <c r="Q36" s="68" t="str">
        <f t="shared" si="0"/>
        <v>▼</v>
      </c>
      <c r="R36" s="69">
        <f t="shared" si="1"/>
        <v>-10.303257675232924</v>
      </c>
      <c r="S36" s="64"/>
      <c r="T36" s="81">
        <f>IFERROR(IF($B$2="Tonnes",AppQt.Data!M156,(AppQt.Data!M156*ozton*AppQt.Data!M$7)/1000000),"-")</f>
        <v>4.2179973093719036</v>
      </c>
      <c r="U36" s="81">
        <f>IFERROR(IF($B$2="Tonnes",AppQt.Data!N156,(AppQt.Data!N156*ozton*AppQt.Data!N$7)/1000000),"-")</f>
        <v>4.2032745385282455</v>
      </c>
      <c r="V36" s="81">
        <f>IFERROR(IF($B$2="Tonnes",AppQt.Data!O156,(AppQt.Data!O156*ozton*AppQt.Data!O$7)/1000000),"-")</f>
        <v>2.8742282349479678</v>
      </c>
      <c r="W36" s="81">
        <f>IFERROR(IF($B$2="Tonnes",AppQt.Data!P156,(AppQt.Data!P156*ozton*AppQt.Data!P$7)/1000000),"-")</f>
        <v>10.724628205525272</v>
      </c>
      <c r="X36" s="81">
        <f>IFERROR(IF($B$2="Tonnes",AppQt.Data!Q156,(AppQt.Data!Q156*ozton*AppQt.Data!Q$7)/1000000),"-")</f>
        <v>4.3813175547049932</v>
      </c>
      <c r="Y36" s="81">
        <f>IFERROR(IF($B$2="Tonnes",AppQt.Data!R156,(AppQt.Data!R156*ozton*AppQt.Data!R$7)/1000000),"-")</f>
        <v>4.6115075803114216</v>
      </c>
      <c r="Z36" s="81">
        <f>IFERROR(IF($B$2="Tonnes",AppQt.Data!S156,(AppQt.Data!S156*ozton*AppQt.Data!S$7)/1000000),"-")</f>
        <v>6.1779611295226342</v>
      </c>
      <c r="AA36" s="81">
        <f>IFERROR(IF($B$2="Tonnes",AppQt.Data!T156,(AppQt.Data!T156*ozton*AppQt.Data!T$7)/1000000),"-")</f>
        <v>10.499794085935678</v>
      </c>
      <c r="AB36" s="81">
        <f>IFERROR(IF($B$2="Tonnes",AppQt.Data!U156,(AppQt.Data!U156*ozton*AppQt.Data!U$7)/1000000),"-")</f>
        <v>3.8213223070213029</v>
      </c>
      <c r="AC36" s="81">
        <f>IFERROR(IF($B$2="Tonnes",AppQt.Data!V156,(AppQt.Data!V156*ozton*AppQt.Data!V$7)/1000000),"-")</f>
        <v>3.8531265173786831</v>
      </c>
      <c r="AD36" s="81">
        <f>IFERROR(IF($B$2="Tonnes",AppQt.Data!W156,(AppQt.Data!W156*ozton*AppQt.Data!W$7)/1000000),"-")</f>
        <v>2.5439184502753922</v>
      </c>
      <c r="AE36" s="81">
        <f>IFERROR(IF($B$2="Tonnes",AppQt.Data!X156,(AppQt.Data!X156*ozton*AppQt.Data!X$7)/1000000),"-")</f>
        <v>8.1563254345765213</v>
      </c>
      <c r="AF36" s="81">
        <f>IFERROR(IF($B$2="Tonnes",AppQt.Data!Y156,(AppQt.Data!Y156*ozton*AppQt.Data!Y$7)/1000000),"-")</f>
        <v>3.3876440387985998</v>
      </c>
      <c r="AG36" s="81">
        <f>IFERROR(IF($B$2="Tonnes",AppQt.Data!Z156,(AppQt.Data!Z156*ozton*AppQt.Data!Z$7)/1000000),"-")</f>
        <v>3.5352543982122584</v>
      </c>
      <c r="AH36" s="81">
        <f>IFERROR(IF($B$2="Tonnes",AppQt.Data!AA156,(AppQt.Data!AA156*ozton*AppQt.Data!AA$7)/1000000),"-")</f>
        <v>2.5473266595608535</v>
      </c>
      <c r="AI36" s="81">
        <f>IFERROR(IF($B$2="Tonnes",AppQt.Data!AB156,(AppQt.Data!AB156*ozton*AppQt.Data!AB$7)/1000000),"-")</f>
        <v>7.3358312235147984</v>
      </c>
      <c r="AJ36" s="81">
        <f>IFERROR(IF($B$2="Tonnes",AppQt.Data!AC156,(AppQt.Data!AC156*ozton*AppQt.Data!AC$7)/1000000),"-")</f>
        <v>2.9099999999999993</v>
      </c>
      <c r="AK36" s="81">
        <f>IFERROR(IF($B$2="Tonnes",AppQt.Data!AD156,(AppQt.Data!AD156*ozton*AppQt.Data!AD$7)/1000000),"-")</f>
        <v>2.8467999999999996</v>
      </c>
      <c r="AL36" s="81">
        <f>IFERROR(IF($B$2="Tonnes",AppQt.Data!AE156,(AppQt.Data!AE156*ozton*AppQt.Data!AE$7)/1000000),"-")</f>
        <v>2.2049999999999996</v>
      </c>
      <c r="AM36" s="81">
        <f>IFERROR(IF($B$2="Tonnes",AppQt.Data!AF156,(AppQt.Data!AF156*ozton*AppQt.Data!AF$7)/1000000),"-")</f>
        <v>7.1725000000000003</v>
      </c>
      <c r="AN36" s="81">
        <f>IFERROR(IF($B$2="Tonnes",AppQt.Data!AG156,(AppQt.Data!AG156*ozton*AppQt.Data!AG$7)/1000000),"-")</f>
        <v>3.5599999999999996</v>
      </c>
      <c r="AO36" s="81">
        <f>IFERROR(IF($B$2="Tonnes",AppQt.Data!AH156,(AppQt.Data!AH156*ozton*AppQt.Data!AH$7)/1000000),"-")</f>
        <v>2.2683449999999996</v>
      </c>
      <c r="AP36" s="81">
        <f>IFERROR(IF($B$2="Tonnes",AppQt.Data!AI156,(AppQt.Data!AI156*ozton*AppQt.Data!AI$7)/1000000),"-")</f>
        <v>0.90200000000000036</v>
      </c>
      <c r="AQ36" s="81">
        <f>IFERROR(IF($B$2="Tonnes",AppQt.Data!AJ156,(AppQt.Data!AJ156*ozton*AppQt.Data!AJ$7)/1000000),"-")</f>
        <v>6.3230000000000004</v>
      </c>
      <c r="AR36" s="81">
        <f>IFERROR(IF($B$2="Tonnes",AppQt.Data!AK156,(AppQt.Data!AK156*ozton*AppQt.Data!AK$7)/1000000),"-")</f>
        <v>2.6870000000000003</v>
      </c>
      <c r="AS36" s="81">
        <f>IFERROR(IF($B$2="Tonnes",AppQt.Data!AL156,(AppQt.Data!AL156*ozton*AppQt.Data!AL$7)/1000000),"-")</f>
        <v>-0.72480500000000081</v>
      </c>
      <c r="AT36" s="81">
        <f>IFERROR(IF($B$2="Tonnes",AppQt.Data!AM156,(AppQt.Data!AM156*ozton*AppQt.Data!AM$7)/1000000),"-")</f>
        <v>1.1399999999999995</v>
      </c>
      <c r="AU36" s="81">
        <f>IFERROR(IF($B$2="Tonnes",AppQt.Data!AN156,(AppQt.Data!AN156*ozton*AppQt.Data!AN$7)/1000000),"-")</f>
        <v>6.0585000000000004</v>
      </c>
      <c r="AV36" s="81">
        <f>IFERROR(IF($B$2="Tonnes",AppQt.Data!AO156,(AppQt.Data!AO156*ozton*AppQt.Data!AO$7)/1000000),"-")</f>
        <v>3.8689999999999989</v>
      </c>
      <c r="AW36" s="81">
        <f>IFERROR(IF($B$2="Tonnes",AppQt.Data!AP156,(AppQt.Data!AP156*ozton*AppQt.Data!AP$7)/1000000),"-")</f>
        <v>3.3235000000000001</v>
      </c>
      <c r="AX36" s="81">
        <f>IFERROR(IF($B$2="Tonnes",AppQt.Data!AQ156,(AppQt.Data!AQ156*ozton*AppQt.Data!AQ$7)/1000000),"-")</f>
        <v>1.7810000000000004</v>
      </c>
      <c r="AY36" s="81">
        <f>IFERROR(IF($B$2="Tonnes",AppQt.Data!AR156,(AppQt.Data!AR156*ozton*AppQt.Data!AR$7)/1000000),"-")</f>
        <v>4.2280000000000006</v>
      </c>
      <c r="AZ36" s="81">
        <f>IFERROR(IF($B$2="Tonnes",AppQt.Data!AS156,(AppQt.Data!AS156*ozton*AppQt.Data!AS$7)/1000000),"-")</f>
        <v>2.4919999999999991</v>
      </c>
      <c r="BA36" s="81">
        <f>IFERROR(IF($B$2="Tonnes",AppQt.Data!AT156,(AppQt.Data!AT156*ozton*AppQt.Data!AT$7)/1000000),"-")</f>
        <v>1.7134999999999996</v>
      </c>
      <c r="BB36" s="81">
        <f>IFERROR(IF($B$2="Tonnes",AppQt.Data!AU156,(AppQt.Data!AU156*ozton*AppQt.Data!AU$7)/1000000),"-")</f>
        <v>1.5179999999999996</v>
      </c>
      <c r="BC36" s="81">
        <f>IFERROR(IF($B$2="Tonnes",AppQt.Data!AV156,(AppQt.Data!AV156*ozton*AppQt.Data!AV$7)/1000000),"-")</f>
        <v>6.08385</v>
      </c>
      <c r="BD36" s="81">
        <f>IFERROR(IF($B$2="Tonnes",AppQt.Data!AW156,(AppQt.Data!AW156*ozton*AppQt.Data!AW$7)/1000000),"-")</f>
        <v>3.0890000000000004</v>
      </c>
      <c r="BE36" s="81">
        <f>IFERROR(IF($B$2="Tonnes",AppQt.Data!AX156,(AppQt.Data!AX156*ozton*AppQt.Data!AX$7)/1000000),"-")</f>
        <v>1.7789999999999999</v>
      </c>
      <c r="BF36" s="81">
        <f>IFERROR(IF($B$2="Tonnes",AppQt.Data!AY156,(AppQt.Data!AY156*ozton*AppQt.Data!AY$7)/1000000),"-")</f>
        <v>2.4409999999999998</v>
      </c>
      <c r="BG36" s="81">
        <f>IFERROR(IF($B$2="Tonnes",AppQt.Data!AZ156,(AppQt.Data!AZ156*ozton*AppQt.Data!AZ$7)/1000000),"-")</f>
        <v>5.6408499999999995</v>
      </c>
      <c r="BH36" s="81">
        <f>IFERROR(IF($B$2="Tonnes",AppQt.Data!BA156,(AppQt.Data!BA156*ozton*AppQt.Data!BA$7)/1000000),"-")</f>
        <v>3.2469999999999999</v>
      </c>
      <c r="BI36" s="81">
        <f>IFERROR(IF($B$2="Tonnes",AppQt.Data!BB156,(AppQt.Data!BB156*ozton*AppQt.Data!BB$7)/1000000),"-")</f>
        <v>2.4556499999999994</v>
      </c>
      <c r="BJ36" s="81">
        <f>IFERROR(IF($B$2="Tonnes",AppQt.Data!BC156,(AppQt.Data!BC156*ozton*AppQt.Data!BC$7)/1000000),"-")</f>
        <v>3.1950000000000003</v>
      </c>
      <c r="BK36" s="81">
        <f>IFERROR(IF($B$2="Tonnes",AppQt.Data!BD156,(AppQt.Data!BD156*ozton*AppQt.Data!BD$7)/1000000),"-")</f>
        <v>5.1440000000000001</v>
      </c>
      <c r="BL36" s="81">
        <f>IFERROR(IF($B$2="Tonnes",AppQt.Data!BE156,(AppQt.Data!BE156*ozton*AppQt.Data!BE$7)/1000000),"-")</f>
        <v>3.7879999999999998</v>
      </c>
      <c r="BM36" s="81">
        <f>IFERROR(IF($B$2="Tonnes",AppQt.Data!BF156,(AppQt.Data!BF156*ozton*AppQt.Data!BF$7)/1000000),"-")</f>
        <v>2.9215</v>
      </c>
      <c r="BN36" s="81">
        <f>IFERROR(IF($B$2="Tonnes",AppQt.Data!BG156,(AppQt.Data!BG156*ozton*AppQt.Data!BG$7)/1000000),"-")</f>
        <v>3.1869999999999994</v>
      </c>
      <c r="BO36" s="81">
        <f>IFERROR(IF($B$2="Tonnes",AppQt.Data!BH156,(AppQt.Data!BH156*ozton*AppQt.Data!BH$7)/1000000),"-")</f>
        <v>7.1527500000000002</v>
      </c>
      <c r="BP36" s="81">
        <f>IFERROR(IF($B$2="Tonnes",AppQt.Data!BI156,(AppQt.Data!BI156*ozton*AppQt.Data!BI$7)/1000000),"-")</f>
        <v>4.3899999999999997</v>
      </c>
      <c r="BQ36" s="81">
        <f>IFERROR(IF($B$2="Tonnes",AppQt.Data!BJ156,(AppQt.Data!BJ156*ozton*AppQt.Data!BJ$7)/1000000),"-")</f>
        <v>4.2580000000000009</v>
      </c>
      <c r="BR36" s="81">
        <f>IFERROR(IF($B$2="Tonnes",AppQt.Data!BK156,(AppQt.Data!BK156*ozton*AppQt.Data!BK$7)/1000000),"-")</f>
        <v>3.6099999999999994</v>
      </c>
      <c r="BS36" s="81">
        <f>IFERROR(IF($B$2="Tonnes",AppQt.Data!BL156,(AppQt.Data!BL156*ozton*AppQt.Data!BL$7)/1000000),"-")</f>
        <v>7.7332499999999982</v>
      </c>
      <c r="BT36" s="81">
        <f>IFERROR(IF($B$2="Tonnes",AppQt.Data!BM156,(AppQt.Data!BM156*ozton*AppQt.Data!BM$7)/1000000),"-")</f>
        <v>4.6150000000000002</v>
      </c>
      <c r="BU36" s="81">
        <f>IFERROR(IF($B$2="Tonnes",AppQt.Data!BN156,(AppQt.Data!BN156*ozton*AppQt.Data!BN$7)/1000000),"-")</f>
        <v>3.9730000000000003</v>
      </c>
      <c r="BV36" s="81">
        <f>IFERROR(IF($B$2="Tonnes",AppQt.Data!BO156,(AppQt.Data!BO156*ozton*AppQt.Data!BO$7)/1000000),"-")</f>
        <v>2.6424999999999992</v>
      </c>
      <c r="BW36" s="81">
        <f>IFERROR(IF($B$2="Tonnes",AppQt.Data!BP156,(AppQt.Data!BP156*ozton*AppQt.Data!BP$7)/1000000),"-")</f>
        <v>6.7009999999999996</v>
      </c>
      <c r="BX36" s="68" t="str">
        <f t="shared" si="3"/>
        <v>▼</v>
      </c>
      <c r="BY36" s="69">
        <f t="shared" si="2"/>
        <v>-13.348204183234714</v>
      </c>
    </row>
    <row r="37" spans="1:77">
      <c r="A37" s="64"/>
      <c r="B37" s="80" t="s">
        <v>79</v>
      </c>
      <c r="C37" s="81">
        <f>IFERROR(IF($B$2="Tonnes",AppAn.Data!L147,(AppAn.Data!L147*ozton*AppAn.Data!L$6)/1000000),"-")</f>
        <v>136.62928187718859</v>
      </c>
      <c r="D37" s="81">
        <f>IFERROR(IF($B$2="Tonnes",AppAn.Data!M147,(AppAn.Data!M147*ozton*AppAn.Data!M$6)/1000000),"-")</f>
        <v>154.4217017489824</v>
      </c>
      <c r="E37" s="81">
        <f>IFERROR(IF($B$2="Tonnes",AppAn.Data!N147,(AppAn.Data!N147*ozton*AppAn.Data!N$6)/1000000),"-")</f>
        <v>118.92508493632414</v>
      </c>
      <c r="F37" s="81">
        <f>IFERROR(IF($B$2="Tonnes",AppAn.Data!O147,(AppAn.Data!O147*ozton*AppAn.Data!O$6)/1000000),"-")</f>
        <v>143.383622863921</v>
      </c>
      <c r="G37" s="81">
        <f>IFERROR(IF($B$2="Tonnes",AppAn.Data!P147,(AppAn.Data!P147*ozton*AppAn.Data!P$6)/1000000),"-")</f>
        <v>111.25629071346872</v>
      </c>
      <c r="H37" s="81">
        <f>IFERROR(IF($B$2="Tonnes",AppAn.Data!Q147,(AppAn.Data!Q147*ozton*AppAn.Data!Q$6)/1000000),"-")</f>
        <v>126.13630445667822</v>
      </c>
      <c r="I37" s="81">
        <f>IFERROR(IF($B$2="Tonnes",AppAn.Data!R147,(AppAn.Data!R147*ozton*AppAn.Data!R$6)/1000000),"-")</f>
        <v>121.11517333474239</v>
      </c>
      <c r="J37" s="81">
        <f>IFERROR(IF($B$2="Tonnes",AppAn.Data!S147,(AppAn.Data!S147*ozton*AppAn.Data!S$6)/1000000),"-")</f>
        <v>116.97127356402456</v>
      </c>
      <c r="K37" s="81">
        <f>IFERROR(IF($B$2="Tonnes",AppAn.Data!T147,(AppAn.Data!T147*ozton*AppAn.Data!T$6)/1000000),"-")</f>
        <v>106.88795458631864</v>
      </c>
      <c r="L37" s="81">
        <f>IFERROR(IF($B$2="Tonnes",AppAn.Data!U147,(AppAn.Data!U147*ozton*AppAn.Data!U$6)/1000000),"-")</f>
        <v>96.218999999999994</v>
      </c>
      <c r="M37" s="81">
        <f>IFERROR(IF($B$2="Tonnes",AppAn.Data!V147,(AppAn.Data!V147*ozton*AppAn.Data!V$6)/1000000),"-")</f>
        <v>166.0445</v>
      </c>
      <c r="N37" s="81">
        <f>IFERROR(IF($B$2="Tonnes",AppAn.Data!W147,(AppAn.Data!W147*ozton*AppAn.Data!W$6)/1000000),"-")</f>
        <v>173.69398936148082</v>
      </c>
      <c r="O37" s="81">
        <f>IFERROR(IF($B$2="Tonnes",AppAn.Data!X147,(AppAn.Data!X147*ozton*AppAn.Data!X$6)/1000000),"-")</f>
        <v>196.46813746079695</v>
      </c>
      <c r="P37" s="81">
        <f>IFERROR(IF($B$2="Tonnes",AppAn.Data!Y147,(AppAn.Data!Y147*ozton*AppAn.Data!Y$6)/1000000),"-")</f>
        <v>57.536434637564348</v>
      </c>
      <c r="Q37" s="68" t="str">
        <f t="shared" si="0"/>
        <v>▼</v>
      </c>
      <c r="R37" s="69">
        <f t="shared" si="1"/>
        <v>-70.714623052277318</v>
      </c>
      <c r="S37" s="64"/>
      <c r="T37" s="81">
        <f>IFERROR(IF($B$2="Tonnes",AppQt.Data!M157,(AppQt.Data!M157*ozton*AppQt.Data!M$7)/1000000),"-")</f>
        <v>20.856085526314491</v>
      </c>
      <c r="U37" s="81">
        <f>IFERROR(IF($B$2="Tonnes",AppQt.Data!N157,(AppQt.Data!N157*ozton*AppQt.Data!N$7)/1000000),"-")</f>
        <v>50.960398365736239</v>
      </c>
      <c r="V37" s="81">
        <f>IFERROR(IF($B$2="Tonnes",AppQt.Data!O157,(AppQt.Data!O157*ozton*AppQt.Data!O$7)/1000000),"-")</f>
        <v>24.691190678664032</v>
      </c>
      <c r="W37" s="81">
        <f>IFERROR(IF($B$2="Tonnes",AppQt.Data!P157,(AppQt.Data!P157*ozton*AppQt.Data!P$7)/1000000),"-")</f>
        <v>40.121607306473827</v>
      </c>
      <c r="X37" s="81">
        <f>IFERROR(IF($B$2="Tonnes",AppQt.Data!Q157,(AppQt.Data!Q157*ozton*AppQt.Data!Q$7)/1000000),"-")</f>
        <v>36.739781404228019</v>
      </c>
      <c r="Y37" s="81">
        <f>IFERROR(IF($B$2="Tonnes",AppQt.Data!R157,(AppQt.Data!R157*ozton*AppQt.Data!R$7)/1000000),"-")</f>
        <v>22.442285803815256</v>
      </c>
      <c r="Z37" s="81">
        <f>IFERROR(IF($B$2="Tonnes",AppQt.Data!S157,(AppQt.Data!S157*ozton*AppQt.Data!S$7)/1000000),"-")</f>
        <v>54.093054253799771</v>
      </c>
      <c r="AA37" s="81">
        <f>IFERROR(IF($B$2="Tonnes",AppQt.Data!T157,(AppQt.Data!T157*ozton*AppQt.Data!T$7)/1000000),"-")</f>
        <v>41.146580287139358</v>
      </c>
      <c r="AB37" s="81">
        <f>IFERROR(IF($B$2="Tonnes",AppQt.Data!U157,(AppQt.Data!U157*ozton*AppQt.Data!U$7)/1000000),"-")</f>
        <v>22.567517104412239</v>
      </c>
      <c r="AC37" s="81">
        <f>IFERROR(IF($B$2="Tonnes",AppQt.Data!V157,(AppQt.Data!V157*ozton*AppQt.Data!V$7)/1000000),"-")</f>
        <v>34.726921656272125</v>
      </c>
      <c r="AD37" s="81">
        <f>IFERROR(IF($B$2="Tonnes",AppQt.Data!W157,(AppQt.Data!W157*ozton*AppQt.Data!W$7)/1000000),"-")</f>
        <v>29.672916510569575</v>
      </c>
      <c r="AE37" s="81">
        <f>IFERROR(IF($B$2="Tonnes",AppQt.Data!X157,(AppQt.Data!X157*ozton*AppQt.Data!X$7)/1000000),"-")</f>
        <v>31.957729665070197</v>
      </c>
      <c r="AF37" s="81">
        <f>IFERROR(IF($B$2="Tonnes",AppQt.Data!Y157,(AppQt.Data!Y157*ozton*AppQt.Data!Y$7)/1000000),"-")</f>
        <v>23.069170524407532</v>
      </c>
      <c r="AG37" s="81">
        <f>IFERROR(IF($B$2="Tonnes",AppQt.Data!Z157,(AppQt.Data!Z157*ozton*AppQt.Data!Z$7)/1000000),"-")</f>
        <v>42.395521832044821</v>
      </c>
      <c r="AH37" s="81">
        <f>IFERROR(IF($B$2="Tonnes",AppQt.Data!AA157,(AppQt.Data!AA157*ozton*AppQt.Data!AA$7)/1000000),"-")</f>
        <v>32.314744442110261</v>
      </c>
      <c r="AI37" s="81">
        <f>IFERROR(IF($B$2="Tonnes",AppQt.Data!AB157,(AppQt.Data!AB157*ozton*AppQt.Data!AB$7)/1000000),"-")</f>
        <v>45.604186065358391</v>
      </c>
      <c r="AJ37" s="81">
        <f>IFERROR(IF($B$2="Tonnes",AppQt.Data!AC157,(AppQt.Data!AC157*ozton*AppQt.Data!AC$7)/1000000),"-")</f>
        <v>28.519656418055895</v>
      </c>
      <c r="AK37" s="81">
        <f>IFERROR(IF($B$2="Tonnes",AppQt.Data!AD157,(AppQt.Data!AD157*ozton*AppQt.Data!AD$7)/1000000),"-")</f>
        <v>21.482947073603675</v>
      </c>
      <c r="AL37" s="81">
        <f>IFERROR(IF($B$2="Tonnes",AppQt.Data!AE157,(AppQt.Data!AE157*ozton*AppQt.Data!AE$7)/1000000),"-")</f>
        <v>25.048577150468205</v>
      </c>
      <c r="AM37" s="81">
        <f>IFERROR(IF($B$2="Tonnes",AppQt.Data!AF157,(AppQt.Data!AF157*ozton*AppQt.Data!AF$7)/1000000),"-")</f>
        <v>36.205110071340947</v>
      </c>
      <c r="AN37" s="81">
        <f>IFERROR(IF($B$2="Tonnes",AppQt.Data!AG157,(AppQt.Data!AG157*ozton*AppQt.Data!AG$7)/1000000),"-")</f>
        <v>32.660415467485002</v>
      </c>
      <c r="AO37" s="81">
        <f>IFERROR(IF($B$2="Tonnes",AppQt.Data!AH157,(AppQt.Data!AH157*ozton*AppQt.Data!AH$7)/1000000),"-")</f>
        <v>25.186128964386398</v>
      </c>
      <c r="AP37" s="81">
        <f>IFERROR(IF($B$2="Tonnes",AppQt.Data!AI157,(AppQt.Data!AI157*ozton*AppQt.Data!AI$7)/1000000),"-")</f>
        <v>31.407473664141911</v>
      </c>
      <c r="AQ37" s="81">
        <f>IFERROR(IF($B$2="Tonnes",AppQt.Data!AJ157,(AppQt.Data!AJ157*ozton*AppQt.Data!AJ$7)/1000000),"-")</f>
        <v>36.882286360664921</v>
      </c>
      <c r="AR37" s="81">
        <f>IFERROR(IF($B$2="Tonnes",AppQt.Data!AK157,(AppQt.Data!AK157*ozton*AppQt.Data!AK$7)/1000000),"-")</f>
        <v>32.005580761960658</v>
      </c>
      <c r="AS37" s="81">
        <f>IFERROR(IF($B$2="Tonnes",AppQt.Data!AL157,(AppQt.Data!AL157*ozton*AppQt.Data!AL$7)/1000000),"-")</f>
        <v>24.034235192088037</v>
      </c>
      <c r="AT37" s="81">
        <f>IFERROR(IF($B$2="Tonnes",AppQt.Data!AM157,(AppQt.Data!AM157*ozton*AppQt.Data!AM$7)/1000000),"-")</f>
        <v>18.498899220467965</v>
      </c>
      <c r="AU37" s="81">
        <f>IFERROR(IF($B$2="Tonnes",AppQt.Data!AN157,(AppQt.Data!AN157*ozton*AppQt.Data!AN$7)/1000000),"-")</f>
        <v>46.576458160225712</v>
      </c>
      <c r="AV37" s="81">
        <f>IFERROR(IF($B$2="Tonnes",AppQt.Data!AO157,(AppQt.Data!AO157*ozton*AppQt.Data!AO$7)/1000000),"-")</f>
        <v>37.973192518307485</v>
      </c>
      <c r="AW37" s="81">
        <f>IFERROR(IF($B$2="Tonnes",AppQt.Data!AP157,(AppQt.Data!AP157*ozton*AppQt.Data!AP$7)/1000000),"-")</f>
        <v>22.568651508815773</v>
      </c>
      <c r="AX37" s="81">
        <f>IFERROR(IF($B$2="Tonnes",AppQt.Data!AQ157,(AppQt.Data!AQ157*ozton*AppQt.Data!AQ$7)/1000000),"-")</f>
        <v>26.969429536901295</v>
      </c>
      <c r="AY37" s="81">
        <f>IFERROR(IF($B$2="Tonnes",AppQt.Data!AR157,(AppQt.Data!AR157*ozton*AppQt.Data!AR$7)/1000000),"-")</f>
        <v>29.46</v>
      </c>
      <c r="AZ37" s="81">
        <f>IFERROR(IF($B$2="Tonnes",AppQt.Data!AS157,(AppQt.Data!AS157*ozton*AppQt.Data!AS$7)/1000000),"-")</f>
        <v>25.235379200000001</v>
      </c>
      <c r="BA37" s="81">
        <f>IFERROR(IF($B$2="Tonnes",AppQt.Data!AT157,(AppQt.Data!AT157*ozton*AppQt.Data!AT$7)/1000000),"-")</f>
        <v>20.990000000000002</v>
      </c>
      <c r="BB37" s="81">
        <f>IFERROR(IF($B$2="Tonnes",AppQt.Data!AU157,(AppQt.Data!AU157*ozton*AppQt.Data!AU$7)/1000000),"-")</f>
        <v>30.122575386318644</v>
      </c>
      <c r="BC37" s="81">
        <f>IFERROR(IF($B$2="Tonnes",AppQt.Data!AV157,(AppQt.Data!AV157*ozton*AppQt.Data!AV$7)/1000000),"-")</f>
        <v>30.54</v>
      </c>
      <c r="BD37" s="81">
        <f>IFERROR(IF($B$2="Tonnes",AppQt.Data!AW157,(AppQt.Data!AW157*ozton*AppQt.Data!AW$7)/1000000),"-")</f>
        <v>24.599999999999998</v>
      </c>
      <c r="BE37" s="81">
        <f>IFERROR(IF($B$2="Tonnes",AppQt.Data!AX157,(AppQt.Data!AX157*ozton*AppQt.Data!AX$7)/1000000),"-")</f>
        <v>18.568999999999999</v>
      </c>
      <c r="BF37" s="81">
        <f>IFERROR(IF($B$2="Tonnes",AppQt.Data!AY157,(AppQt.Data!AY157*ozton*AppQt.Data!AY$7)/1000000),"-")</f>
        <v>19.03</v>
      </c>
      <c r="BG37" s="81">
        <f>IFERROR(IF($B$2="Tonnes",AppQt.Data!AZ157,(AppQt.Data!AZ157*ozton*AppQt.Data!AZ$7)/1000000),"-")</f>
        <v>34.020000000000003</v>
      </c>
      <c r="BH37" s="81">
        <f>IFERROR(IF($B$2="Tonnes",AppQt.Data!BA157,(AppQt.Data!BA157*ozton*AppQt.Data!BA$7)/1000000),"-")</f>
        <v>47.657000000000004</v>
      </c>
      <c r="BI37" s="81">
        <f>IFERROR(IF($B$2="Tonnes",AppQt.Data!BB157,(AppQt.Data!BB157*ozton*AppQt.Data!BB$7)/1000000),"-")</f>
        <v>45.06</v>
      </c>
      <c r="BJ37" s="81">
        <f>IFERROR(IF($B$2="Tonnes",AppQt.Data!BC157,(AppQt.Data!BC157*ozton*AppQt.Data!BC$7)/1000000),"-")</f>
        <v>30.7075</v>
      </c>
      <c r="BK37" s="81">
        <f>IFERROR(IF($B$2="Tonnes",AppQt.Data!BD157,(AppQt.Data!BD157*ozton*AppQt.Data!BD$7)/1000000),"-")</f>
        <v>42.62</v>
      </c>
      <c r="BL37" s="81">
        <f>IFERROR(IF($B$2="Tonnes",AppQt.Data!BE157,(AppQt.Data!BE157*ozton*AppQt.Data!BE$7)/1000000),"-")</f>
        <v>45.582126113928695</v>
      </c>
      <c r="BM37" s="81">
        <f>IFERROR(IF($B$2="Tonnes",AppQt.Data!BF157,(AppQt.Data!BF157*ozton*AppQt.Data!BF$7)/1000000),"-")</f>
        <v>46.852233835280202</v>
      </c>
      <c r="BN37" s="81">
        <f>IFERROR(IF($B$2="Tonnes",AppQt.Data!BG157,(AppQt.Data!BG157*ozton*AppQt.Data!BG$7)/1000000),"-")</f>
        <v>35.83493587544335</v>
      </c>
      <c r="BO37" s="81">
        <f>IFERROR(IF($B$2="Tonnes",AppQt.Data!BH157,(AppQt.Data!BH157*ozton*AppQt.Data!BH$7)/1000000),"-")</f>
        <v>45.42469353682857</v>
      </c>
      <c r="BP37" s="81">
        <f>IFERROR(IF($B$2="Tonnes",AppQt.Data!BI157,(AppQt.Data!BI157*ozton*AppQt.Data!BI$7)/1000000),"-")</f>
        <v>48.6598452654817</v>
      </c>
      <c r="BQ37" s="81">
        <f>IFERROR(IF($B$2="Tonnes",AppQt.Data!BJ157,(AppQt.Data!BJ157*ozton*AppQt.Data!BJ$7)/1000000),"-")</f>
        <v>51.503161044758798</v>
      </c>
      <c r="BR37" s="81">
        <f>IFERROR(IF($B$2="Tonnes",AppQt.Data!BK157,(AppQt.Data!BK157*ozton*AppQt.Data!BK$7)/1000000),"-")</f>
        <v>44.180339025365846</v>
      </c>
      <c r="BS37" s="81">
        <f>IFERROR(IF($B$2="Tonnes",AppQt.Data!BL157,(AppQt.Data!BL157*ozton*AppQt.Data!BL$7)/1000000),"-")</f>
        <v>52.124792125190595</v>
      </c>
      <c r="BT37" s="81">
        <f>IFERROR(IF($B$2="Tonnes",AppQt.Data!BM157,(AppQt.Data!BM157*ozton*AppQt.Data!BM$7)/1000000),"-")</f>
        <v>13.705323299907549</v>
      </c>
      <c r="BU37" s="81">
        <f>IFERROR(IF($B$2="Tonnes",AppQt.Data!BN157,(AppQt.Data!BN157*ozton*AppQt.Data!BN$7)/1000000),"-")</f>
        <v>14.112289671159697</v>
      </c>
      <c r="BV37" s="81">
        <f>IFERROR(IF($B$2="Tonnes",AppQt.Data!BO157,(AppQt.Data!BO157*ozton*AppQt.Data!BO$7)/1000000),"-")</f>
        <v>13.66741605697295</v>
      </c>
      <c r="BW37" s="81">
        <f>IFERROR(IF($B$2="Tonnes",AppQt.Data!BP157,(AppQt.Data!BP157*ozton*AppQt.Data!BP$7)/1000000),"-")</f>
        <v>16.051405609524149</v>
      </c>
      <c r="BX37" s="68" t="str">
        <f t="shared" si="3"/>
        <v>▼</v>
      </c>
      <c r="BY37" s="69">
        <f t="shared" si="2"/>
        <v>-69.205813673131345</v>
      </c>
    </row>
    <row r="38" spans="1:77">
      <c r="A38" s="64"/>
      <c r="B38" s="80" t="s">
        <v>80</v>
      </c>
      <c r="C38" s="81">
        <f>IFERROR(IF($B$2="Tonnes",AppAn.Data!L148,(AppAn.Data!L148*ozton*AppAn.Data!L$6)/1000000),"-")</f>
        <v>34.21341869627507</v>
      </c>
      <c r="D38" s="81">
        <f>IFERROR(IF($B$2="Tonnes",AppAn.Data!M148,(AppAn.Data!M148*ozton*AppAn.Data!M$6)/1000000),"-")</f>
        <v>26.919944519927537</v>
      </c>
      <c r="E38" s="81">
        <f>IFERROR(IF($B$2="Tonnes",AppAn.Data!N148,(AppAn.Data!N148*ozton*AppAn.Data!N$6)/1000000),"-")</f>
        <v>22.559438202247179</v>
      </c>
      <c r="F38" s="81">
        <f>IFERROR(IF($B$2="Tonnes",AppAn.Data!O148,(AppAn.Data!O148*ozton*AppAn.Data!O$6)/1000000),"-")</f>
        <v>21.114062500000003</v>
      </c>
      <c r="G38" s="81">
        <f>IFERROR(IF($B$2="Tonnes",AppAn.Data!P148,(AppAn.Data!P148*ozton*AppAn.Data!P$6)/1000000),"-")</f>
        <v>19.890000000000004</v>
      </c>
      <c r="H38" s="81">
        <f>IFERROR(IF($B$2="Tonnes",AppAn.Data!Q148,(AppAn.Data!Q148*ozton*AppAn.Data!Q$6)/1000000),"-")</f>
        <v>19.229999999999997</v>
      </c>
      <c r="I38" s="81">
        <f>IFERROR(IF($B$2="Tonnes",AppAn.Data!R148,(AppAn.Data!R148*ozton*AppAn.Data!R$6)/1000000),"-")</f>
        <v>18.957000000000001</v>
      </c>
      <c r="J38" s="81">
        <f>IFERROR(IF($B$2="Tonnes",AppAn.Data!S148,(AppAn.Data!S148*ozton*AppAn.Data!S$6)/1000000),"-")</f>
        <v>18.825000000000006</v>
      </c>
      <c r="K38" s="81">
        <f>IFERROR(IF($B$2="Tonnes",AppAn.Data!T148,(AppAn.Data!T148*ozton*AppAn.Data!T$6)/1000000),"-")</f>
        <v>18.542000000000002</v>
      </c>
      <c r="L38" s="81">
        <f>IFERROR(IF($B$2="Tonnes",AppAn.Data!U148,(AppAn.Data!U148*ozton*AppAn.Data!U$6)/1000000),"-")</f>
        <v>18.169350000000001</v>
      </c>
      <c r="M38" s="81">
        <f>IFERROR(IF($B$2="Tonnes",AppAn.Data!V148,(AppAn.Data!V148*ozton*AppAn.Data!V$6)/1000000),"-")</f>
        <v>13.795349999999999</v>
      </c>
      <c r="N38" s="81">
        <f>IFERROR(IF($B$2="Tonnes",AppAn.Data!W148,(AppAn.Data!W148*ozton*AppAn.Data!W$6)/1000000),"-")</f>
        <v>17.284000000000006</v>
      </c>
      <c r="O38" s="81">
        <f>IFERROR(IF($B$2="Tonnes",AppAn.Data!X148,(AppAn.Data!X148*ozton*AppAn.Data!X$6)/1000000),"-")</f>
        <v>19.432999999999989</v>
      </c>
      <c r="P38" s="81">
        <f>IFERROR(IF($B$2="Tonnes",AppAn.Data!Y148,(AppAn.Data!Y148*ozton*AppAn.Data!Y$6)/1000000),"-")</f>
        <v>18.742000000000012</v>
      </c>
      <c r="Q38" s="68" t="str">
        <f t="shared" si="0"/>
        <v>▼</v>
      </c>
      <c r="R38" s="69">
        <f t="shared" si="1"/>
        <v>-3.555807132197697</v>
      </c>
      <c r="S38" s="64"/>
      <c r="T38" s="81">
        <f>IFERROR(IF($B$2="Tonnes",AppQt.Data!M158,(AppQt.Data!M158*ozton*AppQt.Data!M$7)/1000000),"-")</f>
        <v>5.1661590257879615</v>
      </c>
      <c r="U38" s="81">
        <f>IFERROR(IF($B$2="Tonnes",AppQt.Data!N158,(AppQt.Data!N158*ozton*AppQt.Data!N$7)/1000000),"-")</f>
        <v>6.514095988538684</v>
      </c>
      <c r="V38" s="81">
        <f>IFERROR(IF($B$2="Tonnes",AppQt.Data!O158,(AppQt.Data!O158*ozton*AppQt.Data!O$7)/1000000),"-")</f>
        <v>5.1965247134670483</v>
      </c>
      <c r="W38" s="81">
        <f>IFERROR(IF($B$2="Tonnes",AppQt.Data!P158,(AppQt.Data!P158*ozton*AppQt.Data!P$7)/1000000),"-")</f>
        <v>17.336638968481381</v>
      </c>
      <c r="X38" s="81">
        <f>IFERROR(IF($B$2="Tonnes",AppQt.Data!Q158,(AppQt.Data!Q158*ozton*AppQt.Data!Q$7)/1000000),"-")</f>
        <v>3.929800724637678</v>
      </c>
      <c r="Y38" s="81">
        <f>IFERROR(IF($B$2="Tonnes",AppQt.Data!R158,(AppQt.Data!R158*ozton*AppQt.Data!R$7)/1000000),"-")</f>
        <v>5.4820652173913054</v>
      </c>
      <c r="Z38" s="81">
        <f>IFERROR(IF($B$2="Tonnes",AppQt.Data!S158,(AppQt.Data!S158*ozton*AppQt.Data!S$7)/1000000),"-")</f>
        <v>3.7554064764492754</v>
      </c>
      <c r="AA38" s="81">
        <f>IFERROR(IF($B$2="Tonnes",AppQt.Data!T158,(AppQt.Data!T158*ozton*AppQt.Data!T$7)/1000000),"-")</f>
        <v>13.752672101449278</v>
      </c>
      <c r="AB38" s="81">
        <f>IFERROR(IF($B$2="Tonnes",AppQt.Data!U158,(AppQt.Data!U158*ozton*AppQt.Data!U$7)/1000000),"-")</f>
        <v>3.3881109550561765</v>
      </c>
      <c r="AC38" s="81">
        <f>IFERROR(IF($B$2="Tonnes",AppQt.Data!V158,(AppQt.Data!V158*ozton*AppQt.Data!V$7)/1000000),"-")</f>
        <v>4.6075140449438203</v>
      </c>
      <c r="AD38" s="81">
        <f>IFERROR(IF($B$2="Tonnes",AppQt.Data!W158,(AppQt.Data!W158*ozton*AppQt.Data!W$7)/1000000),"-")</f>
        <v>3.0924087078651668</v>
      </c>
      <c r="AE38" s="81">
        <f>IFERROR(IF($B$2="Tonnes",AppQt.Data!X158,(AppQt.Data!X158*ozton*AppQt.Data!X$7)/1000000),"-")</f>
        <v>11.471404494382014</v>
      </c>
      <c r="AF38" s="81">
        <f>IFERROR(IF($B$2="Tonnes",AppQt.Data!Y158,(AppQt.Data!Y158*ozton*AppQt.Data!Y$7)/1000000),"-")</f>
        <v>3.2323437500000014</v>
      </c>
      <c r="AG38" s="81">
        <f>IFERROR(IF($B$2="Tonnes",AppQt.Data!Z158,(AppQt.Data!Z158*ozton*AppQt.Data!Z$7)/1000000),"-")</f>
        <v>4.3290625</v>
      </c>
      <c r="AH38" s="81">
        <f>IFERROR(IF($B$2="Tonnes",AppQt.Data!AA158,(AppQt.Data!AA158*ozton*AppQt.Data!AA$7)/1000000),"-")</f>
        <v>3.1851562500000004</v>
      </c>
      <c r="AI38" s="81">
        <f>IFERROR(IF($B$2="Tonnes",AppQt.Data!AB158,(AppQt.Data!AB158*ozton*AppQt.Data!AB$7)/1000000),"-")</f>
        <v>10.3675</v>
      </c>
      <c r="AJ38" s="81">
        <f>IFERROR(IF($B$2="Tonnes",AppQt.Data!AC158,(AppQt.Data!AC158*ozton*AppQt.Data!AC$7)/1000000),"-")</f>
        <v>3.0450000000000039</v>
      </c>
      <c r="AK38" s="81">
        <f>IFERROR(IF($B$2="Tonnes",AppQt.Data!AD158,(AppQt.Data!AD158*ozton*AppQt.Data!AD$7)/1000000),"-")</f>
        <v>4.1449999999999996</v>
      </c>
      <c r="AL38" s="81">
        <f>IFERROR(IF($B$2="Tonnes",AppQt.Data!AE158,(AppQt.Data!AE158*ozton*AppQt.Data!AE$7)/1000000),"-")</f>
        <v>3.0250000000000004</v>
      </c>
      <c r="AM38" s="81">
        <f>IFERROR(IF($B$2="Tonnes",AppQt.Data!AF158,(AppQt.Data!AF158*ozton*AppQt.Data!AF$7)/1000000),"-")</f>
        <v>9.6750000000000007</v>
      </c>
      <c r="AN38" s="81">
        <f>IFERROR(IF($B$2="Tonnes",AppQt.Data!AG158,(AppQt.Data!AG158*ozton*AppQt.Data!AG$7)/1000000),"-")</f>
        <v>2.8700000000000014</v>
      </c>
      <c r="AO38" s="81">
        <f>IFERROR(IF($B$2="Tonnes",AppQt.Data!AH158,(AppQt.Data!AH158*ozton*AppQt.Data!AH$7)/1000000),"-")</f>
        <v>3.9899999999999993</v>
      </c>
      <c r="AP38" s="81">
        <f>IFERROR(IF($B$2="Tonnes",AppQt.Data!AI158,(AppQt.Data!AI158*ozton*AppQt.Data!AI$7)/1000000),"-")</f>
        <v>2.9700000000000029</v>
      </c>
      <c r="AQ38" s="81">
        <f>IFERROR(IF($B$2="Tonnes",AppQt.Data!AJ158,(AppQt.Data!AJ158*ozton*AppQt.Data!AJ$7)/1000000),"-")</f>
        <v>9.399999999999995</v>
      </c>
      <c r="AR38" s="81">
        <f>IFERROR(IF($B$2="Tonnes",AppQt.Data!AK158,(AppQt.Data!AK158*ozton*AppQt.Data!AK$7)/1000000),"-")</f>
        <v>2.8099999999999965</v>
      </c>
      <c r="AS38" s="81">
        <f>IFERROR(IF($B$2="Tonnes",AppQt.Data!AL158,(AppQt.Data!AL158*ozton*AppQt.Data!AL$7)/1000000),"-")</f>
        <v>3.9899999999999993</v>
      </c>
      <c r="AT38" s="81">
        <f>IFERROR(IF($B$2="Tonnes",AppQt.Data!AM158,(AppQt.Data!AM158*ozton*AppQt.Data!AM$7)/1000000),"-")</f>
        <v>2.9500000000000037</v>
      </c>
      <c r="AU38" s="81">
        <f>IFERROR(IF($B$2="Tonnes",AppQt.Data!AN158,(AppQt.Data!AN158*ozton*AppQt.Data!AN$7)/1000000),"-")</f>
        <v>9.2070000000000007</v>
      </c>
      <c r="AV38" s="81">
        <f>IFERROR(IF($B$2="Tonnes",AppQt.Data!AO158,(AppQt.Data!AO158*ozton*AppQt.Data!AO$7)/1000000),"-")</f>
        <v>2.7549999999999994</v>
      </c>
      <c r="AW38" s="81">
        <f>IFERROR(IF($B$2="Tonnes",AppQt.Data!AP158,(AppQt.Data!AP158*ozton*AppQt.Data!AP$7)/1000000),"-")</f>
        <v>3.9350000000000023</v>
      </c>
      <c r="AX38" s="81">
        <f>IFERROR(IF($B$2="Tonnes",AppQt.Data!AQ158,(AppQt.Data!AQ158*ozton*AppQt.Data!AQ$7)/1000000),"-")</f>
        <v>2.9300000000000037</v>
      </c>
      <c r="AY38" s="81">
        <f>IFERROR(IF($B$2="Tonnes",AppQt.Data!AR158,(AppQt.Data!AR158*ozton*AppQt.Data!AR$7)/1000000),"-")</f>
        <v>9.2050000000000018</v>
      </c>
      <c r="AZ38" s="81">
        <f>IFERROR(IF($B$2="Tonnes",AppQt.Data!AS158,(AppQt.Data!AS158*ozton*AppQt.Data!AS$7)/1000000),"-")</f>
        <v>2.6917500000000012</v>
      </c>
      <c r="BA38" s="81">
        <f>IFERROR(IF($B$2="Tonnes",AppQt.Data!AT158,(AppQt.Data!AT158*ozton*AppQt.Data!AT$7)/1000000),"-")</f>
        <v>3.9117499999999987</v>
      </c>
      <c r="BB38" s="81">
        <f>IFERROR(IF($B$2="Tonnes",AppQt.Data!AU158,(AppQt.Data!AU158*ozton*AppQt.Data!AU$7)/1000000),"-")</f>
        <v>2.8617500000000025</v>
      </c>
      <c r="BC38" s="81">
        <f>IFERROR(IF($B$2="Tonnes",AppQt.Data!AV158,(AppQt.Data!AV158*ozton*AppQt.Data!AV$7)/1000000),"-")</f>
        <v>9.0767499999999988</v>
      </c>
      <c r="BD38" s="81">
        <f>IFERROR(IF($B$2="Tonnes",AppQt.Data!AW158,(AppQt.Data!AW158*ozton*AppQt.Data!AW$7)/1000000),"-")</f>
        <v>2.6573374999999988</v>
      </c>
      <c r="BE38" s="81">
        <f>IFERROR(IF($B$2="Tonnes",AppQt.Data!AX158,(AppQt.Data!AX158*ozton*AppQt.Data!AX$7)/1000000),"-")</f>
        <v>3.8173375000000025</v>
      </c>
      <c r="BF38" s="81">
        <f>IFERROR(IF($B$2="Tonnes",AppQt.Data!AY158,(AppQt.Data!AY158*ozton*AppQt.Data!AY$7)/1000000),"-")</f>
        <v>2.8073374999999956</v>
      </c>
      <c r="BG38" s="81">
        <f>IFERROR(IF($B$2="Tonnes",AppQt.Data!AZ158,(AppQt.Data!AZ158*ozton*AppQt.Data!AZ$7)/1000000),"-")</f>
        <v>8.8873375000000046</v>
      </c>
      <c r="BH38" s="81">
        <f>IFERROR(IF($B$2="Tonnes",AppQt.Data!BA158,(AppQt.Data!BA158*ozton*AppQt.Data!BA$7)/1000000),"-")</f>
        <v>2.0000000000000009</v>
      </c>
      <c r="BI38" s="81">
        <f>IFERROR(IF($B$2="Tonnes",AppQt.Data!BB158,(AppQt.Data!BB158*ozton*AppQt.Data!BB$7)/1000000),"-")</f>
        <v>1.7560000000000016</v>
      </c>
      <c r="BJ38" s="81">
        <f>IFERROR(IF($B$2="Tonnes",AppQt.Data!BC158,(AppQt.Data!BC158*ozton*AppQt.Data!BC$7)/1000000),"-")</f>
        <v>2.4300000000000015</v>
      </c>
      <c r="BK38" s="81">
        <f>IFERROR(IF($B$2="Tonnes",AppQt.Data!BD158,(AppQt.Data!BD158*ozton*AppQt.Data!BD$7)/1000000),"-")</f>
        <v>7.6093499999999956</v>
      </c>
      <c r="BL38" s="81">
        <f>IFERROR(IF($B$2="Tonnes",AppQt.Data!BE158,(AppQt.Data!BE158*ozton*AppQt.Data!BE$7)/1000000),"-")</f>
        <v>2.2300000000000022</v>
      </c>
      <c r="BM38" s="81">
        <f>IFERROR(IF($B$2="Tonnes",AppQt.Data!BF158,(AppQt.Data!BF158*ozton*AppQt.Data!BF$7)/1000000),"-")</f>
        <v>3.4439999999999973</v>
      </c>
      <c r="BN38" s="81">
        <f>IFERROR(IF($B$2="Tonnes",AppQt.Data!BG158,(AppQt.Data!BG158*ozton*AppQt.Data!BG$7)/1000000),"-")</f>
        <v>2.7099999999999991</v>
      </c>
      <c r="BO38" s="81">
        <f>IFERROR(IF($B$2="Tonnes",AppQt.Data!BH158,(AppQt.Data!BH158*ozton*AppQt.Data!BH$7)/1000000),"-")</f>
        <v>8.9000000000000057</v>
      </c>
      <c r="BP38" s="81">
        <f>IFERROR(IF($B$2="Tonnes",AppQt.Data!BI158,(AppQt.Data!BI158*ozton*AppQt.Data!BI$7)/1000000),"-")</f>
        <v>2.468</v>
      </c>
      <c r="BQ38" s="81">
        <f>IFERROR(IF($B$2="Tonnes",AppQt.Data!BJ158,(AppQt.Data!BJ158*ozton*AppQt.Data!BJ$7)/1000000),"-")</f>
        <v>3.7739999999999965</v>
      </c>
      <c r="BR38" s="81">
        <f>IFERROR(IF($B$2="Tonnes",AppQt.Data!BK158,(AppQt.Data!BK158*ozton*AppQt.Data!BK$7)/1000000),"-")</f>
        <v>3.0949999999999958</v>
      </c>
      <c r="BS38" s="81">
        <f>IFERROR(IF($B$2="Tonnes",AppQt.Data!BL158,(AppQt.Data!BL158*ozton*AppQt.Data!BL$7)/1000000),"-")</f>
        <v>10.095999999999997</v>
      </c>
      <c r="BT38" s="81">
        <f>IFERROR(IF($B$2="Tonnes",AppQt.Data!BM158,(AppQt.Data!BM158*ozton*AppQt.Data!BM$7)/1000000),"-")</f>
        <v>2.5649999999999964</v>
      </c>
      <c r="BU38" s="81">
        <f>IFERROR(IF($B$2="Tonnes",AppQt.Data!BN158,(AppQt.Data!BN158*ozton*AppQt.Data!BN$7)/1000000),"-")</f>
        <v>3.8120000000000056</v>
      </c>
      <c r="BV38" s="81">
        <f>IFERROR(IF($B$2="Tonnes",AppQt.Data!BO158,(AppQt.Data!BO158*ozton*AppQt.Data!BO$7)/1000000),"-")</f>
        <v>2.9650000000000047</v>
      </c>
      <c r="BW38" s="81">
        <f>IFERROR(IF($B$2="Tonnes",AppQt.Data!BP158,(AppQt.Data!BP158*ozton*AppQt.Data!BP$7)/1000000),"-")</f>
        <v>9.4000000000000057</v>
      </c>
      <c r="BX38" s="68" t="str">
        <f t="shared" si="3"/>
        <v>▼</v>
      </c>
      <c r="BY38" s="69">
        <f t="shared" si="2"/>
        <v>-6.8938193343897725</v>
      </c>
    </row>
    <row r="39" spans="1:77">
      <c r="A39" s="64"/>
      <c r="B39" s="80" t="s">
        <v>81</v>
      </c>
      <c r="C39" s="81">
        <f>IFERROR(IF($B$2="Tonnes",AppAn.Data!L149,(AppAn.Data!L149*ozton*AppAn.Data!L$6)/1000000),"-")</f>
        <v>11.578406659511643</v>
      </c>
      <c r="D39" s="81">
        <f>IFERROR(IF($B$2="Tonnes",AppAn.Data!M149,(AppAn.Data!M149*ozton*AppAn.Data!M$6)/1000000),"-")</f>
        <v>8.1675658284118811</v>
      </c>
      <c r="E39" s="81">
        <f>IFERROR(IF($B$2="Tonnes",AppAn.Data!N149,(AppAn.Data!N149*ozton*AppAn.Data!N$6)/1000000),"-")</f>
        <v>8.3786363556876537</v>
      </c>
      <c r="F39" s="81">
        <f>IFERROR(IF($B$2="Tonnes",AppAn.Data!O149,(AppAn.Data!O149*ozton*AppAn.Data!O$6)/1000000),"-")</f>
        <v>7.7720768627497634</v>
      </c>
      <c r="G39" s="81">
        <f>IFERROR(IF($B$2="Tonnes",AppAn.Data!P149,(AppAn.Data!P149*ozton*AppAn.Data!P$6)/1000000),"-")</f>
        <v>8.3072592303392145</v>
      </c>
      <c r="H39" s="81">
        <f>IFERROR(IF($B$2="Tonnes",AppAn.Data!Q149,(AppAn.Data!Q149*ozton*AppAn.Data!Q$6)/1000000),"-")</f>
        <v>8.4916112014424865</v>
      </c>
      <c r="I39" s="81">
        <f>IFERROR(IF($B$2="Tonnes",AppAn.Data!R149,(AppAn.Data!R149*ozton*AppAn.Data!R$6)/1000000),"-")</f>
        <v>8.2612979621166485</v>
      </c>
      <c r="J39" s="81">
        <f>IFERROR(IF($B$2="Tonnes",AppAn.Data!S149,(AppAn.Data!S149*ozton*AppAn.Data!S$6)/1000000),"-")</f>
        <v>8.3863806759580175</v>
      </c>
      <c r="K39" s="81">
        <f>IFERROR(IF($B$2="Tonnes",AppAn.Data!T149,(AppAn.Data!T149*ozton*AppAn.Data!T$6)/1000000),"-")</f>
        <v>8.6882324632167798</v>
      </c>
      <c r="L39" s="81">
        <f>IFERROR(IF($B$2="Tonnes",AppAn.Data!U149,(AppAn.Data!U149*ozton*AppAn.Data!U$6)/1000000),"-")</f>
        <v>8.8489928470720631</v>
      </c>
      <c r="M39" s="81">
        <f>IFERROR(IF($B$2="Tonnes",AppAn.Data!V149,(AppAn.Data!V149*ozton*AppAn.Data!V$6)/1000000),"-")</f>
        <v>6.8964507913436224</v>
      </c>
      <c r="N39" s="81">
        <f>IFERROR(IF($B$2="Tonnes",AppAn.Data!W149,(AppAn.Data!W149*ozton*AppAn.Data!W$6)/1000000),"-")</f>
        <v>7.7548471227972247</v>
      </c>
      <c r="O39" s="81">
        <f>IFERROR(IF($B$2="Tonnes",AppAn.Data!X149,(AppAn.Data!X149*ozton*AppAn.Data!X$6)/1000000),"-")</f>
        <v>8.0769632819116701</v>
      </c>
      <c r="P39" s="81">
        <f>IFERROR(IF($B$2="Tonnes",AppAn.Data!Y149,(AppAn.Data!Y149*ozton*AppAn.Data!Y$6)/1000000),"-")</f>
        <v>8.1542941588768123</v>
      </c>
      <c r="Q39" s="68" t="str">
        <f t="shared" si="0"/>
        <v>▲</v>
      </c>
      <c r="R39" s="69">
        <f t="shared" si="1"/>
        <v>0.95742513944967467</v>
      </c>
      <c r="S39" s="64"/>
      <c r="T39" s="81">
        <f>IFERROR(IF($B$2="Tonnes",AppQt.Data!M159,(AppQt.Data!M159*ozton*AppQt.Data!M$7)/1000000),"-")</f>
        <v>2.5197539974238747</v>
      </c>
      <c r="U39" s="81">
        <f>IFERROR(IF($B$2="Tonnes",AppQt.Data!N159,(AppQt.Data!N159*ozton*AppQt.Data!N$7)/1000000),"-")</f>
        <v>3.1901258394162899</v>
      </c>
      <c r="V39" s="81">
        <f>IFERROR(IF($B$2="Tonnes",AppQt.Data!O159,(AppQt.Data!O159*ozton*AppQt.Data!O$7)/1000000),"-")</f>
        <v>2.4500028381282268</v>
      </c>
      <c r="W39" s="81">
        <f>IFERROR(IF($B$2="Tonnes",AppQt.Data!P159,(AppQt.Data!P159*ozton*AppQt.Data!P$7)/1000000),"-")</f>
        <v>3.4185239845432518</v>
      </c>
      <c r="X39" s="81">
        <f>IFERROR(IF($B$2="Tonnes",AppQt.Data!Q159,(AppQt.Data!Q159*ozton*AppQt.Data!Q$7)/1000000),"-")</f>
        <v>1.8657364239373999</v>
      </c>
      <c r="Y39" s="81">
        <f>IFERROR(IF($B$2="Tonnes",AppQt.Data!R159,(AppQt.Data!R159*ozton*AppQt.Data!R$7)/1000000),"-")</f>
        <v>2.2659193643848479</v>
      </c>
      <c r="Z39" s="81">
        <f>IFERROR(IF($B$2="Tonnes",AppQt.Data!S159,(AppQt.Data!S159*ozton*AppQt.Data!S$7)/1000000),"-")</f>
        <v>1.6739858603231963</v>
      </c>
      <c r="AA39" s="81">
        <f>IFERROR(IF($B$2="Tonnes",AppQt.Data!T159,(AppQt.Data!T159*ozton*AppQt.Data!T$7)/1000000),"-")</f>
        <v>2.3619241797664356</v>
      </c>
      <c r="AB39" s="81">
        <f>IFERROR(IF($B$2="Tonnes",AppQt.Data!U159,(AppQt.Data!U159*ozton*AppQt.Data!U$7)/1000000),"-")</f>
        <v>1.8105107474736559</v>
      </c>
      <c r="AC39" s="81">
        <f>IFERROR(IF($B$2="Tonnes",AppQt.Data!V159,(AppQt.Data!V159*ozton*AppQt.Data!V$7)/1000000),"-")</f>
        <v>2.3012973610735834</v>
      </c>
      <c r="AD39" s="81">
        <f>IFERROR(IF($B$2="Tonnes",AppQt.Data!W159,(AppQt.Data!W159*ozton*AppQt.Data!W$7)/1000000),"-")</f>
        <v>1.7338845938575167</v>
      </c>
      <c r="AE39" s="81">
        <f>IFERROR(IF($B$2="Tonnes",AppQt.Data!X159,(AppQt.Data!X159*ozton*AppQt.Data!X$7)/1000000),"-")</f>
        <v>2.5329436532828971</v>
      </c>
      <c r="AF39" s="81">
        <f>IFERROR(IF($B$2="Tonnes",AppQt.Data!Y159,(AppQt.Data!Y159*ozton*AppQt.Data!Y$7)/1000000),"-")</f>
        <v>1.5520026779597229</v>
      </c>
      <c r="AG39" s="81">
        <f>IFERROR(IF($B$2="Tonnes",AppQt.Data!Z159,(AppQt.Data!Z159*ozton*AppQt.Data!Z$7)/1000000),"-")</f>
        <v>1.8751986063796322</v>
      </c>
      <c r="AH39" s="81">
        <f>IFERROR(IF($B$2="Tonnes",AppQt.Data!AA159,(AppQt.Data!AA159*ozton*AppQt.Data!AA$7)/1000000),"-")</f>
        <v>2.0114049664369196</v>
      </c>
      <c r="AI39" s="81">
        <f>IFERROR(IF($B$2="Tonnes",AppQt.Data!AB159,(AppQt.Data!AB159*ozton*AppQt.Data!AB$7)/1000000),"-")</f>
        <v>2.3334706119734894</v>
      </c>
      <c r="AJ39" s="81">
        <f>IFERROR(IF($B$2="Tonnes",AppQt.Data!AC159,(AppQt.Data!AC159*ozton*AppQt.Data!AC$7)/1000000),"-")</f>
        <v>1.7555847500504751</v>
      </c>
      <c r="AK39" s="81">
        <f>IFERROR(IF($B$2="Tonnes",AppQt.Data!AD159,(AppQt.Data!AD159*ozton*AppQt.Data!AD$7)/1000000),"-")</f>
        <v>2.175067750143945</v>
      </c>
      <c r="AL39" s="81">
        <f>IFERROR(IF($B$2="Tonnes",AppQt.Data!AE159,(AppQt.Data!AE159*ozton*AppQt.Data!AE$7)/1000000),"-")</f>
        <v>1.8541870827348239</v>
      </c>
      <c r="AM39" s="81">
        <f>IFERROR(IF($B$2="Tonnes",AppQt.Data!AF159,(AppQt.Data!AF159*ozton*AppQt.Data!AF$7)/1000000),"-")</f>
        <v>2.5224196474099707</v>
      </c>
      <c r="AN39" s="81">
        <f>IFERROR(IF($B$2="Tonnes",AppQt.Data!AG159,(AppQt.Data!AG159*ozton*AppQt.Data!AG$7)/1000000),"-")</f>
        <v>1.7447138123488874</v>
      </c>
      <c r="AO39" s="81">
        <f>IFERROR(IF($B$2="Tonnes",AppQt.Data!AH159,(AppQt.Data!AH159*ozton*AppQt.Data!AH$7)/1000000),"-")</f>
        <v>2.0690891085570624</v>
      </c>
      <c r="AP39" s="81">
        <f>IFERROR(IF($B$2="Tonnes",AppQt.Data!AI159,(AppQt.Data!AI159*ozton*AppQt.Data!AI$7)/1000000),"-")</f>
        <v>2.0321162443184386</v>
      </c>
      <c r="AQ39" s="81">
        <f>IFERROR(IF($B$2="Tonnes",AppQt.Data!AJ159,(AppQt.Data!AJ159*ozton*AppQt.Data!AJ$7)/1000000),"-")</f>
        <v>2.6456920362180978</v>
      </c>
      <c r="AR39" s="81">
        <f>IFERROR(IF($B$2="Tonnes",AppQt.Data!AK159,(AppQt.Data!AK159*ozton*AppQt.Data!AK$7)/1000000),"-")</f>
        <v>1.7265888805341267</v>
      </c>
      <c r="AS39" s="81">
        <f>IFERROR(IF($B$2="Tonnes",AppQt.Data!AL159,(AppQt.Data!AL159*ozton*AppQt.Data!AL$7)/1000000),"-")</f>
        <v>2.0599714368889823</v>
      </c>
      <c r="AT39" s="81">
        <f>IFERROR(IF($B$2="Tonnes",AppQt.Data!AM159,(AppQt.Data!AM159*ozton*AppQt.Data!AM$7)/1000000),"-")</f>
        <v>1.8884212705207328</v>
      </c>
      <c r="AU39" s="81">
        <f>IFERROR(IF($B$2="Tonnes",AppQt.Data!AN159,(AppQt.Data!AN159*ozton*AppQt.Data!AN$7)/1000000),"-")</f>
        <v>2.586316374172807</v>
      </c>
      <c r="AV39" s="81">
        <f>IFERROR(IF($B$2="Tonnes",AppQt.Data!AO159,(AppQt.Data!AO159*ozton*AppQt.Data!AO$7)/1000000),"-")</f>
        <v>1.7476713739399079</v>
      </c>
      <c r="AW39" s="81">
        <f>IFERROR(IF($B$2="Tonnes",AppQt.Data!AP159,(AppQt.Data!AP159*ozton*AppQt.Data!AP$7)/1000000),"-")</f>
        <v>2.088426033614267</v>
      </c>
      <c r="AX39" s="81">
        <f>IFERROR(IF($B$2="Tonnes",AppQt.Data!AQ159,(AppQt.Data!AQ159*ozton*AppQt.Data!AQ$7)/1000000),"-")</f>
        <v>1.9068417884619502</v>
      </c>
      <c r="AY39" s="81">
        <f>IFERROR(IF($B$2="Tonnes",AppQt.Data!AR159,(AppQt.Data!AR159*ozton*AppQt.Data!AR$7)/1000000),"-")</f>
        <v>2.6434414799418926</v>
      </c>
      <c r="AZ39" s="81">
        <f>IFERROR(IF($B$2="Tonnes",AppQt.Data!AS159,(AppQt.Data!AS159*ozton*AppQt.Data!AS$7)/1000000),"-")</f>
        <v>1.807060819437585</v>
      </c>
      <c r="BA39" s="81">
        <f>IFERROR(IF($B$2="Tonnes",AppQt.Data!AT159,(AppQt.Data!AT159*ozton*AppQt.Data!AT$7)/1000000),"-")</f>
        <v>2.1823724999040639</v>
      </c>
      <c r="BB39" s="81">
        <f>IFERROR(IF($B$2="Tonnes",AppQt.Data!AU159,(AppQt.Data!AU159*ozton*AppQt.Data!AU$7)/1000000),"-")</f>
        <v>1.9831650958800837</v>
      </c>
      <c r="BC39" s="81">
        <f>IFERROR(IF($B$2="Tonnes",AppQt.Data!AV159,(AppQt.Data!AV159*ozton*AppQt.Data!AV$7)/1000000),"-")</f>
        <v>2.7156340479950472</v>
      </c>
      <c r="BD39" s="81">
        <f>IFERROR(IF($B$2="Tonnes",AppQt.Data!AW159,(AppQt.Data!AW159*ozton*AppQt.Data!AW$7)/1000000),"-")</f>
        <v>1.8449958119434569</v>
      </c>
      <c r="BE39" s="81">
        <f>IFERROR(IF($B$2="Tonnes",AppQt.Data!AX159,(AppQt.Data!AX159*ozton*AppQt.Data!AX$7)/1000000),"-")</f>
        <v>2.2279831146804452</v>
      </c>
      <c r="BF39" s="81">
        <f>IFERROR(IF($B$2="Tonnes",AppQt.Data!AY159,(AppQt.Data!AY159*ozton*AppQt.Data!AY$7)/1000000),"-")</f>
        <v>2.0205453617331877</v>
      </c>
      <c r="BG39" s="81">
        <f>IFERROR(IF($B$2="Tonnes",AppQt.Data!AZ159,(AppQt.Data!AZ159*ozton*AppQt.Data!AZ$7)/1000000),"-")</f>
        <v>2.755468558714973</v>
      </c>
      <c r="BH39" s="81">
        <f>IFERROR(IF($B$2="Tonnes",AppQt.Data!BA159,(AppQt.Data!BA159*ozton*AppQt.Data!BA$7)/1000000),"-")</f>
        <v>1.7193162472671137</v>
      </c>
      <c r="BI39" s="81">
        <f>IFERROR(IF($B$2="Tonnes",AppQt.Data!BB159,(AppQt.Data!BB159*ozton*AppQt.Data!BB$7)/1000000),"-")</f>
        <v>1.5719659535410746</v>
      </c>
      <c r="BJ39" s="81">
        <f>IFERROR(IF($B$2="Tonnes",AppQt.Data!BC159,(AppQt.Data!BC159*ozton*AppQt.Data!BC$7)/1000000),"-")</f>
        <v>1.5010821958154554</v>
      </c>
      <c r="BK39" s="81">
        <f>IFERROR(IF($B$2="Tonnes",AppQt.Data!BD159,(AppQt.Data!BD159*ozton*AppQt.Data!BD$7)/1000000),"-")</f>
        <v>2.1040863947199782</v>
      </c>
      <c r="BL39" s="81">
        <f>IFERROR(IF($B$2="Tonnes",AppQt.Data!BE159,(AppQt.Data!BE159*ozton*AppQt.Data!BE$7)/1000000),"-")</f>
        <v>1.5949574876926018</v>
      </c>
      <c r="BM39" s="81">
        <f>IFERROR(IF($B$2="Tonnes",AppQt.Data!BF159,(AppQt.Data!BF159*ozton*AppQt.Data!BF$7)/1000000),"-")</f>
        <v>1.9021506663341916</v>
      </c>
      <c r="BN39" s="81">
        <f>IFERROR(IF($B$2="Tonnes",AppQt.Data!BG159,(AppQt.Data!BG159*ozton*AppQt.Data!BG$7)/1000000),"-")</f>
        <v>1.7928671177909401</v>
      </c>
      <c r="BO39" s="81">
        <f>IFERROR(IF($B$2="Tonnes",AppQt.Data!BH159,(AppQt.Data!BH159*ozton*AppQt.Data!BH$7)/1000000),"-")</f>
        <v>2.4648718509794909</v>
      </c>
      <c r="BP39" s="81">
        <f>IFERROR(IF($B$2="Tonnes",AppQt.Data!BI159,(AppQt.Data!BI159*ozton*AppQt.Data!BI$7)/1000000),"-")</f>
        <v>1.7038853309283053</v>
      </c>
      <c r="BQ39" s="81">
        <f>IFERROR(IF($B$2="Tonnes",AppQt.Data!BJ159,(AppQt.Data!BJ159*ozton*AppQt.Data!BJ$7)/1000000),"-")</f>
        <v>1.987076551594757</v>
      </c>
      <c r="BR39" s="81">
        <f>IFERROR(IF($B$2="Tonnes",AppQt.Data!BK159,(AppQt.Data!BK159*ozton*AppQt.Data!BK$7)/1000000),"-")</f>
        <v>1.8500092487428466</v>
      </c>
      <c r="BS39" s="81">
        <f>IFERROR(IF($B$2="Tonnes",AppQt.Data!BL159,(AppQt.Data!BL159*ozton*AppQt.Data!BL$7)/1000000),"-")</f>
        <v>2.5359921506457614</v>
      </c>
      <c r="BT39" s="81">
        <f>IFERROR(IF($B$2="Tonnes",AppQt.Data!BM159,(AppQt.Data!BM159*ozton*AppQt.Data!BM$7)/1000000),"-")</f>
        <v>1.7462819930004734</v>
      </c>
      <c r="BU39" s="81">
        <f>IFERROR(IF($B$2="Tonnes",AppQt.Data!BN159,(AppQt.Data!BN159*ozton*AppQt.Data!BN$7)/1000000),"-")</f>
        <v>2.0389603183214509</v>
      </c>
      <c r="BV39" s="81">
        <f>IFERROR(IF($B$2="Tonnes",AppQt.Data!BO159,(AppQt.Data!BO159*ozton*AppQt.Data!BO$7)/1000000),"-")</f>
        <v>1.8954722776400399</v>
      </c>
      <c r="BW39" s="81">
        <f>IFERROR(IF($B$2="Tonnes",AppQt.Data!BP159,(AppQt.Data!BP159*ozton*AppQt.Data!BP$7)/1000000),"-")</f>
        <v>2.4735795699148486</v>
      </c>
      <c r="BX39" s="68" t="str">
        <f t="shared" si="3"/>
        <v>▼</v>
      </c>
      <c r="BY39" s="69">
        <f t="shared" si="2"/>
        <v>-2.4610715263854499</v>
      </c>
    </row>
    <row r="40" spans="1:77">
      <c r="A40" s="64"/>
      <c r="B40" s="80" t="s">
        <v>82</v>
      </c>
      <c r="C40" s="81">
        <f>IFERROR(IF($B$2="Tonnes",AppAn.Data!L150,(AppAn.Data!L150*ozton*AppAn.Data!L$6)/1000000),"-")</f>
        <v>40.825102387131068</v>
      </c>
      <c r="D40" s="81">
        <f>IFERROR(IF($B$2="Tonnes",AppAn.Data!M150,(AppAn.Data!M150*ozton*AppAn.Data!M$6)/1000000),"-")</f>
        <v>38.789229639306086</v>
      </c>
      <c r="E40" s="81">
        <f>IFERROR(IF($B$2="Tonnes",AppAn.Data!N150,(AppAn.Data!N150*ozton*AppAn.Data!N$6)/1000000),"-")</f>
        <v>34.997902984161811</v>
      </c>
      <c r="F40" s="81">
        <f>IFERROR(IF($B$2="Tonnes",AppAn.Data!O150,(AppAn.Data!O150*ozton*AppAn.Data!O$6)/1000000),"-")</f>
        <v>32.659971593632264</v>
      </c>
      <c r="G40" s="81">
        <f>IFERROR(IF($B$2="Tonnes",AppAn.Data!P150,(AppAn.Data!P150*ozton*AppAn.Data!P$6)/1000000),"-")</f>
        <v>33.322527211048794</v>
      </c>
      <c r="H40" s="81">
        <f>IFERROR(IF($B$2="Tonnes",AppAn.Data!Q150,(AppAn.Data!Q150*ozton*AppAn.Data!Q$6)/1000000),"-")</f>
        <v>34.381235278729285</v>
      </c>
      <c r="I40" s="81">
        <f>IFERROR(IF($B$2="Tonnes",AppAn.Data!R150,(AppAn.Data!R150*ozton*AppAn.Data!R$6)/1000000),"-")</f>
        <v>37.129927148131159</v>
      </c>
      <c r="J40" s="81">
        <f>IFERROR(IF($B$2="Tonnes",AppAn.Data!S150,(AppAn.Data!S150*ozton*AppAn.Data!S$6)/1000000),"-")</f>
        <v>33.551039087834639</v>
      </c>
      <c r="K40" s="81">
        <f>IFERROR(IF($B$2="Tonnes",AppAn.Data!T150,(AppAn.Data!T150*ozton*AppAn.Data!T$6)/1000000),"-")</f>
        <v>34.626350385371921</v>
      </c>
      <c r="L40" s="81">
        <f>IFERROR(IF($B$2="Tonnes",AppAn.Data!U150,(AppAn.Data!U150*ozton*AppAn.Data!U$6)/1000000),"-")</f>
        <v>32.229166968538337</v>
      </c>
      <c r="M40" s="81">
        <f>IFERROR(IF($B$2="Tonnes",AppAn.Data!V150,(AppAn.Data!V150*ozton*AppAn.Data!V$6)/1000000),"-")</f>
        <v>29.602947396276448</v>
      </c>
      <c r="N40" s="81">
        <f>IFERROR(IF($B$2="Tonnes",AppAn.Data!W150,(AppAn.Data!W150*ozton*AppAn.Data!W$6)/1000000),"-")</f>
        <v>34.766598881695003</v>
      </c>
      <c r="O40" s="81">
        <f>IFERROR(IF($B$2="Tonnes",AppAn.Data!X150,(AppAn.Data!X150*ozton*AppAn.Data!X$6)/1000000),"-")</f>
        <v>35.665732913828215</v>
      </c>
      <c r="P40" s="81">
        <f>IFERROR(IF($B$2="Tonnes",AppAn.Data!Y150,(AppAn.Data!Y150*ozton*AppAn.Data!Y$6)/1000000),"-")</f>
        <v>31.00428849459599</v>
      </c>
      <c r="Q40" s="68" t="str">
        <f t="shared" si="0"/>
        <v>▼</v>
      </c>
      <c r="R40" s="69">
        <f t="shared" si="1"/>
        <v>-13.069812501805911</v>
      </c>
      <c r="S40" s="64"/>
      <c r="T40" s="81">
        <f>IFERROR(IF($B$2="Tonnes",AppQt.Data!M160,(AppQt.Data!M160*ozton*AppQt.Data!M$7)/1000000),"-")</f>
        <v>6.7914736609609436</v>
      </c>
      <c r="U40" s="81">
        <f>IFERROR(IF($B$2="Tonnes",AppQt.Data!N160,(AppQt.Data!N160*ozton*AppQt.Data!N$7)/1000000),"-")</f>
        <v>10.788352262747361</v>
      </c>
      <c r="V40" s="81">
        <f>IFERROR(IF($B$2="Tonnes",AppQt.Data!O160,(AppQt.Data!O160*ozton*AppQt.Data!O$7)/1000000),"-")</f>
        <v>6.4991920229756204</v>
      </c>
      <c r="W40" s="81">
        <f>IFERROR(IF($B$2="Tonnes",AppQt.Data!P160,(AppQt.Data!P160*ozton*AppQt.Data!P$7)/1000000),"-")</f>
        <v>16.746084440447145</v>
      </c>
      <c r="X40" s="81">
        <f>IFERROR(IF($B$2="Tonnes",AppQt.Data!Q160,(AppQt.Data!Q160*ozton*AppQt.Data!Q$7)/1000000),"-")</f>
        <v>6.9193469938453527</v>
      </c>
      <c r="Y40" s="81">
        <f>IFERROR(IF($B$2="Tonnes",AppQt.Data!R160,(AppQt.Data!R160*ozton*AppQt.Data!R$7)/1000000),"-")</f>
        <v>8.5112511363862726</v>
      </c>
      <c r="Z40" s="81">
        <f>IFERROR(IF($B$2="Tonnes",AppQt.Data!S160,(AppQt.Data!S160*ozton*AppQt.Data!S$7)/1000000),"-")</f>
        <v>9.4598892175648039</v>
      </c>
      <c r="AA40" s="81">
        <f>IFERROR(IF($B$2="Tonnes",AppQt.Data!T160,(AppQt.Data!T160*ozton*AppQt.Data!T$7)/1000000),"-")</f>
        <v>13.898742291509656</v>
      </c>
      <c r="AB40" s="81">
        <f>IFERROR(IF($B$2="Tonnes",AppQt.Data!U160,(AppQt.Data!U160*ozton*AppQt.Data!U$7)/1000000),"-")</f>
        <v>6.9585691102010507</v>
      </c>
      <c r="AC40" s="81">
        <f>IFERROR(IF($B$2="Tonnes",AppQt.Data!V160,(AppQt.Data!V160*ozton*AppQt.Data!V$7)/1000000),"-")</f>
        <v>9.2541188412052158</v>
      </c>
      <c r="AD40" s="81">
        <f>IFERROR(IF($B$2="Tonnes",AppQt.Data!W160,(AppQt.Data!W160*ozton*AppQt.Data!W$7)/1000000),"-")</f>
        <v>5.4790935226381059</v>
      </c>
      <c r="AE40" s="81">
        <f>IFERROR(IF($B$2="Tonnes",AppQt.Data!X160,(AppQt.Data!X160*ozton*AppQt.Data!X$7)/1000000),"-")</f>
        <v>13.306121510117439</v>
      </c>
      <c r="AF40" s="81">
        <f>IFERROR(IF($B$2="Tonnes",AppQt.Data!Y160,(AppQt.Data!Y160*ozton*AppQt.Data!Y$7)/1000000),"-")</f>
        <v>5.921507805918619</v>
      </c>
      <c r="AG40" s="81">
        <f>IFERROR(IF($B$2="Tonnes",AppQt.Data!Z160,(AppQt.Data!Z160*ozton*AppQt.Data!Z$7)/1000000),"-")</f>
        <v>6.3891097449294234</v>
      </c>
      <c r="AH40" s="81">
        <f>IFERROR(IF($B$2="Tonnes",AppQt.Data!AA160,(AppQt.Data!AA160*ozton*AppQt.Data!AA$7)/1000000),"-")</f>
        <v>6.3883126998872566</v>
      </c>
      <c r="AI40" s="81">
        <f>IFERROR(IF($B$2="Tonnes",AppQt.Data!AB160,(AppQt.Data!AB160*ozton*AppQt.Data!AB$7)/1000000),"-")</f>
        <v>13.961041342896962</v>
      </c>
      <c r="AJ40" s="81">
        <f>IFERROR(IF($B$2="Tonnes",AppQt.Data!AC160,(AppQt.Data!AC160*ozton*AppQt.Data!AC$7)/1000000),"-")</f>
        <v>6.359676904940299</v>
      </c>
      <c r="AK40" s="81">
        <f>IFERROR(IF($B$2="Tonnes",AppQt.Data!AD160,(AppQt.Data!AD160*ozton*AppQt.Data!AD$7)/1000000),"-")</f>
        <v>5.6351608234426118</v>
      </c>
      <c r="AL40" s="81">
        <f>IFERROR(IF($B$2="Tonnes",AppQt.Data!AE160,(AppQt.Data!AE160*ozton*AppQt.Data!AE$7)/1000000),"-")</f>
        <v>6.4431852330381574</v>
      </c>
      <c r="AM40" s="81">
        <f>IFERROR(IF($B$2="Tonnes",AppQt.Data!AF160,(AppQt.Data!AF160*ozton*AppQt.Data!AF$7)/1000000),"-")</f>
        <v>14.884504249627728</v>
      </c>
      <c r="AN40" s="81">
        <f>IFERROR(IF($B$2="Tonnes",AppQt.Data!AG160,(AppQt.Data!AG160*ozton*AppQt.Data!AG$7)/1000000),"-")</f>
        <v>5.8862797391959472</v>
      </c>
      <c r="AO40" s="81">
        <f>IFERROR(IF($B$2="Tonnes",AppQt.Data!AH160,(AppQt.Data!AH160*ozton*AppQt.Data!AH$7)/1000000),"-")</f>
        <v>6.1014235244534074</v>
      </c>
      <c r="AP40" s="81">
        <f>IFERROR(IF($B$2="Tonnes",AppQt.Data!AI160,(AppQt.Data!AI160*ozton*AppQt.Data!AI$7)/1000000),"-")</f>
        <v>7.484304851565156</v>
      </c>
      <c r="AQ40" s="81">
        <f>IFERROR(IF($B$2="Tonnes",AppQt.Data!AJ160,(AppQt.Data!AJ160*ozton*AppQt.Data!AJ$7)/1000000),"-")</f>
        <v>14.909227163514778</v>
      </c>
      <c r="AR40" s="81">
        <f>IFERROR(IF($B$2="Tonnes",AppQt.Data!AK160,(AppQt.Data!AK160*ozton*AppQt.Data!AK$7)/1000000),"-")</f>
        <v>7.0505577745451991</v>
      </c>
      <c r="AS40" s="81">
        <f>IFERROR(IF($B$2="Tonnes",AppQt.Data!AL160,(AppQt.Data!AL160*ozton*AppQt.Data!AL$7)/1000000),"-")</f>
        <v>7.3273878612184049</v>
      </c>
      <c r="AT40" s="81">
        <f>IFERROR(IF($B$2="Tonnes",AppQt.Data!AM160,(AppQt.Data!AM160*ozton*AppQt.Data!AM$7)/1000000),"-")</f>
        <v>7.4256070671091017</v>
      </c>
      <c r="AU40" s="81">
        <f>IFERROR(IF($B$2="Tonnes",AppQt.Data!AN160,(AppQt.Data!AN160*ozton*AppQt.Data!AN$7)/1000000),"-")</f>
        <v>15.326374445258455</v>
      </c>
      <c r="AV40" s="81">
        <f>IFERROR(IF($B$2="Tonnes",AppQt.Data!AO160,(AppQt.Data!AO160*ozton*AppQt.Data!AO$7)/1000000),"-")</f>
        <v>7.0846951992354334</v>
      </c>
      <c r="AW40" s="81">
        <f>IFERROR(IF($B$2="Tonnes",AppQt.Data!AP160,(AppQt.Data!AP160*ozton*AppQt.Data!AP$7)/1000000),"-")</f>
        <v>5.9416908348842252</v>
      </c>
      <c r="AX40" s="81">
        <f>IFERROR(IF($B$2="Tonnes",AppQt.Data!AQ160,(AppQt.Data!AQ160*ozton*AppQt.Data!AQ$7)/1000000),"-")</f>
        <v>7.1694494250738314</v>
      </c>
      <c r="AY40" s="81">
        <f>IFERROR(IF($B$2="Tonnes",AppQt.Data!AR160,(AppQt.Data!AR160*ozton*AppQt.Data!AR$7)/1000000),"-")</f>
        <v>13.355203628641148</v>
      </c>
      <c r="AZ40" s="81">
        <f>IFERROR(IF($B$2="Tonnes",AppQt.Data!AS160,(AppQt.Data!AS160*ozton*AppQt.Data!AS$7)/1000000),"-")</f>
        <v>6.0317705513091386</v>
      </c>
      <c r="BA40" s="81">
        <f>IFERROR(IF($B$2="Tonnes",AppQt.Data!AT160,(AppQt.Data!AT160*ozton*AppQt.Data!AT$7)/1000000),"-")</f>
        <v>6.6244600157272835</v>
      </c>
      <c r="BB40" s="81">
        <f>IFERROR(IF($B$2="Tonnes",AppQt.Data!AU160,(AppQt.Data!AU160*ozton*AppQt.Data!AU$7)/1000000),"-")</f>
        <v>8.3613934690968854</v>
      </c>
      <c r="BC40" s="81">
        <f>IFERROR(IF($B$2="Tonnes",AppQt.Data!AV160,(AppQt.Data!AV160*ozton*AppQt.Data!AV$7)/1000000),"-")</f>
        <v>13.60872634923861</v>
      </c>
      <c r="BD40" s="81">
        <f>IFERROR(IF($B$2="Tonnes",AppQt.Data!AW160,(AppQt.Data!AW160*ozton*AppQt.Data!AW$7)/1000000),"-")</f>
        <v>7.457523272171021</v>
      </c>
      <c r="BE40" s="81">
        <f>IFERROR(IF($B$2="Tonnes",AppQt.Data!AX160,(AppQt.Data!AX160*ozton*AppQt.Data!AX$7)/1000000),"-")</f>
        <v>5.9457440847084619</v>
      </c>
      <c r="BF40" s="81">
        <f>IFERROR(IF($B$2="Tonnes",AppQt.Data!AY160,(AppQt.Data!AY160*ozton*AppQt.Data!AY$7)/1000000),"-")</f>
        <v>6.808531076226263</v>
      </c>
      <c r="BG40" s="81">
        <f>IFERROR(IF($B$2="Tonnes",AppQt.Data!AZ160,(AppQt.Data!AZ160*ozton*AppQt.Data!AZ$7)/1000000),"-")</f>
        <v>12.017368535432592</v>
      </c>
      <c r="BH40" s="81">
        <f>IFERROR(IF($B$2="Tonnes",AppQt.Data!BA160,(AppQt.Data!BA160*ozton*AppQt.Data!BA$7)/1000000),"-")</f>
        <v>6.8022661805488962</v>
      </c>
      <c r="BI40" s="81">
        <f>IFERROR(IF($B$2="Tonnes",AppQt.Data!BB160,(AppQt.Data!BB160*ozton*AppQt.Data!BB$7)/1000000),"-")</f>
        <v>5.803592330347942</v>
      </c>
      <c r="BJ40" s="81">
        <f>IFERROR(IF($B$2="Tonnes",AppQt.Data!BC160,(AppQt.Data!BC160*ozton*AppQt.Data!BC$7)/1000000),"-")</f>
        <v>6.427373865701524</v>
      </c>
      <c r="BK40" s="81">
        <f>IFERROR(IF($B$2="Tonnes",AppQt.Data!BD160,(AppQt.Data!BD160*ozton*AppQt.Data!BD$7)/1000000),"-")</f>
        <v>10.569715019678089</v>
      </c>
      <c r="BL40" s="81">
        <f>IFERROR(IF($B$2="Tonnes",AppQt.Data!BE160,(AppQt.Data!BE160*ozton*AppQt.Data!BE$7)/1000000),"-")</f>
        <v>5.9962690052049004</v>
      </c>
      <c r="BM40" s="81">
        <f>IFERROR(IF($B$2="Tonnes",AppQt.Data!BF160,(AppQt.Data!BF160*ozton*AppQt.Data!BF$7)/1000000),"-")</f>
        <v>7.5635041724056533</v>
      </c>
      <c r="BN40" s="81">
        <f>IFERROR(IF($B$2="Tonnes",AppQt.Data!BG160,(AppQt.Data!BG160*ozton*AppQt.Data!BG$7)/1000000),"-")</f>
        <v>8.3429966788719927</v>
      </c>
      <c r="BO40" s="81">
        <f>IFERROR(IF($B$2="Tonnes",AppQt.Data!BH160,(AppQt.Data!BH160*ozton*AppQt.Data!BH$7)/1000000),"-")</f>
        <v>12.86382902521245</v>
      </c>
      <c r="BP40" s="81">
        <f>IFERROR(IF($B$2="Tonnes",AppQt.Data!BI160,(AppQt.Data!BI160*ozton*AppQt.Data!BI$7)/1000000),"-")</f>
        <v>7.0551749897794522</v>
      </c>
      <c r="BQ40" s="81">
        <f>IFERROR(IF($B$2="Tonnes",AppQt.Data!BJ160,(AppQt.Data!BJ160*ozton*AppQt.Data!BJ$7)/1000000),"-")</f>
        <v>8.1479109947656418</v>
      </c>
      <c r="BR40" s="81">
        <f>IFERROR(IF($B$2="Tonnes",AppQt.Data!BK160,(AppQt.Data!BK160*ozton*AppQt.Data!BK$7)/1000000),"-")</f>
        <v>8.6108961525061716</v>
      </c>
      <c r="BS40" s="81">
        <f>IFERROR(IF($B$2="Tonnes",AppQt.Data!BL160,(AppQt.Data!BL160*ozton*AppQt.Data!BL$7)/1000000),"-")</f>
        <v>11.851750776776953</v>
      </c>
      <c r="BT40" s="81">
        <f>IFERROR(IF($B$2="Tonnes",AppQt.Data!BM160,(AppQt.Data!BM160*ozton*AppQt.Data!BM$7)/1000000),"-")</f>
        <v>7.0340067356434339</v>
      </c>
      <c r="BU40" s="81">
        <f>IFERROR(IF($B$2="Tonnes",AppQt.Data!BN160,(AppQt.Data!BN160*ozton*AppQt.Data!BN$7)/1000000),"-")</f>
        <v>7.2901875640566089</v>
      </c>
      <c r="BV40" s="81">
        <f>IFERROR(IF($B$2="Tonnes",AppQt.Data!BO160,(AppQt.Data!BO160*ozton*AppQt.Data!BO$7)/1000000),"-")</f>
        <v>7.0961630219746965</v>
      </c>
      <c r="BW40" s="81">
        <f>IFERROR(IF($B$2="Tonnes",AppQt.Data!BP160,(AppQt.Data!BP160*ozton*AppQt.Data!BP$7)/1000000),"-")</f>
        <v>9.5839311729212504</v>
      </c>
      <c r="BX40" s="68" t="str">
        <f t="shared" si="3"/>
        <v>▼</v>
      </c>
      <c r="BY40" s="69">
        <f t="shared" si="2"/>
        <v>-19.134891093891436</v>
      </c>
    </row>
    <row r="41" spans="1:77">
      <c r="A41" s="64"/>
      <c r="B41" s="80" t="s">
        <v>83</v>
      </c>
      <c r="C41" s="81">
        <f>IFERROR(IF($B$2="Tonnes",AppAn.Data!L151,(AppAn.Data!L151*ozton*AppAn.Data!L$6)/1000000),"-")</f>
        <v>86.88024417475728</v>
      </c>
      <c r="D41" s="81">
        <f>IFERROR(IF($B$2="Tonnes",AppAn.Data!M151,(AppAn.Data!M151*ozton*AppAn.Data!M$6)/1000000),"-")</f>
        <v>96.756150637949958</v>
      </c>
      <c r="E41" s="81">
        <f>IFERROR(IF($B$2="Tonnes",AppAn.Data!N151,(AppAn.Data!N151*ozton*AppAn.Data!N$6)/1000000),"-")</f>
        <v>62.192186448371622</v>
      </c>
      <c r="F41" s="81">
        <f>IFERROR(IF($B$2="Tonnes",AppAn.Data!O151,(AppAn.Data!O151*ozton*AppAn.Data!O$6)/1000000),"-")</f>
        <v>61.736001026527774</v>
      </c>
      <c r="G41" s="81">
        <f>IFERROR(IF($B$2="Tonnes",AppAn.Data!P151,(AppAn.Data!P151*ozton*AppAn.Data!P$6)/1000000),"-")</f>
        <v>47.727366666666668</v>
      </c>
      <c r="H41" s="81">
        <f>IFERROR(IF($B$2="Tonnes",AppAn.Data!Q151,(AppAn.Data!Q151*ozton*AppAn.Data!Q$6)/1000000),"-")</f>
        <v>50.347677777777776</v>
      </c>
      <c r="I41" s="81">
        <f>IFERROR(IF($B$2="Tonnes",AppAn.Data!R151,(AppAn.Data!R151*ozton*AppAn.Data!R$6)/1000000),"-")</f>
        <v>45.620800000000003</v>
      </c>
      <c r="J41" s="81">
        <f>IFERROR(IF($B$2="Tonnes",AppAn.Data!S151,(AppAn.Data!S151*ozton*AppAn.Data!S$6)/1000000),"-")</f>
        <v>42.48</v>
      </c>
      <c r="K41" s="81">
        <f>IFERROR(IF($B$2="Tonnes",AppAn.Data!T151,(AppAn.Data!T151*ozton*AppAn.Data!T$6)/1000000),"-")</f>
        <v>36.550000000000004</v>
      </c>
      <c r="L41" s="81">
        <f>IFERROR(IF($B$2="Tonnes",AppAn.Data!U151,(AppAn.Data!U151*ozton*AppAn.Data!U$6)/1000000),"-")</f>
        <v>29.82</v>
      </c>
      <c r="M41" s="81">
        <f>IFERROR(IF($B$2="Tonnes",AppAn.Data!V151,(AppAn.Data!V151*ozton*AppAn.Data!V$6)/1000000),"-")</f>
        <v>42.9</v>
      </c>
      <c r="N41" s="81">
        <f>IFERROR(IF($B$2="Tonnes",AppAn.Data!W151,(AppAn.Data!W151*ozton*AppAn.Data!W$6)/1000000),"-")</f>
        <v>43.8</v>
      </c>
      <c r="O41" s="81">
        <f>IFERROR(IF($B$2="Tonnes",AppAn.Data!X151,(AppAn.Data!X151*ozton*AppAn.Data!X$6)/1000000),"-")</f>
        <v>48.725000000000001</v>
      </c>
      <c r="P41" s="81">
        <f>IFERROR(IF($B$2="Tonnes",AppAn.Data!Y151,(AppAn.Data!Y151*ozton*AppAn.Data!Y$6)/1000000),"-")</f>
        <v>35.7575</v>
      </c>
      <c r="Q41" s="68" t="str">
        <f t="shared" si="0"/>
        <v>▼</v>
      </c>
      <c r="R41" s="69">
        <f t="shared" si="1"/>
        <v>-26.613648024628013</v>
      </c>
      <c r="S41" s="64"/>
      <c r="T41" s="81">
        <f>IFERROR(IF($B$2="Tonnes",AppQt.Data!M161,(AppQt.Data!M161*ozton*AppQt.Data!M$7)/1000000),"-")</f>
        <v>13.661360841423948</v>
      </c>
      <c r="U41" s="81">
        <f>IFERROR(IF($B$2="Tonnes",AppQt.Data!N161,(AppQt.Data!N161*ozton*AppQt.Data!N$7)/1000000),"-")</f>
        <v>33.972940291262141</v>
      </c>
      <c r="V41" s="81">
        <f>IFERROR(IF($B$2="Tonnes",AppQt.Data!O161,(AppQt.Data!O161*ozton*AppQt.Data!O$7)/1000000),"-")</f>
        <v>15.580899029126215</v>
      </c>
      <c r="W41" s="81">
        <f>IFERROR(IF($B$2="Tonnes",AppQt.Data!P161,(AppQt.Data!P161*ozton*AppQt.Data!P$7)/1000000),"-")</f>
        <v>23.665044012944982</v>
      </c>
      <c r="X41" s="81">
        <f>IFERROR(IF($B$2="Tonnes",AppQt.Data!Q161,(AppQt.Data!Q161*ozton*AppQt.Data!Q$7)/1000000),"-")</f>
        <v>24.597273753684618</v>
      </c>
      <c r="Y41" s="81">
        <f>IFERROR(IF($B$2="Tonnes",AppQt.Data!R161,(AppQt.Data!R161*ozton*AppQt.Data!R$7)/1000000),"-")</f>
        <v>17.407180432256816</v>
      </c>
      <c r="Z41" s="81">
        <f>IFERROR(IF($B$2="Tonnes",AppQt.Data!S161,(AppQt.Data!S161*ozton*AppQt.Data!S$7)/1000000),"-")</f>
        <v>30.273841426942354</v>
      </c>
      <c r="AA41" s="81">
        <f>IFERROR(IF($B$2="Tonnes",AppQt.Data!T161,(AppQt.Data!T161*ozton*AppQt.Data!T$7)/1000000),"-")</f>
        <v>24.477855025066162</v>
      </c>
      <c r="AB41" s="81">
        <f>IFERROR(IF($B$2="Tonnes",AppQt.Data!U161,(AppQt.Data!U161*ozton*AppQt.Data!U$7)/1000000),"-")</f>
        <v>21.424346328748893</v>
      </c>
      <c r="AC41" s="81">
        <f>IFERROR(IF($B$2="Tonnes",AppQt.Data!V161,(AppQt.Data!V161*ozton*AppQt.Data!V$7)/1000000),"-")</f>
        <v>13.501880627855009</v>
      </c>
      <c r="AD41" s="81">
        <f>IFERROR(IF($B$2="Tonnes",AppQt.Data!W161,(AppQt.Data!W161*ozton*AppQt.Data!W$7)/1000000),"-")</f>
        <v>13.197918798678892</v>
      </c>
      <c r="AE41" s="81">
        <f>IFERROR(IF($B$2="Tonnes",AppQt.Data!X161,(AppQt.Data!X161*ozton*AppQt.Data!X$7)/1000000),"-")</f>
        <v>14.068040693088832</v>
      </c>
      <c r="AF41" s="81">
        <f>IFERROR(IF($B$2="Tonnes",AppQt.Data!Y161,(AppQt.Data!Y161*ozton*AppQt.Data!Y$7)/1000000),"-")</f>
        <v>11.635592022499999</v>
      </c>
      <c r="AG41" s="81">
        <f>IFERROR(IF($B$2="Tonnes",AppQt.Data!Z161,(AppQt.Data!Z161*ozton*AppQt.Data!Z$7)/1000000),"-")</f>
        <v>19.521125793611109</v>
      </c>
      <c r="AH41" s="81">
        <f>IFERROR(IF($B$2="Tonnes",AppQt.Data!AA161,(AppQt.Data!AA161*ozton*AppQt.Data!AA$7)/1000000),"-")</f>
        <v>12.450136177083332</v>
      </c>
      <c r="AI41" s="81">
        <f>IFERROR(IF($B$2="Tonnes",AppQt.Data!AB161,(AppQt.Data!AB161*ozton*AppQt.Data!AB$7)/1000000),"-")</f>
        <v>18.129147033333332</v>
      </c>
      <c r="AJ41" s="81">
        <f>IFERROR(IF($B$2="Tonnes",AppQt.Data!AC161,(AppQt.Data!AC161*ozton*AppQt.Data!AC$7)/1000000),"-")</f>
        <v>12.488649999999998</v>
      </c>
      <c r="AK41" s="81">
        <f>IFERROR(IF($B$2="Tonnes",AppQt.Data!AD161,(AppQt.Data!AD161*ozton*AppQt.Data!AD$7)/1000000),"-")</f>
        <v>9.7897777777777772</v>
      </c>
      <c r="AL41" s="81">
        <f>IFERROR(IF($B$2="Tonnes",AppQt.Data!AE161,(AppQt.Data!AE161*ozton*AppQt.Data!AE$7)/1000000),"-")</f>
        <v>10.447605555555555</v>
      </c>
      <c r="AM41" s="81">
        <f>IFERROR(IF($B$2="Tonnes",AppQt.Data!AF161,(AppQt.Data!AF161*ozton*AppQt.Data!AF$7)/1000000),"-")</f>
        <v>15.001333333333331</v>
      </c>
      <c r="AN41" s="81">
        <f>IFERROR(IF($B$2="Tonnes",AppQt.Data!AG161,(AppQt.Data!AG161*ozton*AppQt.Data!AG$7)/1000000),"-")</f>
        <v>13.8409</v>
      </c>
      <c r="AO41" s="81">
        <f>IFERROR(IF($B$2="Tonnes",AppQt.Data!AH161,(AppQt.Data!AH161*ozton*AppQt.Data!AH$7)/1000000),"-")</f>
        <v>10.986055555555556</v>
      </c>
      <c r="AP41" s="81">
        <f>IFERROR(IF($B$2="Tonnes",AppQt.Data!AI161,(AppQt.Data!AI161*ozton*AppQt.Data!AI$7)/1000000),"-")</f>
        <v>13.620722222222222</v>
      </c>
      <c r="AQ41" s="81">
        <f>IFERROR(IF($B$2="Tonnes",AppQt.Data!AJ161,(AppQt.Data!AJ161*ozton*AppQt.Data!AJ$7)/1000000),"-")</f>
        <v>11.9</v>
      </c>
      <c r="AR41" s="81">
        <f>IFERROR(IF($B$2="Tonnes",AppQt.Data!AK161,(AppQt.Data!AK161*ozton*AppQt.Data!AK$7)/1000000),"-")</f>
        <v>11.68</v>
      </c>
      <c r="AS41" s="81">
        <f>IFERROR(IF($B$2="Tonnes",AppQt.Data!AL161,(AppQt.Data!AL161*ozton*AppQt.Data!AL$7)/1000000),"-")</f>
        <v>10.7</v>
      </c>
      <c r="AT41" s="81">
        <f>IFERROR(IF($B$2="Tonnes",AppQt.Data!AM161,(AppQt.Data!AM161*ozton*AppQt.Data!AM$7)/1000000),"-")</f>
        <v>8.3000000000000007</v>
      </c>
      <c r="AU41" s="81">
        <f>IFERROR(IF($B$2="Tonnes",AppQt.Data!AN161,(AppQt.Data!AN161*ozton*AppQt.Data!AN$7)/1000000),"-")</f>
        <v>14.940799999999999</v>
      </c>
      <c r="AV41" s="81">
        <f>IFERROR(IF($B$2="Tonnes",AppQt.Data!AO161,(AppQt.Data!AO161*ozton*AppQt.Data!AO$7)/1000000),"-")</f>
        <v>13.4</v>
      </c>
      <c r="AW41" s="81">
        <f>IFERROR(IF($B$2="Tonnes",AppQt.Data!AP161,(AppQt.Data!AP161*ozton*AppQt.Data!AP$7)/1000000),"-")</f>
        <v>9</v>
      </c>
      <c r="AX41" s="81">
        <f>IFERROR(IF($B$2="Tonnes",AppQt.Data!AQ161,(AppQt.Data!AQ161*ozton*AppQt.Data!AQ$7)/1000000),"-")</f>
        <v>10.45</v>
      </c>
      <c r="AY41" s="81">
        <f>IFERROR(IF($B$2="Tonnes",AppQt.Data!AR161,(AppQt.Data!AR161*ozton*AppQt.Data!AR$7)/1000000),"-")</f>
        <v>9.6300000000000008</v>
      </c>
      <c r="AZ41" s="81">
        <f>IFERROR(IF($B$2="Tonnes",AppQt.Data!AS161,(AppQt.Data!AS161*ozton*AppQt.Data!AS$7)/1000000),"-")</f>
        <v>8.23</v>
      </c>
      <c r="BA41" s="81">
        <f>IFERROR(IF($B$2="Tonnes",AppQt.Data!AT161,(AppQt.Data!AT161*ozton*AppQt.Data!AT$7)/1000000),"-")</f>
        <v>7.05</v>
      </c>
      <c r="BB41" s="81">
        <f>IFERROR(IF($B$2="Tonnes",AppQt.Data!AU161,(AppQt.Data!AU161*ozton*AppQt.Data!AU$7)/1000000),"-")</f>
        <v>11.14</v>
      </c>
      <c r="BC41" s="81">
        <f>IFERROR(IF($B$2="Tonnes",AppQt.Data!AV161,(AppQt.Data!AV161*ozton*AppQt.Data!AV$7)/1000000),"-")</f>
        <v>10.130000000000001</v>
      </c>
      <c r="BD41" s="81">
        <f>IFERROR(IF($B$2="Tonnes",AppQt.Data!AW161,(AppQt.Data!AW161*ozton*AppQt.Data!AW$7)/1000000),"-")</f>
        <v>8.91</v>
      </c>
      <c r="BE41" s="81">
        <f>IFERROR(IF($B$2="Tonnes",AppQt.Data!AX161,(AppQt.Data!AX161*ozton*AppQt.Data!AX$7)/1000000),"-")</f>
        <v>6.74</v>
      </c>
      <c r="BF41" s="81">
        <f>IFERROR(IF($B$2="Tonnes",AppQt.Data!AY161,(AppQt.Data!AY161*ozton*AppQt.Data!AY$7)/1000000),"-")</f>
        <v>6.4850000000000003</v>
      </c>
      <c r="BG41" s="81">
        <f>IFERROR(IF($B$2="Tonnes",AppQt.Data!AZ161,(AppQt.Data!AZ161*ozton*AppQt.Data!AZ$7)/1000000),"-")</f>
        <v>7.6850000000000005</v>
      </c>
      <c r="BH41" s="81">
        <f>IFERROR(IF($B$2="Tonnes",AppQt.Data!BA161,(AppQt.Data!BA161*ozton*AppQt.Data!BA$7)/1000000),"-")</f>
        <v>14</v>
      </c>
      <c r="BI41" s="81">
        <f>IFERROR(IF($B$2="Tonnes",AppQt.Data!BB161,(AppQt.Data!BB161*ozton*AppQt.Data!BB$7)/1000000),"-")</f>
        <v>11.8</v>
      </c>
      <c r="BJ41" s="81">
        <f>IFERROR(IF($B$2="Tonnes",AppQt.Data!BC161,(AppQt.Data!BC161*ozton*AppQt.Data!BC$7)/1000000),"-")</f>
        <v>7.5</v>
      </c>
      <c r="BK41" s="81">
        <f>IFERROR(IF($B$2="Tonnes",AppQt.Data!BD161,(AppQt.Data!BD161*ozton*AppQt.Data!BD$7)/1000000),"-")</f>
        <v>9.6</v>
      </c>
      <c r="BL41" s="81">
        <f>IFERROR(IF($B$2="Tonnes",AppQt.Data!BE161,(AppQt.Data!BE161*ozton*AppQt.Data!BE$7)/1000000),"-")</f>
        <v>13</v>
      </c>
      <c r="BM41" s="81">
        <f>IFERROR(IF($B$2="Tonnes",AppQt.Data!BF161,(AppQt.Data!BF161*ozton*AppQt.Data!BF$7)/1000000),"-")</f>
        <v>12</v>
      </c>
      <c r="BN41" s="81">
        <f>IFERROR(IF($B$2="Tonnes",AppQt.Data!BG161,(AppQt.Data!BG161*ozton*AppQt.Data!BG$7)/1000000),"-")</f>
        <v>9.1</v>
      </c>
      <c r="BO41" s="81">
        <f>IFERROR(IF($B$2="Tonnes",AppQt.Data!BH161,(AppQt.Data!BH161*ozton*AppQt.Data!BH$7)/1000000),"-")</f>
        <v>9.6999999999999993</v>
      </c>
      <c r="BP41" s="81">
        <f>IFERROR(IF($B$2="Tonnes",AppQt.Data!BI161,(AppQt.Data!BI161*ozton*AppQt.Data!BI$7)/1000000),"-")</f>
        <v>13.5</v>
      </c>
      <c r="BQ41" s="81">
        <f>IFERROR(IF($B$2="Tonnes",AppQt.Data!BJ161,(AppQt.Data!BJ161*ozton*AppQt.Data!BJ$7)/1000000),"-")</f>
        <v>11.600000000000001</v>
      </c>
      <c r="BR41" s="81">
        <f>IFERROR(IF($B$2="Tonnes",AppQt.Data!BK161,(AppQt.Data!BK161*ozton*AppQt.Data!BK$7)/1000000),"-")</f>
        <v>11</v>
      </c>
      <c r="BS41" s="81">
        <f>IFERROR(IF($B$2="Tonnes",AppQt.Data!BL161,(AppQt.Data!BL161*ozton*AppQt.Data!BL$7)/1000000),"-")</f>
        <v>12.625</v>
      </c>
      <c r="BT41" s="81">
        <f>IFERROR(IF($B$2="Tonnes",AppQt.Data!BM161,(AppQt.Data!BM161*ozton*AppQt.Data!BM$7)/1000000),"-")</f>
        <v>10.8</v>
      </c>
      <c r="BU41" s="81">
        <f>IFERROR(IF($B$2="Tonnes",AppQt.Data!BN161,(AppQt.Data!BN161*ozton*AppQt.Data!BN$7)/1000000),"-")</f>
        <v>8.120000000000001</v>
      </c>
      <c r="BV41" s="81">
        <f>IFERROR(IF($B$2="Tonnes",AppQt.Data!BO161,(AppQt.Data!BO161*ozton*AppQt.Data!BO$7)/1000000),"-")</f>
        <v>8</v>
      </c>
      <c r="BW41" s="81">
        <f>IFERROR(IF($B$2="Tonnes",AppQt.Data!BP161,(AppQt.Data!BP161*ozton*AppQt.Data!BP$7)/1000000),"-")</f>
        <v>8.8374999999999986</v>
      </c>
      <c r="BX41" s="68" t="str">
        <f t="shared" si="3"/>
        <v>▼</v>
      </c>
      <c r="BY41" s="69">
        <f t="shared" si="2"/>
        <v>-30.000000000000014</v>
      </c>
    </row>
    <row r="42" spans="1:77">
      <c r="A42" s="64"/>
      <c r="B42" s="80" t="s">
        <v>117</v>
      </c>
      <c r="C42" s="81">
        <f>IFERROR(IF($B$2="Tonnes",AppAn.Data!L152,(AppAn.Data!L152*ozton*AppAn.Data!L$6)/1000000),"-")</f>
        <v>13.737271684931248</v>
      </c>
      <c r="D42" s="81">
        <f>IFERROR(IF($B$2="Tonnes",AppAn.Data!M152,(AppAn.Data!M152*ozton*AppAn.Data!M$6)/1000000),"-")</f>
        <v>15.099401812444784</v>
      </c>
      <c r="E42" s="81">
        <f>IFERROR(IF($B$2="Tonnes",AppAn.Data!N152,(AppAn.Data!N152*ozton*AppAn.Data!N$6)/1000000),"-")</f>
        <v>10.416386255550757</v>
      </c>
      <c r="F42" s="81">
        <f>IFERROR(IF($B$2="Tonnes",AppAn.Data!O152,(AppAn.Data!O152*ozton*AppAn.Data!O$6)/1000000),"-")</f>
        <v>12.986976769970804</v>
      </c>
      <c r="G42" s="81">
        <f>IFERROR(IF($B$2="Tonnes",AppAn.Data!P152,(AppAn.Data!P152*ozton*AppAn.Data!P$6)/1000000),"-")</f>
        <v>10.231152840524683</v>
      </c>
      <c r="H42" s="81">
        <f>IFERROR(IF($B$2="Tonnes",AppAn.Data!Q152,(AppAn.Data!Q152*ozton*AppAn.Data!Q$6)/1000000),"-")</f>
        <v>12.200331129905001</v>
      </c>
      <c r="I42" s="81">
        <f>IFERROR(IF($B$2="Tonnes",AppAn.Data!R152,(AppAn.Data!R152*ozton*AppAn.Data!R$6)/1000000),"-")</f>
        <v>10.837013815435</v>
      </c>
      <c r="J42" s="81">
        <f>IFERROR(IF($B$2="Tonnes",AppAn.Data!S152,(AppAn.Data!S152*ozton*AppAn.Data!S$6)/1000000),"-")</f>
        <v>9.6828970717000011</v>
      </c>
      <c r="K42" s="81">
        <f>IFERROR(IF($B$2="Tonnes",AppAn.Data!T152,(AppAn.Data!T152*ozton*AppAn.Data!T$6)/1000000),"-")</f>
        <v>8.1812401231949998</v>
      </c>
      <c r="L42" s="81">
        <f>IFERROR(IF($B$2="Tonnes",AppAn.Data!U152,(AppAn.Data!U152*ozton*AppAn.Data!U$6)/1000000),"-")</f>
        <v>6.2393288379899996</v>
      </c>
      <c r="M42" s="81">
        <f>IFERROR(IF($B$2="Tonnes",AppAn.Data!V152,(AppAn.Data!V152*ozton*AppAn.Data!V$6)/1000000),"-")</f>
        <v>11.567192839265003</v>
      </c>
      <c r="N42" s="81">
        <f>IFERROR(IF($B$2="Tonnes",AppAn.Data!W152,(AppAn.Data!W152*ozton*AppAn.Data!W$6)/1000000),"-")</f>
        <v>12.245203467255001</v>
      </c>
      <c r="O42" s="81">
        <f>IFERROR(IF($B$2="Tonnes",AppAn.Data!X152,(AppAn.Data!X152*ozton*AppAn.Data!X$6)/1000000),"-")</f>
        <v>14.219125138759999</v>
      </c>
      <c r="P42" s="81">
        <f>IFERROR(IF($B$2="Tonnes",AppAn.Data!Y152,(AppAn.Data!Y152*ozton*AppAn.Data!Y$6)/1000000),"-")</f>
        <v>4.0797856120300215</v>
      </c>
      <c r="Q42" s="68" t="str">
        <f t="shared" si="0"/>
        <v>▼</v>
      </c>
      <c r="R42" s="69">
        <f t="shared" si="1"/>
        <v>-71.307759287462005</v>
      </c>
      <c r="S42" s="64"/>
      <c r="T42" s="81">
        <f>IFERROR(IF($B$2="Tonnes",AppQt.Data!M162,(AppQt.Data!M162*ozton*AppQt.Data!M$7)/1000000),"-")</f>
        <v>2.3814544718774999</v>
      </c>
      <c r="U42" s="81">
        <f>IFERROR(IF($B$2="Tonnes",AppQt.Data!N162,(AppQt.Data!N162*ozton*AppQt.Data!N$7)/1000000),"-")</f>
        <v>6.0057268987106243</v>
      </c>
      <c r="V42" s="81">
        <f>IFERROR(IF($B$2="Tonnes",AppQt.Data!O162,(AppQt.Data!O162*ozton*AppQt.Data!O$7)/1000000),"-")</f>
        <v>2.5397270336018751</v>
      </c>
      <c r="W42" s="81">
        <f>IFERROR(IF($B$2="Tonnes",AppQt.Data!P162,(AppQt.Data!P162*ozton*AppQt.Data!P$7)/1000000),"-")</f>
        <v>2.81036328074125</v>
      </c>
      <c r="X42" s="81">
        <f>IFERROR(IF($B$2="Tonnes",AppQt.Data!Q162,(AppQt.Data!Q162*ozton*AppQt.Data!Q$7)/1000000),"-")</f>
        <v>2.3333286008264325</v>
      </c>
      <c r="Y42" s="81">
        <f>IFERROR(IF($B$2="Tonnes",AppQt.Data!R162,(AppQt.Data!R162*ozton*AppQt.Data!R$7)/1000000),"-")</f>
        <v>1.7399957407437898</v>
      </c>
      <c r="Z42" s="81">
        <f>IFERROR(IF($B$2="Tonnes",AppQt.Data!S162,(AppQt.Data!S162*ozton*AppQt.Data!S$7)/1000000),"-")</f>
        <v>6.4394259482299763</v>
      </c>
      <c r="AA42" s="81">
        <f>IFERROR(IF($B$2="Tonnes",AppQt.Data!T162,(AppQt.Data!T162*ozton*AppQt.Data!T$7)/1000000),"-")</f>
        <v>4.5866515226445852</v>
      </c>
      <c r="AB42" s="81">
        <f>IFERROR(IF($B$2="Tonnes",AppQt.Data!U162,(AppQt.Data!U162*ozton*AppQt.Data!U$7)/1000000),"-")</f>
        <v>1.5005490260597749</v>
      </c>
      <c r="AC42" s="81">
        <f>IFERROR(IF($B$2="Tonnes",AppQt.Data!V162,(AppQt.Data!V162*ozton*AppQt.Data!V$7)/1000000),"-")</f>
        <v>2.5010167149255089</v>
      </c>
      <c r="AD42" s="81">
        <f>IFERROR(IF($B$2="Tonnes",AppQt.Data!W162,(AppQt.Data!W162*ozton*AppQt.Data!W$7)/1000000),"-")</f>
        <v>3.2576129694265172</v>
      </c>
      <c r="AE42" s="81">
        <f>IFERROR(IF($B$2="Tonnes",AppQt.Data!X162,(AppQt.Data!X162*ozton*AppQt.Data!X$7)/1000000),"-")</f>
        <v>3.1572075451389554</v>
      </c>
      <c r="AF42" s="81">
        <f>IFERROR(IF($B$2="Tonnes",AppQt.Data!Y162,(AppQt.Data!Y162*ozton*AppQt.Data!Y$7)/1000000),"-")</f>
        <v>1.9666199864846505</v>
      </c>
      <c r="AG42" s="81">
        <f>IFERROR(IF($B$2="Tonnes",AppQt.Data!Z162,(AppQt.Data!Z162*ozton*AppQt.Data!Z$7)/1000000),"-")</f>
        <v>4.0714811478213333</v>
      </c>
      <c r="AH42" s="81">
        <f>IFERROR(IF($B$2="Tonnes",AppQt.Data!AA162,(AppQt.Data!AA162*ozton*AppQt.Data!AA$7)/1000000),"-")</f>
        <v>2.9313896827738839</v>
      </c>
      <c r="AI42" s="81">
        <f>IFERROR(IF($B$2="Tonnes",AppQt.Data!AB162,(AppQt.Data!AB162*ozton*AppQt.Data!AB$7)/1000000),"-")</f>
        <v>4.0174859528909348</v>
      </c>
      <c r="AJ42" s="81">
        <f>IFERROR(IF($B$2="Tonnes",AppQt.Data!AC162,(AppQt.Data!AC162*ozton*AppQt.Data!AC$7)/1000000),"-")</f>
        <v>2.8556504023252742</v>
      </c>
      <c r="AK42" s="81">
        <f>IFERROR(IF($B$2="Tonnes",AppQt.Data!AD162,(AppQt.Data!AD162*ozton*AppQt.Data!AD$7)/1000000),"-")</f>
        <v>1.9366831031933327</v>
      </c>
      <c r="AL42" s="81">
        <f>IFERROR(IF($B$2="Tonnes",AppQt.Data!AE162,(AppQt.Data!AE162*ozton*AppQt.Data!AE$7)/1000000),"-")</f>
        <v>2.3242501153182551</v>
      </c>
      <c r="AM42" s="81">
        <f>IFERROR(IF($B$2="Tonnes",AppQt.Data!AF162,(AppQt.Data!AF162*ozton*AppQt.Data!AF$7)/1000000),"-")</f>
        <v>3.1145692196878221</v>
      </c>
      <c r="AN42" s="81">
        <f>IFERROR(IF($B$2="Tonnes",AppQt.Data!AG162,(AppQt.Data!AG162*ozton*AppQt.Data!AG$7)/1000000),"-")</f>
        <v>2.9500669322249999</v>
      </c>
      <c r="AO42" s="81">
        <f>IFERROR(IF($B$2="Tonnes",AppQt.Data!AH162,(AppQt.Data!AH162*ozton*AppQt.Data!AH$7)/1000000),"-")</f>
        <v>2.4713552112250001</v>
      </c>
      <c r="AP42" s="81">
        <f>IFERROR(IF($B$2="Tonnes",AppQt.Data!AI162,(AppQt.Data!AI162*ozton*AppQt.Data!AI$7)/1000000),"-")</f>
        <v>3.5291816543149999</v>
      </c>
      <c r="AQ42" s="81">
        <f>IFERROR(IF($B$2="Tonnes",AppQt.Data!AJ162,(AppQt.Data!AJ162*ozton*AppQt.Data!AJ$7)/1000000),"-")</f>
        <v>3.2497273321400009</v>
      </c>
      <c r="AR42" s="81">
        <f>IFERROR(IF($B$2="Tonnes",AppQt.Data!AK162,(AppQt.Data!AK162*ozton*AppQt.Data!AK$7)/1000000),"-")</f>
        <v>2.9198248286499999</v>
      </c>
      <c r="AS42" s="81">
        <f>IFERROR(IF($B$2="Tonnes",AppQt.Data!AL162,(AppQt.Data!AL162*ozton*AppQt.Data!AL$7)/1000000),"-")</f>
        <v>2.3386774427000003</v>
      </c>
      <c r="AT42" s="81">
        <f>IFERROR(IF($B$2="Tonnes",AppQt.Data!AM162,(AppQt.Data!AM162*ozton*AppQt.Data!AM$7)/1000000),"-")</f>
        <v>1.8930666683500004</v>
      </c>
      <c r="AU42" s="81">
        <f>IFERROR(IF($B$2="Tonnes",AppQt.Data!AN162,(AppQt.Data!AN162*ozton*AppQt.Data!AN$7)/1000000),"-")</f>
        <v>3.6854448757350005</v>
      </c>
      <c r="AV42" s="81">
        <f>IFERROR(IF($B$2="Tonnes",AppQt.Data!AO162,(AppQt.Data!AO162*ozton*AppQt.Data!AO$7)/1000000),"-")</f>
        <v>2.9797330191000002</v>
      </c>
      <c r="AW42" s="81">
        <f>IFERROR(IF($B$2="Tonnes",AppQt.Data!AP162,(AppQt.Data!AP162*ozton*AppQt.Data!AP$7)/1000000),"-")</f>
        <v>2.0146741102750001</v>
      </c>
      <c r="AX42" s="81">
        <f>IFERROR(IF($B$2="Tonnes",AppQt.Data!AQ162,(AppQt.Data!AQ162*ozton*AppQt.Data!AQ$7)/1000000),"-")</f>
        <v>2.585582648375</v>
      </c>
      <c r="AY42" s="81">
        <f>IFERROR(IF($B$2="Tonnes",AppQt.Data!AR162,(AppQt.Data!AR162*ozton*AppQt.Data!AR$7)/1000000),"-")</f>
        <v>2.1029072939500009</v>
      </c>
      <c r="AZ42" s="81">
        <f>IFERROR(IF($B$2="Tonnes",AppQt.Data!AS162,(AppQt.Data!AS162*ozton*AppQt.Data!AS$7)/1000000),"-")</f>
        <v>1.7945149677000001</v>
      </c>
      <c r="BA42" s="81">
        <f>IFERROR(IF($B$2="Tonnes",AppQt.Data!AT162,(AppQt.Data!AT162*ozton*AppQt.Data!AT$7)/1000000),"-")</f>
        <v>1.3884758821249998</v>
      </c>
      <c r="BB42" s="81">
        <f>IFERROR(IF($B$2="Tonnes",AppQt.Data!AU162,(AppQt.Data!AU162*ozton*AppQt.Data!AU$7)/1000000),"-")</f>
        <v>2.7618739412150002</v>
      </c>
      <c r="BC42" s="81">
        <f>IFERROR(IF($B$2="Tonnes",AppQt.Data!AV162,(AppQt.Data!AV162*ozton*AppQt.Data!AV$7)/1000000),"-")</f>
        <v>2.2363753321549997</v>
      </c>
      <c r="BD42" s="81">
        <f>IFERROR(IF($B$2="Tonnes",AppQt.Data!AW162,(AppQt.Data!AW162*ozton*AppQt.Data!AW$7)/1000000),"-")</f>
        <v>1.7472593751274998</v>
      </c>
      <c r="BE42" s="81">
        <f>IFERROR(IF($B$2="Tonnes",AppQt.Data!AX162,(AppQt.Data!AX162*ozton*AppQt.Data!AX$7)/1000000),"-")</f>
        <v>1.1708960164675002</v>
      </c>
      <c r="BF42" s="81">
        <f>IFERROR(IF($B$2="Tonnes",AppQt.Data!AY162,(AppQt.Data!AY162*ozton*AppQt.Data!AY$7)/1000000),"-")</f>
        <v>1.0536976843499999</v>
      </c>
      <c r="BG42" s="81">
        <f>IFERROR(IF($B$2="Tonnes",AppQt.Data!AZ162,(AppQt.Data!AZ162*ozton*AppQt.Data!AZ$7)/1000000),"-")</f>
        <v>2.2674757620450001</v>
      </c>
      <c r="BH42" s="81">
        <f>IFERROR(IF($B$2="Tonnes",AppQt.Data!BA162,(AppQt.Data!BA162*ozton*AppQt.Data!BA$7)/1000000),"-")</f>
        <v>2.7858122384150006</v>
      </c>
      <c r="BI42" s="81">
        <f>IFERROR(IF($B$2="Tonnes",AppQt.Data!BB162,(AppQt.Data!BB162*ozton*AppQt.Data!BB$7)/1000000),"-")</f>
        <v>3.2508528174000002</v>
      </c>
      <c r="BJ42" s="81">
        <f>IFERROR(IF($B$2="Tonnes",AppQt.Data!BC162,(AppQt.Data!BC162*ozton*AppQt.Data!BC$7)/1000000),"-")</f>
        <v>2.4058208290500014</v>
      </c>
      <c r="BK42" s="81">
        <f>IFERROR(IF($B$2="Tonnes",AppQt.Data!BD162,(AppQt.Data!BD162*ozton*AppQt.Data!BD$7)/1000000),"-")</f>
        <v>3.1247069544000001</v>
      </c>
      <c r="BL42" s="81">
        <f>IFERROR(IF($B$2="Tonnes",AppQt.Data!BE162,(AppQt.Data!BE162*ozton*AppQt.Data!BE$7)/1000000),"-")</f>
        <v>3.166558770505</v>
      </c>
      <c r="BM42" s="81">
        <f>IFERROR(IF($B$2="Tonnes",AppQt.Data!BF162,(AppQt.Data!BF162*ozton*AppQt.Data!BF$7)/1000000),"-")</f>
        <v>2.934395785025</v>
      </c>
      <c r="BN42" s="81">
        <f>IFERROR(IF($B$2="Tonnes",AppQt.Data!BG162,(AppQt.Data!BG162*ozton*AppQt.Data!BG$7)/1000000),"-")</f>
        <v>2.5423694281499998</v>
      </c>
      <c r="BO42" s="81">
        <f>IFERROR(IF($B$2="Tonnes",AppQt.Data!BH162,(AppQt.Data!BH162*ozton*AppQt.Data!BH$7)/1000000),"-")</f>
        <v>3.6018794835750012</v>
      </c>
      <c r="BP42" s="81">
        <f>IFERROR(IF($B$2="Tonnes",AppQt.Data!BI162,(AppQt.Data!BI162*ozton*AppQt.Data!BI$7)/1000000),"-")</f>
        <v>3.7127748489799997</v>
      </c>
      <c r="BQ42" s="81">
        <f>IFERROR(IF($B$2="Tonnes",AppQt.Data!BJ162,(AppQt.Data!BJ162*ozton*AppQt.Data!BJ$7)/1000000),"-")</f>
        <v>2.9922642580800005</v>
      </c>
      <c r="BR42" s="81">
        <f>IFERROR(IF($B$2="Tonnes",AppQt.Data!BK162,(AppQt.Data!BK162*ozton*AppQt.Data!BK$7)/1000000),"-")</f>
        <v>3.2773180787842842</v>
      </c>
      <c r="BS42" s="81">
        <f>IFERROR(IF($B$2="Tonnes",AppQt.Data!BL162,(AppQt.Data!BL162*ozton*AppQt.Data!BL$7)/1000000),"-")</f>
        <v>4.2367679529157156</v>
      </c>
      <c r="BT42" s="81">
        <f>IFERROR(IF($B$2="Tonnes",AppQt.Data!BM162,(AppQt.Data!BM162*ozton*AppQt.Data!BM$7)/1000000),"-")</f>
        <v>1.2714148399</v>
      </c>
      <c r="BU42" s="81">
        <f>IFERROR(IF($B$2="Tonnes",AppQt.Data!BN162,(AppQt.Data!BN162*ozton*AppQt.Data!BN$7)/1000000),"-")</f>
        <v>0.88588021490000024</v>
      </c>
      <c r="BV42" s="81">
        <f>IFERROR(IF($B$2="Tonnes",AppQt.Data!BO162,(AppQt.Data!BO162*ozton*AppQt.Data!BO$7)/1000000),"-")</f>
        <v>0.86536434629999981</v>
      </c>
      <c r="BW42" s="81">
        <f>IFERROR(IF($B$2="Tonnes",AppQt.Data!BP162,(AppQt.Data!BP162*ozton*AppQt.Data!BP$7)/1000000),"-")</f>
        <v>1.057126210930021</v>
      </c>
      <c r="BX42" s="68" t="str">
        <f t="shared" si="3"/>
        <v>▼</v>
      </c>
      <c r="BY42" s="69">
        <f t="shared" si="2"/>
        <v>-75.048758329978554</v>
      </c>
    </row>
    <row r="43" spans="1:77">
      <c r="A43" s="64"/>
      <c r="B43" s="80" t="s">
        <v>84</v>
      </c>
      <c r="C43" s="81">
        <f>IFERROR(IF($B$2="Tonnes",AppAn.Data!L153,(AppAn.Data!L153*ozton*AppAn.Data!L$6)/1000000),"-")</f>
        <v>48.590810718682434</v>
      </c>
      <c r="D43" s="81">
        <f>IFERROR(IF($B$2="Tonnes",AppAn.Data!M153,(AppAn.Data!M153*ozton*AppAn.Data!M$6)/1000000),"-")</f>
        <v>55.764765925581301</v>
      </c>
      <c r="E43" s="81">
        <f>IFERROR(IF($B$2="Tonnes",AppAn.Data!N153,(AppAn.Data!N153*ozton*AppAn.Data!N$6)/1000000),"-")</f>
        <v>41.485058645243797</v>
      </c>
      <c r="F43" s="81">
        <f>IFERROR(IF($B$2="Tonnes",AppAn.Data!O153,(AppAn.Data!O153*ozton*AppAn.Data!O$6)/1000000),"-")</f>
        <v>40.013117783322507</v>
      </c>
      <c r="G43" s="81">
        <f>IFERROR(IF($B$2="Tonnes",AppAn.Data!P153,(AppAn.Data!P153*ozton*AppAn.Data!P$6)/1000000),"-")</f>
        <v>28.570539078755267</v>
      </c>
      <c r="H43" s="81">
        <f>IFERROR(IF($B$2="Tonnes",AppAn.Data!Q153,(AppAn.Data!Q153*ozton*AppAn.Data!Q$6)/1000000),"-")</f>
        <v>33.718296518330938</v>
      </c>
      <c r="I43" s="81">
        <f>IFERROR(IF($B$2="Tonnes",AppAn.Data!R153,(AppAn.Data!R153*ozton*AppAn.Data!R$6)/1000000),"-")</f>
        <v>26.964127226711117</v>
      </c>
      <c r="J43" s="81">
        <f>IFERROR(IF($B$2="Tonnes",AppAn.Data!S153,(AppAn.Data!S153*ozton*AppAn.Data!S$6)/1000000),"-")</f>
        <v>23.42050808236667</v>
      </c>
      <c r="K43" s="81">
        <f>IFERROR(IF($B$2="Tonnes",AppAn.Data!T153,(AppAn.Data!T153*ozton*AppAn.Data!T$6)/1000000),"-")</f>
        <v>19.903162277911999</v>
      </c>
      <c r="L43" s="81">
        <f>IFERROR(IF($B$2="Tonnes",AppAn.Data!U153,(AppAn.Data!U153*ozton*AppAn.Data!U$6)/1000000),"-")</f>
        <v>20.562224717612001</v>
      </c>
      <c r="M43" s="81">
        <f>IFERROR(IF($B$2="Tonnes",AppAn.Data!V153,(AppAn.Data!V153*ozton*AppAn.Data!V$6)/1000000),"-")</f>
        <v>27.296404187767251</v>
      </c>
      <c r="N43" s="81">
        <f>IFERROR(IF($B$2="Tonnes",AppAn.Data!W153,(AppAn.Data!W153*ozton*AppAn.Data!W$6)/1000000),"-")</f>
        <v>35.883865083057003</v>
      </c>
      <c r="O43" s="81">
        <f>IFERROR(IF($B$2="Tonnes",AppAn.Data!X153,(AppAn.Data!X153*ozton*AppAn.Data!X$6)/1000000),"-")</f>
        <v>41.914985599768002</v>
      </c>
      <c r="P43" s="81">
        <f>IFERROR(IF($B$2="Tonnes",AppAn.Data!Y153,(AppAn.Data!Y153*ozton*AppAn.Data!Y$6)/1000000),"-")</f>
        <v>24.186254283847671</v>
      </c>
      <c r="Q43" s="68" t="str">
        <f t="shared" si="0"/>
        <v>▼</v>
      </c>
      <c r="R43" s="69">
        <f t="shared" si="1"/>
        <v>-42.296880369245457</v>
      </c>
      <c r="S43" s="64"/>
      <c r="T43" s="81">
        <f>IFERROR(IF($B$2="Tonnes",AppQt.Data!M163,(AppQt.Data!M163*ozton*AppQt.Data!M$7)/1000000),"-")</f>
        <v>9.763889750822468</v>
      </c>
      <c r="U43" s="81">
        <f>IFERROR(IF($B$2="Tonnes",AppQt.Data!N163,(AppQt.Data!N163*ozton*AppQt.Data!N$7)/1000000),"-")</f>
        <v>17.442853444338219</v>
      </c>
      <c r="V43" s="81">
        <f>IFERROR(IF($B$2="Tonnes",AppQt.Data!O163,(AppQt.Data!O163*ozton*AppQt.Data!O$7)/1000000),"-")</f>
        <v>9.7134959516407058</v>
      </c>
      <c r="W43" s="81">
        <f>IFERROR(IF($B$2="Tonnes",AppQt.Data!P163,(AppQt.Data!P163*ozton*AppQt.Data!P$7)/1000000),"-")</f>
        <v>11.670571571881037</v>
      </c>
      <c r="X43" s="81">
        <f>IFERROR(IF($B$2="Tonnes",AppQt.Data!Q163,(AppQt.Data!Q163*ozton*AppQt.Data!Q$7)/1000000),"-")</f>
        <v>11.291541307210903</v>
      </c>
      <c r="Y43" s="81">
        <f>IFERROR(IF($B$2="Tonnes",AppQt.Data!R163,(AppQt.Data!R163*ozton*AppQt.Data!R$7)/1000000),"-")</f>
        <v>13.28315336660104</v>
      </c>
      <c r="Z43" s="81">
        <f>IFERROR(IF($B$2="Tonnes",AppQt.Data!S163,(AppQt.Data!S163*ozton*AppQt.Data!S$7)/1000000),"-")</f>
        <v>19.131536795829078</v>
      </c>
      <c r="AA43" s="81">
        <f>IFERROR(IF($B$2="Tonnes",AppQt.Data!T163,(AppQt.Data!T163*ozton*AppQt.Data!T$7)/1000000),"-")</f>
        <v>12.058534455940279</v>
      </c>
      <c r="AB43" s="81">
        <f>IFERROR(IF($B$2="Tonnes",AppQt.Data!U163,(AppQt.Data!U163*ozton*AppQt.Data!U$7)/1000000),"-")</f>
        <v>8.2364765906662871</v>
      </c>
      <c r="AC43" s="81">
        <f>IFERROR(IF($B$2="Tonnes",AppQt.Data!V163,(AppQt.Data!V163*ozton*AppQt.Data!V$7)/1000000),"-")</f>
        <v>11.084661084026756</v>
      </c>
      <c r="AD43" s="81">
        <f>IFERROR(IF($B$2="Tonnes",AppQt.Data!W163,(AppQt.Data!W163*ozton*AppQt.Data!W$7)/1000000),"-")</f>
        <v>11.925304678333546</v>
      </c>
      <c r="AE43" s="81">
        <f>IFERROR(IF($B$2="Tonnes",AppQt.Data!X163,(AppQt.Data!X163*ozton*AppQt.Data!X$7)/1000000),"-")</f>
        <v>10.238616292217205</v>
      </c>
      <c r="AF43" s="81">
        <f>IFERROR(IF($B$2="Tonnes",AppQt.Data!Y163,(AppQt.Data!Y163*ozton*AppQt.Data!Y$7)/1000000),"-")</f>
        <v>7.4363346339338987</v>
      </c>
      <c r="AG43" s="81">
        <f>IFERROR(IF($B$2="Tonnes",AppQt.Data!Z163,(AppQt.Data!Z163*ozton*AppQt.Data!Z$7)/1000000),"-")</f>
        <v>12.498913668411095</v>
      </c>
      <c r="AH43" s="81">
        <f>IFERROR(IF($B$2="Tonnes",AppQt.Data!AA163,(AppQt.Data!AA163*ozton*AppQt.Data!AA$7)/1000000),"-")</f>
        <v>9.2814201842160262</v>
      </c>
      <c r="AI43" s="81">
        <f>IFERROR(IF($B$2="Tonnes",AppQt.Data!AB163,(AppQt.Data!AB163*ozton*AppQt.Data!AB$7)/1000000),"-")</f>
        <v>10.796449296761487</v>
      </c>
      <c r="AJ43" s="81">
        <f>IFERROR(IF($B$2="Tonnes",AppQt.Data!AC163,(AppQt.Data!AC163*ozton*AppQt.Data!AC$7)/1000000),"-")</f>
        <v>7.1219758048731778</v>
      </c>
      <c r="AK43" s="81">
        <f>IFERROR(IF($B$2="Tonnes",AppQt.Data!AD163,(AppQt.Data!AD163*ozton*AppQt.Data!AD$7)/1000000),"-")</f>
        <v>6.0007866163649997</v>
      </c>
      <c r="AL43" s="81">
        <f>IFERROR(IF($B$2="Tonnes",AppQt.Data!AE163,(AppQt.Data!AE163*ozton*AppQt.Data!AE$7)/1000000),"-")</f>
        <v>6.5363156851282138</v>
      </c>
      <c r="AM43" s="81">
        <f>IFERROR(IF($B$2="Tonnes",AppQt.Data!AF163,(AppQt.Data!AF163*ozton*AppQt.Data!AF$7)/1000000),"-")</f>
        <v>8.9114609723888751</v>
      </c>
      <c r="AN43" s="81">
        <f>IFERROR(IF($B$2="Tonnes",AppQt.Data!AG163,(AppQt.Data!AG163*ozton*AppQt.Data!AG$7)/1000000),"-")</f>
        <v>7.6791091106959826</v>
      </c>
      <c r="AO43" s="81">
        <f>IFERROR(IF($B$2="Tonnes",AppQt.Data!AH163,(AppQt.Data!AH163*ozton*AppQt.Data!AH$7)/1000000),"-")</f>
        <v>7.4594422648452392</v>
      </c>
      <c r="AP43" s="81">
        <f>IFERROR(IF($B$2="Tonnes",AppQt.Data!AI163,(AppQt.Data!AI163*ozton*AppQt.Data!AI$7)/1000000),"-")</f>
        <v>9.7073310795298582</v>
      </c>
      <c r="AQ43" s="81">
        <f>IFERROR(IF($B$2="Tonnes",AppQt.Data!AJ163,(AppQt.Data!AJ163*ozton*AppQt.Data!AJ$7)/1000000),"-")</f>
        <v>8.8724140632598587</v>
      </c>
      <c r="AR43" s="81">
        <f>IFERROR(IF($B$2="Tonnes",AppQt.Data!AK163,(AppQt.Data!AK163*ozton*AppQt.Data!AK$7)/1000000),"-")</f>
        <v>8.0549617710851287</v>
      </c>
      <c r="AS43" s="81">
        <f>IFERROR(IF($B$2="Tonnes",AppQt.Data!AL163,(AppQt.Data!AL163*ozton*AppQt.Data!AL$7)/1000000),"-")</f>
        <v>6.2277726607194879</v>
      </c>
      <c r="AT43" s="81">
        <f>IFERROR(IF($B$2="Tonnes",AppQt.Data!AM163,(AppQt.Data!AM163*ozton*AppQt.Data!AM$7)/1000000),"-")</f>
        <v>4.1803719576200002</v>
      </c>
      <c r="AU43" s="81">
        <f>IFERROR(IF($B$2="Tonnes",AppQt.Data!AN163,(AppQt.Data!AN163*ozton*AppQt.Data!AN$7)/1000000),"-")</f>
        <v>8.5010208372865002</v>
      </c>
      <c r="AV43" s="81">
        <f>IFERROR(IF($B$2="Tonnes",AppQt.Data!AO163,(AppQt.Data!AO163*ozton*AppQt.Data!AO$7)/1000000),"-")</f>
        <v>7.7096113428150002</v>
      </c>
      <c r="AW43" s="81">
        <f>IFERROR(IF($B$2="Tonnes",AppQt.Data!AP163,(AppQt.Data!AP163*ozton*AppQt.Data!AP$7)/1000000),"-")</f>
        <v>5.160868789438334</v>
      </c>
      <c r="AX43" s="81">
        <f>IFERROR(IF($B$2="Tonnes",AppQt.Data!AQ163,(AppQt.Data!AQ163*ozton*AppQt.Data!AQ$7)/1000000),"-")</f>
        <v>5.3412474291133334</v>
      </c>
      <c r="AY43" s="81">
        <f>IFERROR(IF($B$2="Tonnes",AppQt.Data!AR163,(AppQt.Data!AR163*ozton*AppQt.Data!AR$7)/1000000),"-")</f>
        <v>5.2087805210000004</v>
      </c>
      <c r="AZ43" s="81">
        <f>IFERROR(IF($B$2="Tonnes",AppQt.Data!AS163,(AppQt.Data!AS163*ozton*AppQt.Data!AS$7)/1000000),"-")</f>
        <v>4.8069429506450003</v>
      </c>
      <c r="BA43" s="81">
        <f>IFERROR(IF($B$2="Tonnes",AppQt.Data!AT163,(AppQt.Data!AT163*ozton*AppQt.Data!AT$7)/1000000),"-")</f>
        <v>4.0813947591100002</v>
      </c>
      <c r="BB43" s="81">
        <f>IFERROR(IF($B$2="Tonnes",AppQt.Data!AU163,(AppQt.Data!AU163*ozton*AppQt.Data!AU$7)/1000000),"-")</f>
        <v>5.7129462474727495</v>
      </c>
      <c r="BC43" s="81">
        <f>IFERROR(IF($B$2="Tonnes",AppQt.Data!AV163,(AppQt.Data!AV163*ozton*AppQt.Data!AV$7)/1000000),"-")</f>
        <v>5.3018783206842492</v>
      </c>
      <c r="BD43" s="81">
        <f>IFERROR(IF($B$2="Tonnes",AppQt.Data!AW163,(AppQt.Data!AW163*ozton*AppQt.Data!AW$7)/1000000),"-")</f>
        <v>5.8931762810450001</v>
      </c>
      <c r="BE43" s="81">
        <f>IFERROR(IF($B$2="Tonnes",AppQt.Data!AX163,(AppQt.Data!AX163*ozton*AppQt.Data!AX$7)/1000000),"-")</f>
        <v>4.2772599803100002</v>
      </c>
      <c r="BF43" s="81">
        <f>IFERROR(IF($B$2="Tonnes",AppQt.Data!AY163,(AppQt.Data!AY163*ozton*AppQt.Data!AY$7)/1000000),"-")</f>
        <v>4.2770644563125</v>
      </c>
      <c r="BG43" s="81">
        <f>IFERROR(IF($B$2="Tonnes",AppQt.Data!AZ163,(AppQt.Data!AZ163*ozton*AppQt.Data!AZ$7)/1000000),"-")</f>
        <v>6.1147239999445002</v>
      </c>
      <c r="BH43" s="81">
        <f>IFERROR(IF($B$2="Tonnes",AppQt.Data!BA163,(AppQt.Data!BA163*ozton*AppQt.Data!BA$7)/1000000),"-")</f>
        <v>7.1948593557685001</v>
      </c>
      <c r="BI43" s="81">
        <f>IFERROR(IF($B$2="Tonnes",AppQt.Data!BB163,(AppQt.Data!BB163*ozton*AppQt.Data!BB$7)/1000000),"-")</f>
        <v>7.7048114726100003</v>
      </c>
      <c r="BJ43" s="81">
        <f>IFERROR(IF($B$2="Tonnes",AppQt.Data!BC163,(AppQt.Data!BC163*ozton*AppQt.Data!BC$7)/1000000),"-")</f>
        <v>5.1319759542375003</v>
      </c>
      <c r="BK43" s="81">
        <f>IFERROR(IF($B$2="Tonnes",AppQt.Data!BD163,(AppQt.Data!BD163*ozton*AppQt.Data!BD$7)/1000000),"-")</f>
        <v>7.2647574051512507</v>
      </c>
      <c r="BL43" s="81">
        <f>IFERROR(IF($B$2="Tonnes",AppQt.Data!BE163,(AppQt.Data!BE163*ozton*AppQt.Data!BE$7)/1000000),"-")</f>
        <v>10.645396721019498</v>
      </c>
      <c r="BM43" s="81">
        <f>IFERROR(IF($B$2="Tonnes",AppQt.Data!BF163,(AppQt.Data!BF163*ozton*AppQt.Data!BF$7)/1000000),"-")</f>
        <v>9.2132646373450005</v>
      </c>
      <c r="BN43" s="81">
        <f>IFERROR(IF($B$2="Tonnes",AppQt.Data!BG163,(AppQt.Data!BG163*ozton*AppQt.Data!BG$7)/1000000),"-")</f>
        <v>7.4857543691824997</v>
      </c>
      <c r="BO43" s="81">
        <f>IFERROR(IF($B$2="Tonnes",AppQt.Data!BH163,(AppQt.Data!BH163*ozton*AppQt.Data!BH$7)/1000000),"-")</f>
        <v>8.5394493555100013</v>
      </c>
      <c r="BP43" s="81">
        <f>IFERROR(IF($B$2="Tonnes",AppQt.Data!BI163,(AppQt.Data!BI163*ozton*AppQt.Data!BI$7)/1000000),"-")</f>
        <v>10.337615909142</v>
      </c>
      <c r="BQ43" s="81">
        <f>IFERROR(IF($B$2="Tonnes",AppQt.Data!BJ163,(AppQt.Data!BJ163*ozton*AppQt.Data!BJ$7)/1000000),"-")</f>
        <v>10.142110498106</v>
      </c>
      <c r="BR43" s="81">
        <f>IFERROR(IF($B$2="Tonnes",AppQt.Data!BK163,(AppQt.Data!BK163*ozton*AppQt.Data!BK$7)/1000000),"-")</f>
        <v>10.303862231270571</v>
      </c>
      <c r="BS43" s="81">
        <f>IFERROR(IF($B$2="Tonnes",AppQt.Data!BL163,(AppQt.Data!BL163*ozton*AppQt.Data!BL$7)/1000000),"-")</f>
        <v>11.131396961249429</v>
      </c>
      <c r="BT43" s="81">
        <f>IFERROR(IF($B$2="Tonnes",AppQt.Data!BM163,(AppQt.Data!BM163*ozton*AppQt.Data!BM$7)/1000000),"-")</f>
        <v>6.5677359437400007</v>
      </c>
      <c r="BU43" s="81">
        <f>IFERROR(IF($B$2="Tonnes",AppQt.Data!BN163,(AppQt.Data!BN163*ozton*AppQt.Data!BN$7)/1000000),"-")</f>
        <v>6.0470735126400008</v>
      </c>
      <c r="BV43" s="81">
        <f>IFERROR(IF($B$2="Tonnes",AppQt.Data!BO163,(AppQt.Data!BO163*ozton*AppQt.Data!BO$7)/1000000),"-")</f>
        <v>5.7698765547799997</v>
      </c>
      <c r="BW43" s="81">
        <f>IFERROR(IF($B$2="Tonnes",AppQt.Data!BP163,(AppQt.Data!BP163*ozton*AppQt.Data!BP$7)/1000000),"-")</f>
        <v>5.8015682726876721</v>
      </c>
      <c r="BX43" s="68" t="str">
        <f t="shared" si="3"/>
        <v>▼</v>
      </c>
      <c r="BY43" s="69">
        <f t="shared" si="2"/>
        <v>-47.881040511949521</v>
      </c>
    </row>
    <row r="44" spans="1:77">
      <c r="A44" s="64"/>
      <c r="B44" s="82" t="s">
        <v>85</v>
      </c>
      <c r="C44" s="83">
        <f>IFERROR(IF($B$2="Tonnes",AppAn.Data!L154,(AppAn.Data!L154*ozton*AppAn.Data!L$6)/1000000),"-")</f>
        <v>3137.3132533449907</v>
      </c>
      <c r="D44" s="83">
        <f>IFERROR(IF($B$2="Tonnes",AppAn.Data!M154,(AppAn.Data!M154*ozton*AppAn.Data!M$6)/1000000),"-")</f>
        <v>3387.608868142238</v>
      </c>
      <c r="E44" s="83">
        <f>IFERROR(IF($B$2="Tonnes",AppAn.Data!N154,(AppAn.Data!N154*ozton*AppAn.Data!N$6)/1000000),"-")</f>
        <v>3218.6766316735275</v>
      </c>
      <c r="F44" s="83">
        <f>IFERROR(IF($B$2="Tonnes",AppAn.Data!O154,(AppAn.Data!O154*ozton*AppAn.Data!O$6)/1000000),"-")</f>
        <v>4143.8796223213922</v>
      </c>
      <c r="G44" s="83">
        <f>IFERROR(IF($B$2="Tonnes",AppAn.Data!P154,(AppAn.Data!P154*ozton*AppAn.Data!P$6)/1000000),"-")</f>
        <v>3319.5216298797272</v>
      </c>
      <c r="H44" s="83">
        <f>IFERROR(IF($B$2="Tonnes",AppAn.Data!Q154,(AppAn.Data!Q154*ozton*AppAn.Data!Q$6)/1000000),"-")</f>
        <v>3265.9343100478895</v>
      </c>
      <c r="I44" s="83">
        <f>IFERROR(IF($B$2="Tonnes",AppAn.Data!R154,(AppAn.Data!R154*ozton*AppAn.Data!R$6)/1000000),"-")</f>
        <v>2896.7293073579476</v>
      </c>
      <c r="J44" s="83">
        <f>IFERROR(IF($B$2="Tonnes",AppAn.Data!S154,(AppAn.Data!S154*ozton*AppAn.Data!S$6)/1000000),"-")</f>
        <v>2993.2500687428246</v>
      </c>
      <c r="K44" s="83">
        <f>IFERROR(IF($B$2="Tonnes",AppAn.Data!T154,(AppAn.Data!T154*ozton*AppAn.Data!T$6)/1000000),"-")</f>
        <v>3011.7516243041505</v>
      </c>
      <c r="L44" s="83">
        <f>IFERROR(IF($B$2="Tonnes",AppAn.Data!U154,(AppAn.Data!U154*ozton*AppAn.Data!U$6)/1000000),"-")</f>
        <v>2661.2026373088274</v>
      </c>
      <c r="M44" s="83">
        <f>IFERROR(IF($B$2="Tonnes",AppAn.Data!V154,(AppAn.Data!V154*ozton*AppAn.Data!V$6)/1000000),"-")</f>
        <v>2082.4583540940353</v>
      </c>
      <c r="N44" s="83">
        <f>IFERROR(IF($B$2="Tonnes",AppAn.Data!W154,(AppAn.Data!W154*ozton*AppAn.Data!W$6)/1000000),"-")</f>
        <v>3100.9791089660644</v>
      </c>
      <c r="O44" s="83">
        <f>IFERROR(IF($B$2="Tonnes",AppAn.Data!X154,(AppAn.Data!X154*ozton*AppAn.Data!X$6)/1000000),"-")</f>
        <v>3059.1561527337653</v>
      </c>
      <c r="P44" s="83">
        <f>IFERROR(IF($B$2="Tonnes",AppAn.Data!Y154,(AppAn.Data!Y154*ozton*AppAn.Data!Y$6)/1000000),"-")</f>
        <v>3057.476196654763</v>
      </c>
      <c r="Q44" s="84" t="str">
        <f t="shared" si="0"/>
        <v>▼</v>
      </c>
      <c r="R44" s="85">
        <f t="shared" si="1"/>
        <v>-5.4915669391408795E-2</v>
      </c>
      <c r="S44" s="64"/>
      <c r="T44" s="83">
        <f>IFERROR(IF($B$2="Tonnes",AppQt.Data!M164,(AppQt.Data!M164*ozton*AppQt.Data!M$7)/1000000),"-")</f>
        <v>763.50757927986524</v>
      </c>
      <c r="U44" s="83">
        <f>IFERROR(IF($B$2="Tonnes",AppQt.Data!N164,(AppQt.Data!N164*ozton*AppQt.Data!N$7)/1000000),"-")</f>
        <v>697.24112578190125</v>
      </c>
      <c r="V44" s="83">
        <f>IFERROR(IF($B$2="Tonnes",AppQt.Data!O164,(AppQt.Data!O164*ozton*AppQt.Data!O$7)/1000000),"-")</f>
        <v>806.66981981864251</v>
      </c>
      <c r="W44" s="83">
        <f>IFERROR(IF($B$2="Tonnes",AppQt.Data!P164,(AppQt.Data!P164*ozton*AppQt.Data!P$7)/1000000),"-")</f>
        <v>869.89472846458307</v>
      </c>
      <c r="X44" s="83">
        <f>IFERROR(IF($B$2="Tonnes",AppQt.Data!Q164,(AppQt.Data!Q164*ozton*AppQt.Data!Q$7)/1000000),"-")</f>
        <v>930.26826207195018</v>
      </c>
      <c r="Y44" s="83">
        <f>IFERROR(IF($B$2="Tonnes",AppQt.Data!R164,(AppQt.Data!R164*ozton*AppQt.Data!R$7)/1000000),"-")</f>
        <v>808.9672108695454</v>
      </c>
      <c r="Z44" s="83">
        <f>IFERROR(IF($B$2="Tonnes",AppQt.Data!S164,(AppQt.Data!S164*ozton*AppQt.Data!S$7)/1000000),"-")</f>
        <v>844.22866984237953</v>
      </c>
      <c r="AA44" s="83">
        <f>IFERROR(IF($B$2="Tonnes",AppQt.Data!T164,(AppQt.Data!T164*ozton*AppQt.Data!T$7)/1000000),"-")</f>
        <v>804.14472535836308</v>
      </c>
      <c r="AB44" s="83">
        <f>IFERROR(IF($B$2="Tonnes",AppQt.Data!U164,(AppQt.Data!U164*ozton*AppQt.Data!U$7)/1000000),"-")</f>
        <v>838.44866659548131</v>
      </c>
      <c r="AC44" s="83">
        <f>IFERROR(IF($B$2="Tonnes",AppQt.Data!V164,(AppQt.Data!V164*ozton*AppQt.Data!V$7)/1000000),"-")</f>
        <v>734.10598161707912</v>
      </c>
      <c r="AD44" s="83">
        <f>IFERROR(IF($B$2="Tonnes",AppQt.Data!W164,(AppQt.Data!W164*ozton*AppQt.Data!W$7)/1000000),"-")</f>
        <v>760.05455927314267</v>
      </c>
      <c r="AE44" s="83">
        <f>IFERROR(IF($B$2="Tonnes",AppQt.Data!X164,(AppQt.Data!X164*ozton*AppQt.Data!X$7)/1000000),"-")</f>
        <v>886.06742418782278</v>
      </c>
      <c r="AF44" s="83">
        <f>IFERROR(IF($B$2="Tonnes",AppQt.Data!Y164,(AppQt.Data!Y164*ozton*AppQt.Data!Y$7)/1000000),"-")</f>
        <v>993.10464565121629</v>
      </c>
      <c r="AG44" s="83">
        <f>IFERROR(IF($B$2="Tonnes",AppQt.Data!Z164,(AppQt.Data!Z164*ozton*AppQt.Data!Z$7)/1000000),"-")</f>
        <v>1358.1934844952095</v>
      </c>
      <c r="AH44" s="83">
        <f>IFERROR(IF($B$2="Tonnes",AppQt.Data!AA164,(AppQt.Data!AA164*ozton*AppQt.Data!AA$7)/1000000),"-")</f>
        <v>900.79535154519363</v>
      </c>
      <c r="AI44" s="83">
        <f>IFERROR(IF($B$2="Tonnes",AppQt.Data!AB164,(AppQt.Data!AB164*ozton*AppQt.Data!AB$7)/1000000),"-")</f>
        <v>891.7861406297734</v>
      </c>
      <c r="AJ44" s="83">
        <f>IFERROR(IF($B$2="Tonnes",AppQt.Data!AC164,(AppQt.Data!AC164*ozton*AppQt.Data!AC$7)/1000000),"-")</f>
        <v>857.6128310971219</v>
      </c>
      <c r="AK44" s="83">
        <f>IFERROR(IF($B$2="Tonnes",AppQt.Data!AD164,(AppQt.Data!AD164*ozton*AppQt.Data!AD$7)/1000000),"-")</f>
        <v>783.77826888587197</v>
      </c>
      <c r="AL44" s="83">
        <f>IFERROR(IF($B$2="Tonnes",AppQt.Data!AE164,(AppQt.Data!AE164*ozton*AppQt.Data!AE$7)/1000000),"-")</f>
        <v>785.89204060712268</v>
      </c>
      <c r="AM44" s="83">
        <f>IFERROR(IF($B$2="Tonnes",AppQt.Data!AF164,(AppQt.Data!AF164*ozton*AppQt.Data!AF$7)/1000000),"-")</f>
        <v>892.23848928961092</v>
      </c>
      <c r="AN44" s="83">
        <f>IFERROR(IF($B$2="Tonnes",AppQt.Data!AG164,(AppQt.Data!AG164*ozton*AppQt.Data!AG$7)/1000000),"-")</f>
        <v>821.12219552130659</v>
      </c>
      <c r="AO44" s="83">
        <f>IFERROR(IF($B$2="Tonnes",AppQt.Data!AH164,(AppQt.Data!AH164*ozton*AppQt.Data!AH$7)/1000000),"-")</f>
        <v>687.47197153012269</v>
      </c>
      <c r="AP44" s="83">
        <f>IFERROR(IF($B$2="Tonnes",AppQt.Data!AI164,(AppQt.Data!AI164*ozton*AppQt.Data!AI$7)/1000000),"-")</f>
        <v>875.32832940252331</v>
      </c>
      <c r="AQ44" s="83">
        <f>IFERROR(IF($B$2="Tonnes",AppQt.Data!AJ164,(AppQt.Data!AJ164*ozton*AppQt.Data!AJ$7)/1000000),"-")</f>
        <v>882.01181359393649</v>
      </c>
      <c r="AR44" s="83">
        <f>IFERROR(IF($B$2="Tonnes",AppQt.Data!AK164,(AppQt.Data!AK164*ozton*AppQt.Data!AK$7)/1000000),"-")</f>
        <v>697.84498456879578</v>
      </c>
      <c r="AS44" s="83">
        <f>IFERROR(IF($B$2="Tonnes",AppQt.Data!AL164,(AppQt.Data!AL164*ozton*AppQt.Data!AL$7)/1000000),"-")</f>
        <v>613.8764330830478</v>
      </c>
      <c r="AT44" s="83">
        <f>IFERROR(IF($B$2="Tonnes",AppQt.Data!AM164,(AppQt.Data!AM164*ozton*AppQt.Data!AM$7)/1000000),"-")</f>
        <v>645.46749313853252</v>
      </c>
      <c r="AU44" s="83">
        <f>IFERROR(IF($B$2="Tonnes",AppQt.Data!AN164,(AppQt.Data!AN164*ozton*AppQt.Data!AN$7)/1000000),"-")</f>
        <v>939.54039656757232</v>
      </c>
      <c r="AV44" s="83">
        <f>IFERROR(IF($B$2="Tonnes",AppQt.Data!AO164,(AppQt.Data!AO164*ozton*AppQt.Data!AO$7)/1000000),"-")</f>
        <v>769.71478213815931</v>
      </c>
      <c r="AW44" s="83">
        <f>IFERROR(IF($B$2="Tonnes",AppQt.Data!AP164,(AppQt.Data!AP164*ozton*AppQt.Data!AP$7)/1000000),"-")</f>
        <v>706.58376209530911</v>
      </c>
      <c r="AX44" s="83">
        <f>IFERROR(IF($B$2="Tonnes",AppQt.Data!AQ164,(AppQt.Data!AQ164*ozton*AppQt.Data!AQ$7)/1000000),"-")</f>
        <v>677.38459551244489</v>
      </c>
      <c r="AY44" s="83">
        <f>IFERROR(IF($B$2="Tonnes",AppQt.Data!AR164,(AppQt.Data!AR164*ozton*AppQt.Data!AR$7)/1000000),"-")</f>
        <v>839.56692899691143</v>
      </c>
      <c r="AZ44" s="83">
        <f>IFERROR(IF($B$2="Tonnes",AppQt.Data!AS164,(AppQt.Data!AS164*ozton*AppQt.Data!AS$7)/1000000),"-")</f>
        <v>715.93103739622222</v>
      </c>
      <c r="BA44" s="83">
        <f>IFERROR(IF($B$2="Tonnes",AppQt.Data!AT164,(AppQt.Data!AT164*ozton*AppQt.Data!AT$7)/1000000),"-")</f>
        <v>694.41292722731259</v>
      </c>
      <c r="BB44" s="83">
        <f>IFERROR(IF($B$2="Tonnes",AppQt.Data!AU164,(AppQt.Data!AU164*ozton*AppQt.Data!AU$7)/1000000),"-")</f>
        <v>761.8750314465658</v>
      </c>
      <c r="BC44" s="83">
        <f>IFERROR(IF($B$2="Tonnes",AppQt.Data!AV164,(AppQt.Data!AV164*ozton*AppQt.Data!AV$7)/1000000),"-")</f>
        <v>839.53262823405032</v>
      </c>
      <c r="BD44" s="83">
        <f>IFERROR(IF($B$2="Tonnes",AppQt.Data!AW164,(AppQt.Data!AW164*ozton*AppQt.Data!AW$7)/1000000),"-")</f>
        <v>719.6536762639347</v>
      </c>
      <c r="BE44" s="83">
        <f>IFERROR(IF($B$2="Tonnes",AppQt.Data!AX164,(AppQt.Data!AX164*ozton*AppQt.Data!AX$7)/1000000),"-")</f>
        <v>667.43755674115596</v>
      </c>
      <c r="BF44" s="83">
        <f>IFERROR(IF($B$2="Tonnes",AppQt.Data!AY164,(AppQt.Data!AY164*ozton*AppQt.Data!AY$7)/1000000),"-")</f>
        <v>542.41829121639762</v>
      </c>
      <c r="BG44" s="83">
        <f>IFERROR(IF($B$2="Tonnes",AppQt.Data!AZ164,(AppQt.Data!AZ164*ozton*AppQt.Data!AZ$7)/1000000),"-")</f>
        <v>731.69311308734018</v>
      </c>
      <c r="BH44" s="83">
        <f>IFERROR(IF($B$2="Tonnes",AppQt.Data!BA164,(AppQt.Data!BA164*ozton*AppQt.Data!BA$7)/1000000),"-")</f>
        <v>497.71840335555834</v>
      </c>
      <c r="BI44" s="83">
        <f>IFERROR(IF($B$2="Tonnes",AppQt.Data!BB164,(AppQt.Data!BB164*ozton*AppQt.Data!BB$7)/1000000),"-")</f>
        <v>364.373088173356</v>
      </c>
      <c r="BJ44" s="83">
        <f>IFERROR(IF($B$2="Tonnes",AppQt.Data!BC164,(AppQt.Data!BC164*ozton*AppQt.Data!BC$7)/1000000),"-")</f>
        <v>507.73952410418985</v>
      </c>
      <c r="BK44" s="83">
        <f>IFERROR(IF($B$2="Tonnes",AppQt.Data!BD164,(AppQt.Data!BD164*ozton*AppQt.Data!BD$7)/1000000),"-")</f>
        <v>712.62733846093033</v>
      </c>
      <c r="BL44" s="83">
        <f>IFERROR(IF($B$2="Tonnes",AppQt.Data!BE164,(AppQt.Data!BE164*ozton*AppQt.Data!BE$7)/1000000),"-")</f>
        <v>815.97710706867235</v>
      </c>
      <c r="BM44" s="83">
        <f>IFERROR(IF($B$2="Tonnes",AppQt.Data!BF164,(AppQt.Data!BF164*ozton*AppQt.Data!BF$7)/1000000),"-")</f>
        <v>632.02051029871666</v>
      </c>
      <c r="BN44" s="83">
        <f>IFERROR(IF($B$2="Tonnes",AppQt.Data!BG164,(AppQt.Data!BG164*ozton*AppQt.Data!BG$7)/1000000),"-")</f>
        <v>684.86303172002863</v>
      </c>
      <c r="BO44" s="83">
        <f>IFERROR(IF($B$2="Tonnes",AppQt.Data!BH164,(AppQt.Data!BH164*ozton*AppQt.Data!BH$7)/1000000),"-")</f>
        <v>968.11845987864569</v>
      </c>
      <c r="BP44" s="83">
        <f>IFERROR(IF($B$2="Tonnes",AppQt.Data!BI164,(AppQt.Data!BI164*ozton*AppQt.Data!BI$7)/1000000),"-")</f>
        <v>699.02586361844601</v>
      </c>
      <c r="BQ44" s="83">
        <f>IFERROR(IF($B$2="Tonnes",AppQt.Data!BJ164,(AppQt.Data!BJ164*ozton*AppQt.Data!BJ$7)/1000000),"-")</f>
        <v>661.57114476565675</v>
      </c>
      <c r="BR44" s="83">
        <f>IFERROR(IF($B$2="Tonnes",AppQt.Data!BK164,(AppQt.Data!BK164*ozton*AppQt.Data!BK$7)/1000000),"-")</f>
        <v>811.52581771384143</v>
      </c>
      <c r="BS44" s="83">
        <f>IFERROR(IF($B$2="Tonnes",AppQt.Data!BL164,(AppQt.Data!BL164*ozton*AppQt.Data!BL$7)/1000000),"-")</f>
        <v>887.03332663582182</v>
      </c>
      <c r="BT44" s="83">
        <f>IFERROR(IF($B$2="Tonnes",AppQt.Data!BM164,(AppQt.Data!BM164*ozton*AppQt.Data!BM$7)/1000000),"-")</f>
        <v>724.50294157777944</v>
      </c>
      <c r="BU44" s="83">
        <f>IFERROR(IF($B$2="Tonnes",AppQt.Data!BN164,(AppQt.Data!BN164*ozton*AppQt.Data!BN$7)/1000000),"-")</f>
        <v>698.70597413094765</v>
      </c>
      <c r="BV44" s="83">
        <f>IFERROR(IF($B$2="Tonnes",AppQt.Data!BO164,(AppQt.Data!BO164*ozton*AppQt.Data!BO$7)/1000000),"-")</f>
        <v>766.24857898792561</v>
      </c>
      <c r="BW44" s="83">
        <f>IFERROR(IF($B$2="Tonnes",AppQt.Data!BP164,(AppQt.Data!BP164*ozton*AppQt.Data!BP$7)/1000000),"-")</f>
        <v>868.01870195810943</v>
      </c>
      <c r="BX44" s="84" t="str">
        <f t="shared" si="3"/>
        <v>▼</v>
      </c>
      <c r="BY44" s="85">
        <f t="shared" si="2"/>
        <v>-2.143620099351573</v>
      </c>
    </row>
    <row r="45" spans="1:77">
      <c r="A45" s="64"/>
      <c r="B45" s="86" t="s">
        <v>86</v>
      </c>
      <c r="C45" s="83">
        <f>IFERROR(IF($B$2="Tonnes",AppAn.Data!L155,(AppAn.Data!L155*ozton*AppAn.Data!L$6)/1000000),"-")</f>
        <v>123.99627934290842</v>
      </c>
      <c r="D45" s="83">
        <f>IFERROR(IF($B$2="Tonnes",AppAn.Data!M155,(AppAn.Data!M155*ozton*AppAn.Data!M$6)/1000000),"-")</f>
        <v>218.20173373493051</v>
      </c>
      <c r="E45" s="83">
        <f>IFERROR(IF($B$2="Tonnes",AppAn.Data!N155,(AppAn.Data!N155*ozton*AppAn.Data!N$6)/1000000),"-")</f>
        <v>259.80287970535551</v>
      </c>
      <c r="F45" s="83">
        <f>IFERROR(IF($B$2="Tonnes",AppAn.Data!O155,(AppAn.Data!O155*ozton*AppAn.Data!O$6)/1000000),"-")</f>
        <v>312.23331521477206</v>
      </c>
      <c r="G45" s="83">
        <f>IFERROR(IF($B$2="Tonnes",AppAn.Data!P155,(AppAn.Data!P155*ozton*AppAn.Data!P$6)/1000000),"-")</f>
        <v>279.59391322115596</v>
      </c>
      <c r="H45" s="83">
        <f>IFERROR(IF($B$2="Tonnes",AppAn.Data!Q155,(AppAn.Data!Q155*ozton*AppAn.Data!Q$6)/1000000),"-")</f>
        <v>284.15854654474566</v>
      </c>
      <c r="I45" s="83">
        <f>IFERROR(IF($B$2="Tonnes",AppAn.Data!R155,(AppAn.Data!R155*ozton*AppAn.Data!R$6)/1000000),"-")</f>
        <v>279.99811726533017</v>
      </c>
      <c r="J45" s="83">
        <f>IFERROR(IF($B$2="Tonnes",AppAn.Data!S155,(AppAn.Data!S155*ozton*AppAn.Data!S$6)/1000000),"-")</f>
        <v>291.51449502915818</v>
      </c>
      <c r="K45" s="83">
        <f>IFERROR(IF($B$2="Tonnes",AppAn.Data!T155,(AppAn.Data!T155*ozton*AppAn.Data!T$6)/1000000),"-")</f>
        <v>329.14274597652394</v>
      </c>
      <c r="L45" s="83">
        <f>IFERROR(IF($B$2="Tonnes",AppAn.Data!U155,(AppAn.Data!U155*ozton*AppAn.Data!U$6)/1000000),"-")</f>
        <v>336.56840788627142</v>
      </c>
      <c r="M45" s="83">
        <f>IFERROR(IF($B$2="Tonnes",AppAn.Data!V155,(AppAn.Data!V155*ozton*AppAn.Data!V$6)/1000000),"-")</f>
        <v>218.02105393873336</v>
      </c>
      <c r="N45" s="83">
        <f>IFERROR(IF($B$2="Tonnes",AppAn.Data!W155,(AppAn.Data!W155*ozton*AppAn.Data!W$6)/1000000),"-")</f>
        <v>227.66903653584077</v>
      </c>
      <c r="O45" s="83">
        <f>IFERROR(IF($B$2="Tonnes",AppAn.Data!X155,(AppAn.Data!X155*ozton*AppAn.Data!X$6)/1000000),"-")</f>
        <v>252.24877335608494</v>
      </c>
      <c r="P45" s="83">
        <f>IFERROR(IF($B$2="Tonnes",AppAn.Data!Y155,(AppAn.Data!Y155*ozton*AppAn.Data!Y$6)/1000000),"-")</f>
        <v>224.63518542420951</v>
      </c>
      <c r="Q45" s="84" t="str">
        <f t="shared" si="0"/>
        <v>▼</v>
      </c>
      <c r="R45" s="85">
        <f t="shared" si="1"/>
        <v>-10.946966189165542</v>
      </c>
      <c r="S45" s="64"/>
      <c r="T45" s="83">
        <f>IFERROR(IF($B$2="Tonnes",AppQt.Data!M165,(AppQt.Data!M165*ozton*AppQt.Data!M$7)/1000000),"-")</f>
        <v>23.481120166550767</v>
      </c>
      <c r="U45" s="83">
        <f>IFERROR(IF($B$2="Tonnes",AppQt.Data!N165,(AppQt.Data!N165*ozton*AppQt.Data!N$7)/1000000),"-")</f>
        <v>31.681123472242774</v>
      </c>
      <c r="V45" s="83">
        <f>IFERROR(IF($B$2="Tonnes",AppQt.Data!O165,(AppQt.Data!O165*ozton*AppQt.Data!O$7)/1000000),"-")</f>
        <v>34.178334174176186</v>
      </c>
      <c r="W45" s="83">
        <f>IFERROR(IF($B$2="Tonnes",AppQt.Data!P165,(AppQt.Data!P165*ozton*AppQt.Data!P$7)/1000000),"-")</f>
        <v>34.655701529938682</v>
      </c>
      <c r="X45" s="83">
        <f>IFERROR(IF($B$2="Tonnes",AppQt.Data!Q165,(AppQt.Data!Q165*ozton*AppQt.Data!Q$7)/1000000),"-")</f>
        <v>45.972668877257675</v>
      </c>
      <c r="Y45" s="83">
        <f>IFERROR(IF($B$2="Tonnes",AppQt.Data!R165,(AppQt.Data!R165*ozton*AppQt.Data!R$7)/1000000),"-")</f>
        <v>47.447522219251539</v>
      </c>
      <c r="Z45" s="83">
        <f>IFERROR(IF($B$2="Tonnes",AppQt.Data!S165,(AppQt.Data!S165*ozton*AppQt.Data!S$7)/1000000),"-")</f>
        <v>58.310619363498475</v>
      </c>
      <c r="AA45" s="83">
        <f>IFERROR(IF($B$2="Tonnes",AppQt.Data!T165,(AppQt.Data!T165*ozton*AppQt.Data!T$7)/1000000),"-")</f>
        <v>66.470923274922811</v>
      </c>
      <c r="AB45" s="83">
        <f>IFERROR(IF($B$2="Tonnes",AppQt.Data!U165,(AppQt.Data!U165*ozton*AppQt.Data!U$7)/1000000),"-")</f>
        <v>48.970966716334367</v>
      </c>
      <c r="AC45" s="83">
        <f>IFERROR(IF($B$2="Tonnes",AppQt.Data!V165,(AppQt.Data!V165*ozton*AppQt.Data!V$7)/1000000),"-")</f>
        <v>61.608754138968195</v>
      </c>
      <c r="AD45" s="83">
        <f>IFERROR(IF($B$2="Tonnes",AppQt.Data!W165,(AppQt.Data!W165*ozton*AppQt.Data!W$7)/1000000),"-")</f>
        <v>62.412113473133402</v>
      </c>
      <c r="AE45" s="83">
        <f>IFERROR(IF($B$2="Tonnes",AppQt.Data!X165,(AppQt.Data!X165*ozton*AppQt.Data!X$7)/1000000),"-")</f>
        <v>86.811045376919523</v>
      </c>
      <c r="AF45" s="83">
        <f>IFERROR(IF($B$2="Tonnes",AppQt.Data!Y165,(AppQt.Data!Y165*ozton*AppQt.Data!Y$7)/1000000),"-")</f>
        <v>65.978993744121425</v>
      </c>
      <c r="AG45" s="83">
        <f>IFERROR(IF($B$2="Tonnes",AppQt.Data!Z165,(AppQt.Data!Z165*ozton*AppQt.Data!Z$7)/1000000),"-")</f>
        <v>74.979532307419333</v>
      </c>
      <c r="AH45" s="83">
        <f>IFERROR(IF($B$2="Tonnes",AppQt.Data!AA165,(AppQt.Data!AA165*ozton*AppQt.Data!AA$7)/1000000),"-")</f>
        <v>74.694065323018478</v>
      </c>
      <c r="AI45" s="83">
        <f>IFERROR(IF($B$2="Tonnes",AppQt.Data!AB165,(AppQt.Data!AB165*ozton*AppQt.Data!AB$7)/1000000),"-")</f>
        <v>96.580723840212841</v>
      </c>
      <c r="AJ45" s="83">
        <f>IFERROR(IF($B$2="Tonnes",AppQt.Data!AC165,(AppQt.Data!AC165*ozton*AppQt.Data!AC$7)/1000000),"-")</f>
        <v>62.17417393360239</v>
      </c>
      <c r="AK45" s="83">
        <f>IFERROR(IF($B$2="Tonnes",AppQt.Data!AD165,(AppQt.Data!AD165*ozton*AppQt.Data!AD$7)/1000000),"-")</f>
        <v>67.615927648204604</v>
      </c>
      <c r="AL45" s="83">
        <f>IFERROR(IF($B$2="Tonnes",AppQt.Data!AE165,(AppQt.Data!AE165*ozton*AppQt.Data!AE$7)/1000000),"-")</f>
        <v>64.866892755168607</v>
      </c>
      <c r="AM45" s="83">
        <f>IFERROR(IF($B$2="Tonnes",AppQt.Data!AF165,(AppQt.Data!AF165*ozton*AppQt.Data!AF$7)/1000000),"-")</f>
        <v>84.936918884180386</v>
      </c>
      <c r="AN45" s="83">
        <f>IFERROR(IF($B$2="Tonnes",AppQt.Data!AG165,(AppQt.Data!AG165*ozton*AppQt.Data!AG$7)/1000000),"-")</f>
        <v>61.059592313055532</v>
      </c>
      <c r="AO45" s="83">
        <f>IFERROR(IF($B$2="Tonnes",AppQt.Data!AH165,(AppQt.Data!AH165*ozton*AppQt.Data!AH$7)/1000000),"-")</f>
        <v>63.85342597469679</v>
      </c>
      <c r="AP45" s="83">
        <f>IFERROR(IF($B$2="Tonnes",AppQt.Data!AI165,(AppQt.Data!AI165*ozton*AppQt.Data!AI$7)/1000000),"-")</f>
        <v>70.783479336688515</v>
      </c>
      <c r="AQ45" s="83">
        <f>IFERROR(IF($B$2="Tonnes",AppQt.Data!AJ165,(AppQt.Data!AJ165*ozton*AppQt.Data!AJ$7)/1000000),"-")</f>
        <v>88.462048920304824</v>
      </c>
      <c r="AR45" s="83">
        <f>IFERROR(IF($B$2="Tonnes",AppQt.Data!AK165,(AppQt.Data!AK165*ozton*AppQt.Data!AK$7)/1000000),"-")</f>
        <v>65.645376592953085</v>
      </c>
      <c r="AS45" s="83">
        <f>IFERROR(IF($B$2="Tonnes",AppQt.Data!AL165,(AppQt.Data!AL165*ozton*AppQt.Data!AL$7)/1000000),"-")</f>
        <v>68.737839817296901</v>
      </c>
      <c r="AT45" s="83">
        <f>IFERROR(IF($B$2="Tonnes",AppQt.Data!AM165,(AppQt.Data!AM165*ozton*AppQt.Data!AM$7)/1000000),"-")</f>
        <v>62.34696165533245</v>
      </c>
      <c r="AU45" s="83">
        <f>IFERROR(IF($B$2="Tonnes",AppQt.Data!AN165,(AppQt.Data!AN165*ozton*AppQt.Data!AN$7)/1000000),"-")</f>
        <v>83.26793919974773</v>
      </c>
      <c r="AV45" s="83">
        <f>IFERROR(IF($B$2="Tonnes",AppQt.Data!AO165,(AppQt.Data!AO165*ozton*AppQt.Data!AO$7)/1000000),"-")</f>
        <v>63.102478962022474</v>
      </c>
      <c r="AW45" s="83">
        <f>IFERROR(IF($B$2="Tonnes",AppQt.Data!AP165,(AppQt.Data!AP165*ozton*AppQt.Data!AP$7)/1000000),"-")</f>
        <v>73.908400079086448</v>
      </c>
      <c r="AX45" s="83">
        <f>IFERROR(IF($B$2="Tonnes",AppQt.Data!AQ165,(AppQt.Data!AQ165*ozton*AppQt.Data!AQ$7)/1000000),"-")</f>
        <v>70.051518470321611</v>
      </c>
      <c r="AY45" s="83">
        <f>IFERROR(IF($B$2="Tonnes",AppQt.Data!AR165,(AppQt.Data!AR165*ozton*AppQt.Data!AR$7)/1000000),"-")</f>
        <v>84.452097517727651</v>
      </c>
      <c r="AZ45" s="83">
        <f>IFERROR(IF($B$2="Tonnes",AppQt.Data!AS165,(AppQt.Data!AS165*ozton*AppQt.Data!AS$7)/1000000),"-")</f>
        <v>74.890327578664255</v>
      </c>
      <c r="BA45" s="83">
        <f>IFERROR(IF($B$2="Tonnes",AppQt.Data!AT165,(AppQt.Data!AT165*ozton*AppQt.Data!AT$7)/1000000),"-")</f>
        <v>76.235298114926593</v>
      </c>
      <c r="BB45" s="83">
        <f>IFERROR(IF($B$2="Tonnes",AppQt.Data!AU165,(AppQt.Data!AU165*ozton*AppQt.Data!AU$7)/1000000),"-")</f>
        <v>83.966972308528852</v>
      </c>
      <c r="BC45" s="83">
        <f>IFERROR(IF($B$2="Tonnes",AppQt.Data!AV165,(AppQt.Data!AV165*ozton*AppQt.Data!AV$7)/1000000),"-")</f>
        <v>94.05014797440424</v>
      </c>
      <c r="BD45" s="83">
        <f>IFERROR(IF($B$2="Tonnes",AppQt.Data!AW165,(AppQt.Data!AW165*ozton*AppQt.Data!AW$7)/1000000),"-")</f>
        <v>74.762408873088589</v>
      </c>
      <c r="BE45" s="83">
        <f>IFERROR(IF($B$2="Tonnes",AppQt.Data!AX165,(AppQt.Data!AX165*ozton*AppQt.Data!AX$7)/1000000),"-")</f>
        <v>82.929283635211789</v>
      </c>
      <c r="BF45" s="83">
        <f>IFERROR(IF($B$2="Tonnes",AppQt.Data!AY165,(AppQt.Data!AY165*ozton*AppQt.Data!AY$7)/1000000),"-")</f>
        <v>77.76024571075024</v>
      </c>
      <c r="BG45" s="83">
        <f>IFERROR(IF($B$2="Tonnes",AppQt.Data!AZ165,(AppQt.Data!AZ165*ozton*AppQt.Data!AZ$7)/1000000),"-")</f>
        <v>101.11646966722077</v>
      </c>
      <c r="BH45" s="83">
        <f>IFERROR(IF($B$2="Tonnes",AppQt.Data!BA165,(AppQt.Data!BA165*ozton*AppQt.Data!BA$7)/1000000),"-")</f>
        <v>67.536879150121791</v>
      </c>
      <c r="BI45" s="83">
        <f>IFERROR(IF($B$2="Tonnes",AppQt.Data!BB165,(AppQt.Data!BB165*ozton*AppQt.Data!BB$7)/1000000),"-")</f>
        <v>38.310367663121355</v>
      </c>
      <c r="BJ45" s="83">
        <f>IFERROR(IF($B$2="Tonnes",AppQt.Data!BC165,(AppQt.Data!BC165*ozton*AppQt.Data!BC$7)/1000000),"-")</f>
        <v>47.118493546931859</v>
      </c>
      <c r="BK45" s="83">
        <f>IFERROR(IF($B$2="Tonnes",AppQt.Data!BD165,(AppQt.Data!BD165*ozton*AppQt.Data!BD$7)/1000000),"-")</f>
        <v>65.055313578558355</v>
      </c>
      <c r="BL45" s="83">
        <f>IFERROR(IF($B$2="Tonnes",AppQt.Data!BE165,(AppQt.Data!BE165*ozton*AppQt.Data!BE$7)/1000000),"-")</f>
        <v>47.405486919540579</v>
      </c>
      <c r="BM45" s="83">
        <f>IFERROR(IF($B$2="Tonnes",AppQt.Data!BF165,(AppQt.Data!BF165*ozton*AppQt.Data!BF$7)/1000000),"-")</f>
        <v>52.92205438096218</v>
      </c>
      <c r="BN45" s="83">
        <f>IFERROR(IF($B$2="Tonnes",AppQt.Data!BG165,(AppQt.Data!BG165*ozton*AppQt.Data!BG$7)/1000000),"-")</f>
        <v>51.139223598943204</v>
      </c>
      <c r="BO45" s="83">
        <f>IFERROR(IF($B$2="Tonnes",AppQt.Data!BH165,(AppQt.Data!BH165*ozton*AppQt.Data!BH$7)/1000000),"-")</f>
        <v>76.202271636394812</v>
      </c>
      <c r="BP45" s="83">
        <f>IFERROR(IF($B$2="Tonnes",AppQt.Data!BI165,(AppQt.Data!BI165*ozton*AppQt.Data!BI$7)/1000000),"-")</f>
        <v>59.617361024310128</v>
      </c>
      <c r="BQ45" s="83">
        <f>IFERROR(IF($B$2="Tonnes",AppQt.Data!BJ165,(AppQt.Data!BJ165*ozton*AppQt.Data!BJ$7)/1000000),"-")</f>
        <v>57.31914847676876</v>
      </c>
      <c r="BR45" s="83">
        <f>IFERROR(IF($B$2="Tonnes",AppQt.Data!BK165,(AppQt.Data!BK165*ozton*AppQt.Data!BK$7)/1000000),"-")</f>
        <v>57.795296389334112</v>
      </c>
      <c r="BS45" s="83">
        <f>IFERROR(IF($B$2="Tonnes",AppQt.Data!BL165,(AppQt.Data!BL165*ozton*AppQt.Data!BL$7)/1000000),"-")</f>
        <v>77.516967465671939</v>
      </c>
      <c r="BT45" s="83">
        <f>IFERROR(IF($B$2="Tonnes",AppQt.Data!BM165,(AppQt.Data!BM165*ozton*AppQt.Data!BM$7)/1000000),"-")</f>
        <v>52.13230167236884</v>
      </c>
      <c r="BU45" s="83">
        <f>IFERROR(IF($B$2="Tonnes",AppQt.Data!BN165,(AppQt.Data!BN165*ozton*AppQt.Data!BN$7)/1000000),"-")</f>
        <v>57.443566947174531</v>
      </c>
      <c r="BV45" s="83">
        <f>IFERROR(IF($B$2="Tonnes",AppQt.Data!BO165,(AppQt.Data!BO165*ozton*AppQt.Data!BO$7)/1000000),"-")</f>
        <v>47.69289080018757</v>
      </c>
      <c r="BW45" s="83">
        <f>IFERROR(IF($B$2="Tonnes",AppQt.Data!BP165,(AppQt.Data!BP165*ozton*AppQt.Data!BP$7)/1000000),"-")</f>
        <v>67.366426004478569</v>
      </c>
      <c r="BX45" s="84" t="str">
        <f t="shared" si="3"/>
        <v>▼</v>
      </c>
      <c r="BY45" s="85">
        <f t="shared" si="2"/>
        <v>-13.094605985055463</v>
      </c>
    </row>
    <row r="46" spans="1:77">
      <c r="A46" s="64"/>
      <c r="B46" s="87" t="s">
        <v>126</v>
      </c>
      <c r="C46" s="88">
        <f>IFERROR(IF($B$2="Tonnes",AppAn.Data!L156,(AppAn.Data!L156*ozton*AppAn.Data!L$6)/1000000),"-")</f>
        <v>3261.3095326878993</v>
      </c>
      <c r="D46" s="88">
        <f>IFERROR(IF($B$2="Tonnes",AppAn.Data!M156,(AppAn.Data!M156*ozton*AppAn.Data!M$6)/1000000),"-")</f>
        <v>3605.8106018771687</v>
      </c>
      <c r="E46" s="88">
        <f>IFERROR(IF($B$2="Tonnes",AppAn.Data!N156,(AppAn.Data!N156*ozton*AppAn.Data!N$6)/1000000),"-")</f>
        <v>3478.4795113788823</v>
      </c>
      <c r="F46" s="88">
        <f>IFERROR(IF($B$2="Tonnes",AppAn.Data!O156,(AppAn.Data!O156*ozton*AppAn.Data!O$6)/1000000),"-")</f>
        <v>4456.1129375361643</v>
      </c>
      <c r="G46" s="88">
        <f>IFERROR(IF($B$2="Tonnes",AppAn.Data!P156,(AppAn.Data!P156*ozton*AppAn.Data!P$6)/1000000),"-")</f>
        <v>3599.1155431008833</v>
      </c>
      <c r="H46" s="88">
        <f>IFERROR(IF($B$2="Tonnes",AppAn.Data!Q156,(AppAn.Data!Q156*ozton*AppAn.Data!Q$6)/1000000),"-")</f>
        <v>3550.0928565926351</v>
      </c>
      <c r="I46" s="88">
        <f>IFERROR(IF($B$2="Tonnes",AppAn.Data!R156,(AppAn.Data!R156*ozton*AppAn.Data!R$6)/1000000),"-")</f>
        <v>3176.7274246232782</v>
      </c>
      <c r="J46" s="88">
        <f>IFERROR(IF($B$2="Tonnes",AppAn.Data!S156,(AppAn.Data!S156*ozton*AppAn.Data!S$6)/1000000),"-")</f>
        <v>3284.7645637719829</v>
      </c>
      <c r="K46" s="88">
        <f>IFERROR(IF($B$2="Tonnes",AppAn.Data!T156,(AppAn.Data!T156*ozton*AppAn.Data!T$6)/1000000),"-")</f>
        <v>3340.8943702806746</v>
      </c>
      <c r="L46" s="88">
        <f>IFERROR(IF($B$2="Tonnes",AppAn.Data!U156,(AppAn.Data!U156*ozton*AppAn.Data!U$6)/1000000),"-")</f>
        <v>2997.7710451950988</v>
      </c>
      <c r="M46" s="88">
        <f>IFERROR(IF($B$2="Tonnes",AppAn.Data!V156,(AppAn.Data!V156*ozton*AppAn.Data!V$6)/1000000),"-")</f>
        <v>2300.4794080327683</v>
      </c>
      <c r="N46" s="88">
        <f>IFERROR(IF($B$2="Tonnes",AppAn.Data!W156,(AppAn.Data!W156*ozton*AppAn.Data!W$6)/1000000),"-")</f>
        <v>3328.6481455019052</v>
      </c>
      <c r="O46" s="88">
        <f>IFERROR(IF($B$2="Tonnes",AppAn.Data!X156,(AppAn.Data!X156*ozton*AppAn.Data!X$6)/1000000),"-")</f>
        <v>3311.4049260898501</v>
      </c>
      <c r="P46" s="88">
        <f>IFERROR(IF($B$2="Tonnes",AppAn.Data!Y156,(AppAn.Data!Y156*ozton*AppAn.Data!Y$6)/1000000),"-")</f>
        <v>3282.1113820789728</v>
      </c>
      <c r="Q46" s="72" t="str">
        <f t="shared" si="0"/>
        <v>▼</v>
      </c>
      <c r="R46" s="73">
        <f t="shared" si="1"/>
        <v>-0.88462585110264946</v>
      </c>
      <c r="S46" s="64"/>
      <c r="T46" s="88">
        <f>IFERROR(IF($B$2="Tonnes",AppQt.Data!M166,(AppQt.Data!M166*ozton*AppQt.Data!M$7)/1000000),"-")</f>
        <v>786.98869944641604</v>
      </c>
      <c r="U46" s="88">
        <f>IFERROR(IF($B$2="Tonnes",AppQt.Data!N166,(AppQt.Data!N166*ozton*AppQt.Data!N$7)/1000000),"-")</f>
        <v>728.92224925414394</v>
      </c>
      <c r="V46" s="88">
        <f>IFERROR(IF($B$2="Tonnes",AppQt.Data!O166,(AppQt.Data!O166*ozton*AppQt.Data!O$7)/1000000),"-")</f>
        <v>840.84815399281877</v>
      </c>
      <c r="W46" s="88">
        <f>IFERROR(IF($B$2="Tonnes",AppQt.Data!P166,(AppQt.Data!P166*ozton*AppQt.Data!P$7)/1000000),"-")</f>
        <v>904.55042999452166</v>
      </c>
      <c r="X46" s="88">
        <f>IFERROR(IF($B$2="Tonnes",AppQt.Data!Q166,(AppQt.Data!Q166*ozton*AppQt.Data!Q$7)/1000000),"-")</f>
        <v>976.24093094920784</v>
      </c>
      <c r="Y46" s="88">
        <f>IFERROR(IF($B$2="Tonnes",AppQt.Data!R166,(AppQt.Data!R166*ozton*AppQt.Data!R$7)/1000000),"-")</f>
        <v>856.41473308879699</v>
      </c>
      <c r="Z46" s="88">
        <f>IFERROR(IF($B$2="Tonnes",AppQt.Data!S166,(AppQt.Data!S166*ozton*AppQt.Data!S$7)/1000000),"-")</f>
        <v>902.53928920587805</v>
      </c>
      <c r="AA46" s="88">
        <f>IFERROR(IF($B$2="Tonnes",AppQt.Data!T166,(AppQt.Data!T166*ozton*AppQt.Data!T$7)/1000000),"-")</f>
        <v>870.6156486332859</v>
      </c>
      <c r="AB46" s="88">
        <f>IFERROR(IF($B$2="Tonnes",AppQt.Data!U166,(AppQt.Data!U166*ozton*AppQt.Data!U$7)/1000000),"-")</f>
        <v>887.41963331181569</v>
      </c>
      <c r="AC46" s="88">
        <f>IFERROR(IF($B$2="Tonnes",AppQt.Data!V166,(AppQt.Data!V166*ozton*AppQt.Data!V$7)/1000000),"-")</f>
        <v>795.71473575604728</v>
      </c>
      <c r="AD46" s="88">
        <f>IFERROR(IF($B$2="Tonnes",AppQt.Data!W166,(AppQt.Data!W166*ozton*AppQt.Data!W$7)/1000000),"-")</f>
        <v>822.46667274627612</v>
      </c>
      <c r="AE46" s="88">
        <f>IFERROR(IF($B$2="Tonnes",AppQt.Data!X166,(AppQt.Data!X166*ozton*AppQt.Data!X$7)/1000000),"-")</f>
        <v>972.87846956474232</v>
      </c>
      <c r="AF46" s="88">
        <f>IFERROR(IF($B$2="Tonnes",AppQt.Data!Y166,(AppQt.Data!Y166*ozton*AppQt.Data!Y$7)/1000000),"-")</f>
        <v>1059.0836393953377</v>
      </c>
      <c r="AG46" s="88">
        <f>IFERROR(IF($B$2="Tonnes",AppQt.Data!Z166,(AppQt.Data!Z166*ozton*AppQt.Data!Z$7)/1000000),"-")</f>
        <v>1433.1730168026288</v>
      </c>
      <c r="AH46" s="88">
        <f>IFERROR(IF($B$2="Tonnes",AppQt.Data!AA166,(AppQt.Data!AA166*ozton*AppQt.Data!AA$7)/1000000),"-")</f>
        <v>975.48941686821217</v>
      </c>
      <c r="AI46" s="88">
        <f>IFERROR(IF($B$2="Tonnes",AppQt.Data!AB166,(AppQt.Data!AB166*ozton*AppQt.Data!AB$7)/1000000),"-")</f>
        <v>988.36686446998635</v>
      </c>
      <c r="AJ46" s="88">
        <f>IFERROR(IF($B$2="Tonnes",AppQt.Data!AC166,(AppQt.Data!AC166*ozton*AppQt.Data!AC$7)/1000000),"-")</f>
        <v>919.78700503072434</v>
      </c>
      <c r="AK46" s="88">
        <f>IFERROR(IF($B$2="Tonnes",AppQt.Data!AD166,(AppQt.Data!AD166*ozton*AppQt.Data!AD$7)/1000000),"-")</f>
        <v>851.39419653407651</v>
      </c>
      <c r="AL46" s="88">
        <f>IFERROR(IF($B$2="Tonnes",AppQt.Data!AE166,(AppQt.Data!AE166*ozton*AppQt.Data!AE$7)/1000000),"-")</f>
        <v>850.75893336229137</v>
      </c>
      <c r="AM46" s="88">
        <f>IFERROR(IF($B$2="Tonnes",AppQt.Data!AF166,(AppQt.Data!AF166*ozton*AppQt.Data!AF$7)/1000000),"-")</f>
        <v>977.17540817379131</v>
      </c>
      <c r="AN46" s="88">
        <f>IFERROR(IF($B$2="Tonnes",AppQt.Data!AG166,(AppQt.Data!AG166*ozton*AppQt.Data!AG$7)/1000000),"-")</f>
        <v>882.18178783436201</v>
      </c>
      <c r="AO46" s="88">
        <f>IFERROR(IF($B$2="Tonnes",AppQt.Data!AH166,(AppQt.Data!AH166*ozton*AppQt.Data!AH$7)/1000000),"-")</f>
        <v>751.32539750481953</v>
      </c>
      <c r="AP46" s="88">
        <f>IFERROR(IF($B$2="Tonnes",AppQt.Data!AI166,(AppQt.Data!AI166*ozton*AppQt.Data!AI$7)/1000000),"-")</f>
        <v>946.11180873921182</v>
      </c>
      <c r="AQ46" s="88">
        <f>IFERROR(IF($B$2="Tonnes",AppQt.Data!AJ166,(AppQt.Data!AJ166*ozton*AppQt.Data!AJ$7)/1000000),"-")</f>
        <v>970.47386251424132</v>
      </c>
      <c r="AR46" s="88">
        <f>IFERROR(IF($B$2="Tonnes",AppQt.Data!AK166,(AppQt.Data!AK166*ozton*AppQt.Data!AK$7)/1000000),"-")</f>
        <v>763.49036116174887</v>
      </c>
      <c r="AS46" s="88">
        <f>IFERROR(IF($B$2="Tonnes",AppQt.Data!AL166,(AppQt.Data!AL166*ozton*AppQt.Data!AL$7)/1000000),"-")</f>
        <v>682.61427290034476</v>
      </c>
      <c r="AT46" s="88">
        <f>IFERROR(IF($B$2="Tonnes",AppQt.Data!AM166,(AppQt.Data!AM166*ozton*AppQt.Data!AM$7)/1000000),"-")</f>
        <v>707.81445479386502</v>
      </c>
      <c r="AU46" s="88">
        <f>IFERROR(IF($B$2="Tonnes",AppQt.Data!AN166,(AppQt.Data!AN166*ozton*AppQt.Data!AN$7)/1000000),"-")</f>
        <v>1022.8083357673202</v>
      </c>
      <c r="AV46" s="88">
        <f>IFERROR(IF($B$2="Tonnes",AppQt.Data!AO166,(AppQt.Data!AO166*ozton*AppQt.Data!AO$7)/1000000),"-")</f>
        <v>832.81726110018178</v>
      </c>
      <c r="AW46" s="88">
        <f>IFERROR(IF($B$2="Tonnes",AppQt.Data!AP166,(AppQt.Data!AP166*ozton*AppQt.Data!AP$7)/1000000),"-")</f>
        <v>780.49216217439562</v>
      </c>
      <c r="AX46" s="88">
        <f>IFERROR(IF($B$2="Tonnes",AppQt.Data!AQ166,(AppQt.Data!AQ166*ozton*AppQt.Data!AQ$7)/1000000),"-")</f>
        <v>747.43611398276653</v>
      </c>
      <c r="AY46" s="88">
        <f>IFERROR(IF($B$2="Tonnes",AppQt.Data!AR166,(AppQt.Data!AR166*ozton*AppQt.Data!AR$7)/1000000),"-")</f>
        <v>924.01902651463911</v>
      </c>
      <c r="AZ46" s="88">
        <f>IFERROR(IF($B$2="Tonnes",AppQt.Data!AS166,(AppQt.Data!AS166*ozton*AppQt.Data!AS$7)/1000000),"-")</f>
        <v>790.82136497488648</v>
      </c>
      <c r="BA46" s="88">
        <f>IFERROR(IF($B$2="Tonnes",AppQt.Data!AT166,(AppQt.Data!AT166*ozton*AppQt.Data!AT$7)/1000000),"-")</f>
        <v>770.64822534223913</v>
      </c>
      <c r="BB46" s="88">
        <f>IFERROR(IF($B$2="Tonnes",AppQt.Data!AU166,(AppQt.Data!AU166*ozton*AppQt.Data!AU$7)/1000000),"-")</f>
        <v>845.84200375509454</v>
      </c>
      <c r="BC46" s="88">
        <f>IFERROR(IF($B$2="Tonnes",AppQt.Data!AV166,(AppQt.Data!AV166*ozton*AppQt.Data!AV$7)/1000000),"-")</f>
        <v>933.58277620845456</v>
      </c>
      <c r="BD46" s="88">
        <f>IFERROR(IF($B$2="Tonnes",AppQt.Data!AW166,(AppQt.Data!AW166*ozton*AppQt.Data!AW$7)/1000000),"-")</f>
        <v>794.41608513702329</v>
      </c>
      <c r="BE46" s="88">
        <f>IFERROR(IF($B$2="Tonnes",AppQt.Data!AX166,(AppQt.Data!AX166*ozton*AppQt.Data!AX$7)/1000000),"-")</f>
        <v>750.36684037636769</v>
      </c>
      <c r="BF46" s="88">
        <f>IFERROR(IF($B$2="Tonnes",AppQt.Data!AY166,(AppQt.Data!AY166*ozton*AppQt.Data!AY$7)/1000000),"-")</f>
        <v>620.17853692714789</v>
      </c>
      <c r="BG46" s="88">
        <f>IFERROR(IF($B$2="Tonnes",AppQt.Data!AZ166,(AppQt.Data!AZ166*ozton*AppQt.Data!AZ$7)/1000000),"-")</f>
        <v>832.80958275456089</v>
      </c>
      <c r="BH46" s="88">
        <f>IFERROR(IF($B$2="Tonnes",AppQt.Data!BA166,(AppQt.Data!BA166*ozton*AppQt.Data!BA$7)/1000000),"-")</f>
        <v>565.25528250568016</v>
      </c>
      <c r="BI46" s="88">
        <f>IFERROR(IF($B$2="Tonnes",AppQt.Data!BB166,(AppQt.Data!BB166*ozton*AppQt.Data!BB$7)/1000000),"-")</f>
        <v>402.68345583647738</v>
      </c>
      <c r="BJ46" s="88">
        <f>IFERROR(IF($B$2="Tonnes",AppQt.Data!BC166,(AppQt.Data!BC166*ozton*AppQt.Data!BC$7)/1000000),"-")</f>
        <v>554.85801765112171</v>
      </c>
      <c r="BK46" s="88">
        <f>IFERROR(IF($B$2="Tonnes",AppQt.Data!BD166,(AppQt.Data!BD166*ozton*AppQt.Data!BD$7)/1000000),"-")</f>
        <v>777.68265203948874</v>
      </c>
      <c r="BL46" s="88">
        <f>IFERROR(IF($B$2="Tonnes",AppQt.Data!BE166,(AppQt.Data!BE166*ozton*AppQt.Data!BE$7)/1000000),"-")</f>
        <v>863.38259398821288</v>
      </c>
      <c r="BM46" s="88">
        <f>IFERROR(IF($B$2="Tonnes",AppQt.Data!BF166,(AppQt.Data!BF166*ozton*AppQt.Data!BF$7)/1000000),"-")</f>
        <v>684.94256467967875</v>
      </c>
      <c r="BN46" s="88">
        <f>IFERROR(IF($B$2="Tonnes",AppQt.Data!BG166,(AppQt.Data!BG166*ozton*AppQt.Data!BG$7)/1000000),"-")</f>
        <v>736.00225531897183</v>
      </c>
      <c r="BO46" s="88">
        <f>IFERROR(IF($B$2="Tonnes",AppQt.Data!BH166,(AppQt.Data!BH166*ozton*AppQt.Data!BH$7)/1000000),"-")</f>
        <v>1044.3207315150405</v>
      </c>
      <c r="BP46" s="88">
        <f>IFERROR(IF($B$2="Tonnes",AppQt.Data!BI166,(AppQt.Data!BI166*ozton*AppQt.Data!BI$7)/1000000),"-")</f>
        <v>758.64322464275619</v>
      </c>
      <c r="BQ46" s="88">
        <f>IFERROR(IF($B$2="Tonnes",AppQt.Data!BJ166,(AppQt.Data!BJ166*ozton*AppQt.Data!BJ$7)/1000000),"-")</f>
        <v>718.89029324242551</v>
      </c>
      <c r="BR46" s="88">
        <f>IFERROR(IF($B$2="Tonnes",AppQt.Data!BK166,(AppQt.Data!BK166*ozton*AppQt.Data!BK$7)/1000000),"-")</f>
        <v>869.32111410317555</v>
      </c>
      <c r="BS46" s="88">
        <f>IFERROR(IF($B$2="Tonnes",AppQt.Data!BL166,(AppQt.Data!BL166*ozton*AppQt.Data!BL$7)/1000000),"-")</f>
        <v>964.55029410149371</v>
      </c>
      <c r="BT46" s="88">
        <f>IFERROR(IF($B$2="Tonnes",AppQt.Data!BM166,(AppQt.Data!BM166*ozton*AppQt.Data!BM$7)/1000000),"-")</f>
        <v>776.63524325014828</v>
      </c>
      <c r="BU46" s="88">
        <f>IFERROR(IF($B$2="Tonnes",AppQt.Data!BN166,(AppQt.Data!BN166*ozton*AppQt.Data!BN$7)/1000000),"-")</f>
        <v>756.14954107812218</v>
      </c>
      <c r="BV46" s="88">
        <f>IFERROR(IF($B$2="Tonnes",AppQt.Data!BO166,(AppQt.Data!BO166*ozton*AppQt.Data!BO$7)/1000000),"-")</f>
        <v>813.94146978811318</v>
      </c>
      <c r="BW46" s="88">
        <f>IFERROR(IF($B$2="Tonnes",AppQt.Data!BP166,(AppQt.Data!BP166*ozton*AppQt.Data!BP$7)/1000000),"-")</f>
        <v>935.38512796258794</v>
      </c>
      <c r="BX46" s="72" t="str">
        <f t="shared" si="3"/>
        <v>▼</v>
      </c>
      <c r="BY46" s="73">
        <f t="shared" si="2"/>
        <v>-3.0237061060744308</v>
      </c>
    </row>
    <row r="47" spans="1:77">
      <c r="B47" s="33" t="s">
        <v>235</v>
      </c>
    </row>
  </sheetData>
  <conditionalFormatting sqref="T6:BX46 B6:P46">
    <cfRule type="expression" dxfId="102" priority="20">
      <formula>MOD(ROW(),2)=1</formula>
    </cfRule>
  </conditionalFormatting>
  <conditionalFormatting sqref="BX6:BX46">
    <cfRule type="cellIs" dxfId="101" priority="18" operator="equal">
      <formula>$A$1</formula>
    </cfRule>
    <cfRule type="cellIs" dxfId="100" priority="19" operator="equal">
      <formula>$A$2</formula>
    </cfRule>
  </conditionalFormatting>
  <conditionalFormatting sqref="R6:R7 R9:R46">
    <cfRule type="expression" dxfId="99" priority="16">
      <formula>MOD(ROW(),2)=1</formula>
    </cfRule>
  </conditionalFormatting>
  <conditionalFormatting sqref="R6:R7 R9:R46">
    <cfRule type="cellIs" dxfId="98" priority="14" operator="greaterThan">
      <formula>0</formula>
    </cfRule>
    <cfRule type="cellIs" dxfId="97" priority="15" operator="lessThan">
      <formula>0</formula>
    </cfRule>
  </conditionalFormatting>
  <conditionalFormatting sqref="R8">
    <cfRule type="expression" dxfId="96" priority="13">
      <formula>MOD(ROW(),2)=1</formula>
    </cfRule>
  </conditionalFormatting>
  <conditionalFormatting sqref="R8">
    <cfRule type="cellIs" dxfId="95" priority="11" operator="greaterThan">
      <formula>0</formula>
    </cfRule>
    <cfRule type="cellIs" dxfId="94" priority="12" operator="lessThan">
      <formula>0</formula>
    </cfRule>
  </conditionalFormatting>
  <conditionalFormatting sqref="BY6:BY7 BY9:BY46">
    <cfRule type="expression" dxfId="93" priority="10">
      <formula>MOD(ROW(),2)=1</formula>
    </cfRule>
  </conditionalFormatting>
  <conditionalFormatting sqref="BY6:BY7 BY9:BY46">
    <cfRule type="cellIs" dxfId="92" priority="8" operator="greaterThan">
      <formula>0</formula>
    </cfRule>
    <cfRule type="cellIs" dxfId="91" priority="9" operator="lessThan">
      <formula>0</formula>
    </cfRule>
  </conditionalFormatting>
  <conditionalFormatting sqref="BY8">
    <cfRule type="expression" dxfId="90" priority="7">
      <formula>MOD(ROW(),2)=1</formula>
    </cfRule>
  </conditionalFormatting>
  <conditionalFormatting sqref="BY8">
    <cfRule type="cellIs" dxfId="89" priority="5" operator="greaterThan">
      <formula>0</formula>
    </cfRule>
    <cfRule type="cellIs" dxfId="88" priority="6" operator="lessThan">
      <formula>0</formula>
    </cfRule>
  </conditionalFormatting>
  <conditionalFormatting sqref="Q6:Q46">
    <cfRule type="expression" dxfId="87" priority="4">
      <formula>MOD(ROW(),2)=1</formula>
    </cfRule>
  </conditionalFormatting>
  <conditionalFormatting sqref="Q6:Q46">
    <cfRule type="cellIs" dxfId="86" priority="2" operator="equal">
      <formula>$A$1</formula>
    </cfRule>
    <cfRule type="cellIs" dxfId="85"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DC8CFF"/>
  </sheetPr>
  <dimension ref="A1:P46"/>
  <sheetViews>
    <sheetView showGridLines="0" zoomScaleNormal="100" workbookViewId="0">
      <selection activeCell="B1" sqref="B1"/>
    </sheetView>
  </sheetViews>
  <sheetFormatPr defaultColWidth="9.140625" defaultRowHeight="12.75"/>
  <cols>
    <col min="1" max="1" width="9.140625" style="75"/>
    <col min="2" max="2" width="24.5703125" style="39" customWidth="1"/>
    <col min="3" max="18" width="9.140625" style="39"/>
    <col min="19" max="19" width="3.5703125" style="39" customWidth="1"/>
    <col min="20" max="16384" width="9.140625" style="39"/>
  </cols>
  <sheetData>
    <row r="1" spans="1:16">
      <c r="A1" s="52" t="s">
        <v>154</v>
      </c>
    </row>
    <row r="2" spans="1:16" s="75" customFormat="1">
      <c r="A2" s="53" t="s">
        <v>155</v>
      </c>
    </row>
    <row r="4" spans="1:16">
      <c r="B4" s="55" t="s">
        <v>169</v>
      </c>
      <c r="C4" s="55"/>
      <c r="D4" s="55"/>
      <c r="E4" s="55"/>
      <c r="F4" s="55"/>
      <c r="G4" s="55"/>
      <c r="H4" s="55"/>
      <c r="I4" s="55"/>
      <c r="J4" s="55"/>
      <c r="K4" s="55"/>
      <c r="L4" s="55"/>
      <c r="M4" s="55"/>
      <c r="N4" s="55"/>
      <c r="O4" s="55"/>
      <c r="P4" s="55"/>
    </row>
    <row r="5" spans="1:16" s="56" customFormat="1" ht="38.25" customHeight="1">
      <c r="A5" s="76"/>
      <c r="B5" s="123"/>
      <c r="C5" s="122">
        <v>2010</v>
      </c>
      <c r="D5" s="122">
        <v>2011</v>
      </c>
      <c r="E5" s="122">
        <v>2012</v>
      </c>
      <c r="F5" s="122">
        <v>2013</v>
      </c>
      <c r="G5" s="122">
        <v>2014</v>
      </c>
      <c r="H5" s="122">
        <v>2015</v>
      </c>
      <c r="I5" s="122">
        <v>2016</v>
      </c>
      <c r="J5" s="122">
        <v>2017</v>
      </c>
      <c r="K5" s="122">
        <v>2018</v>
      </c>
      <c r="L5" s="122">
        <v>2019</v>
      </c>
      <c r="M5" s="122">
        <v>2020</v>
      </c>
      <c r="N5" s="122">
        <v>2021</v>
      </c>
      <c r="O5" s="122">
        <v>2022</v>
      </c>
      <c r="P5" s="122">
        <v>2023</v>
      </c>
    </row>
    <row r="6" spans="1:16">
      <c r="A6" s="64"/>
      <c r="B6" s="77" t="s">
        <v>49</v>
      </c>
      <c r="C6" s="78">
        <v>0.80743242593262177</v>
      </c>
      <c r="D6" s="78">
        <v>0.77449595105480284</v>
      </c>
      <c r="E6" s="78">
        <v>0.71726990458394702</v>
      </c>
      <c r="F6" s="78">
        <v>0.74243471297604247</v>
      </c>
      <c r="G6" s="78">
        <v>0.6375639461873388</v>
      </c>
      <c r="H6" s="78">
        <v>0.64801566293551482</v>
      </c>
      <c r="I6" s="78">
        <v>0.49758485503347682</v>
      </c>
      <c r="J6" s="78">
        <v>0.56950171073313627</v>
      </c>
      <c r="K6" s="78">
        <v>0.55544990147101803</v>
      </c>
      <c r="L6" s="78">
        <v>0.49916842264537375</v>
      </c>
      <c r="M6" s="78">
        <v>0.31966031946704443</v>
      </c>
      <c r="N6" s="78">
        <v>0.56646876432806759</v>
      </c>
      <c r="O6" s="78">
        <v>0.54624364076381482</v>
      </c>
      <c r="P6" s="78">
        <v>0.52322512053244818</v>
      </c>
    </row>
    <row r="7" spans="1:16">
      <c r="A7" s="64"/>
      <c r="B7" s="77" t="s">
        <v>50</v>
      </c>
      <c r="C7" s="78">
        <v>0.19047069499049643</v>
      </c>
      <c r="D7" s="78">
        <v>0.22031957139831726</v>
      </c>
      <c r="E7" s="78">
        <v>0.21287383383864764</v>
      </c>
      <c r="F7" s="78">
        <v>0.2343782346916192</v>
      </c>
      <c r="G7" s="78">
        <v>0.18580140391577835</v>
      </c>
      <c r="H7" s="78">
        <v>0.19167780116460151</v>
      </c>
      <c r="I7" s="78">
        <v>0.21101794608407584</v>
      </c>
      <c r="J7" s="78">
        <v>0.21898726447332573</v>
      </c>
      <c r="K7" s="78">
        <v>0.19152474388668694</v>
      </c>
      <c r="L7" s="78">
        <v>0.17779009450631278</v>
      </c>
      <c r="M7" s="78">
        <v>0.13178025650453024</v>
      </c>
      <c r="N7" s="78">
        <v>0.18504408640543415</v>
      </c>
      <c r="O7" s="78">
        <v>0.19507137274333786</v>
      </c>
      <c r="P7" s="78">
        <v>0.18577181211951885</v>
      </c>
    </row>
    <row r="8" spans="1:16">
      <c r="A8" s="64"/>
      <c r="B8" s="77" t="s">
        <v>119</v>
      </c>
      <c r="C8" s="78"/>
      <c r="D8" s="78"/>
      <c r="E8" s="78"/>
      <c r="F8" s="78"/>
      <c r="G8" s="78">
        <v>0.43904610645875441</v>
      </c>
      <c r="H8" s="78">
        <v>0.50838578922269917</v>
      </c>
      <c r="I8" s="78">
        <v>0.49384979955666636</v>
      </c>
      <c r="J8" s="78">
        <v>0.52142392417459427</v>
      </c>
      <c r="K8" s="78">
        <v>0.4432289737425012</v>
      </c>
      <c r="L8" s="78">
        <v>0.36174144472641379</v>
      </c>
      <c r="M8" s="78">
        <v>0.19491440992465442</v>
      </c>
      <c r="N8" s="78">
        <v>0.18480113859877492</v>
      </c>
      <c r="O8" s="78">
        <v>0.17469735966126629</v>
      </c>
      <c r="P8" s="78">
        <v>0.46838112487586619</v>
      </c>
    </row>
    <row r="9" spans="1:16">
      <c r="A9" s="64"/>
      <c r="B9" s="79" t="s">
        <v>51</v>
      </c>
      <c r="C9" s="78" t="s">
        <v>110</v>
      </c>
      <c r="D9" s="78" t="s">
        <v>110</v>
      </c>
      <c r="E9" s="78" t="s">
        <v>110</v>
      </c>
      <c r="F9" s="78" t="s">
        <v>110</v>
      </c>
      <c r="G9" s="78" t="s">
        <v>110</v>
      </c>
      <c r="H9" s="78" t="s">
        <v>110</v>
      </c>
      <c r="I9" s="78" t="s">
        <v>110</v>
      </c>
      <c r="J9" s="78" t="s">
        <v>110</v>
      </c>
      <c r="K9" s="78" t="s">
        <v>110</v>
      </c>
      <c r="L9" s="78" t="s">
        <v>110</v>
      </c>
      <c r="M9" s="78" t="s">
        <v>110</v>
      </c>
      <c r="N9" s="78" t="s">
        <v>110</v>
      </c>
      <c r="O9" s="78" t="s">
        <v>110</v>
      </c>
      <c r="P9" s="78" t="s">
        <v>110</v>
      </c>
    </row>
    <row r="10" spans="1:16">
      <c r="A10" s="64"/>
      <c r="B10" s="80" t="s">
        <v>238</v>
      </c>
      <c r="C10" s="78">
        <v>0.48156986341771479</v>
      </c>
      <c r="D10" s="78">
        <v>0.60502475116306187</v>
      </c>
      <c r="E10" s="78">
        <v>0.63000984382390346</v>
      </c>
      <c r="F10" s="78">
        <v>0.98408957137566044</v>
      </c>
      <c r="G10" s="78">
        <v>0.73034143623825865</v>
      </c>
      <c r="H10" s="78">
        <v>0.71971264057657913</v>
      </c>
      <c r="I10" s="78">
        <v>0.66749816422148311</v>
      </c>
      <c r="J10" s="78">
        <v>0.69391178270804466</v>
      </c>
      <c r="K10" s="78">
        <v>0.7075145192331137</v>
      </c>
      <c r="L10" s="78">
        <v>0.60218425618805604</v>
      </c>
      <c r="M10" s="78">
        <v>0.43385394183752968</v>
      </c>
      <c r="N10" s="78">
        <v>0.67877185665110262</v>
      </c>
      <c r="O10" s="78">
        <v>0.55888900653907059</v>
      </c>
      <c r="P10" s="78">
        <v>0.64457395976088006</v>
      </c>
    </row>
    <row r="11" spans="1:16">
      <c r="A11" s="64"/>
      <c r="B11" s="80" t="s">
        <v>241</v>
      </c>
      <c r="C11" s="78">
        <v>3.4301688815289708</v>
      </c>
      <c r="D11" s="78">
        <v>6.1606424291874715</v>
      </c>
      <c r="E11" s="78">
        <v>6.923901380453688</v>
      </c>
      <c r="F11" s="78">
        <v>11.859849535431978</v>
      </c>
      <c r="G11" s="78">
        <v>8.4698745346753075</v>
      </c>
      <c r="H11" s="78">
        <v>7.2294117647058833</v>
      </c>
      <c r="I11" s="78">
        <v>5.8085103686635948</v>
      </c>
      <c r="J11" s="78">
        <v>6.2013298459878623</v>
      </c>
      <c r="K11" s="78">
        <v>6.9600628582131403</v>
      </c>
      <c r="L11" s="78">
        <v>5.262063668852214</v>
      </c>
      <c r="M11" s="78">
        <v>2.3970647637000138</v>
      </c>
      <c r="N11" s="78">
        <v>3.3300459335314776</v>
      </c>
      <c r="O11" s="78">
        <v>3.2844908336678706</v>
      </c>
      <c r="P11" s="78">
        <v>5.1195753151957524</v>
      </c>
    </row>
    <row r="12" spans="1:16">
      <c r="A12" s="64"/>
      <c r="B12" s="80" t="s">
        <v>239</v>
      </c>
      <c r="C12" s="78">
        <v>0.27329427729701206</v>
      </c>
      <c r="D12" s="78">
        <v>0.55794690466853814</v>
      </c>
      <c r="E12" s="78">
        <v>0.53046699672574393</v>
      </c>
      <c r="F12" s="78">
        <v>0.80258232745993185</v>
      </c>
      <c r="G12" s="78">
        <v>0.72373631504748892</v>
      </c>
      <c r="H12" s="78">
        <v>0.58565050442660782</v>
      </c>
      <c r="I12" s="78">
        <v>0.5446405960820303</v>
      </c>
      <c r="J12" s="78">
        <v>0.51632297662841609</v>
      </c>
      <c r="K12" s="78">
        <v>0.50557531177220449</v>
      </c>
      <c r="L12" s="78">
        <v>0.45824683302969954</v>
      </c>
      <c r="M12" s="78">
        <v>0.46025211154025725</v>
      </c>
      <c r="N12" s="78">
        <v>0.43700534759358289</v>
      </c>
      <c r="O12" s="78">
        <v>0.4882871265849989</v>
      </c>
      <c r="P12" s="78">
        <v>0.46621650681691107</v>
      </c>
    </row>
    <row r="13" spans="1:16">
      <c r="A13" s="64"/>
      <c r="B13" s="77" t="s">
        <v>55</v>
      </c>
      <c r="C13" s="78">
        <v>-0.14934373784297028</v>
      </c>
      <c r="D13" s="78">
        <v>-0.28442090047925217</v>
      </c>
      <c r="E13" s="78">
        <v>4.0293963209654997E-2</v>
      </c>
      <c r="F13" s="78">
        <v>0.16392754420859887</v>
      </c>
      <c r="G13" s="78">
        <v>0.10784245245557091</v>
      </c>
      <c r="H13" s="78">
        <v>0.25730338817493681</v>
      </c>
      <c r="I13" s="78">
        <v>0.26801253866630192</v>
      </c>
      <c r="J13" s="78">
        <v>0.10516171543219498</v>
      </c>
      <c r="K13" s="78">
        <v>0.22898597365032894</v>
      </c>
      <c r="L13" s="78">
        <v>-2.4682882526828105E-2</v>
      </c>
      <c r="M13" s="78">
        <v>3.5823080806421728E-2</v>
      </c>
      <c r="N13" s="78">
        <v>0.12420533889608085</v>
      </c>
      <c r="O13" s="78">
        <v>3.4107946519785895E-2</v>
      </c>
      <c r="P13" s="78">
        <v>0.11244703591304457</v>
      </c>
    </row>
    <row r="14" spans="1:16">
      <c r="A14" s="64"/>
      <c r="B14" s="77" t="s">
        <v>56</v>
      </c>
      <c r="C14" s="78">
        <v>0.21277026530082024</v>
      </c>
      <c r="D14" s="78">
        <v>0.25131721946212293</v>
      </c>
      <c r="E14" s="78">
        <v>0.2512681181870649</v>
      </c>
      <c r="F14" s="78">
        <v>0.35412352416577653</v>
      </c>
      <c r="G14" s="78">
        <v>0.25135409294923189</v>
      </c>
      <c r="H14" s="78">
        <v>0.23091185060565622</v>
      </c>
      <c r="I14" s="78">
        <v>0.23008257630178011</v>
      </c>
      <c r="J14" s="78">
        <v>0.22493726969153188</v>
      </c>
      <c r="K14" s="78">
        <v>0.24245857956120204</v>
      </c>
      <c r="L14" s="78">
        <v>0.20436991437718877</v>
      </c>
      <c r="M14" s="78">
        <v>0.13922572255273458</v>
      </c>
      <c r="N14" s="78">
        <v>0.17179496515870446</v>
      </c>
      <c r="O14" s="78">
        <v>0.18090440049602302</v>
      </c>
      <c r="P14" s="78">
        <v>0.16312806317668574</v>
      </c>
    </row>
    <row r="15" spans="1:16">
      <c r="A15" s="64"/>
      <c r="B15" s="77" t="s">
        <v>57</v>
      </c>
      <c r="C15" s="78">
        <v>0.58496916469633364</v>
      </c>
      <c r="D15" s="78">
        <v>0.681028538970606</v>
      </c>
      <c r="E15" s="78">
        <v>0.66324579397163741</v>
      </c>
      <c r="F15" s="78">
        <v>0.87967892457807462</v>
      </c>
      <c r="G15" s="78">
        <v>0.80613617243103453</v>
      </c>
      <c r="H15" s="78">
        <v>0.65323492785743043</v>
      </c>
      <c r="I15" s="78">
        <v>0.5613485897502033</v>
      </c>
      <c r="J15" s="78">
        <v>0.54798857670624268</v>
      </c>
      <c r="K15" s="78">
        <v>0.58418257056389344</v>
      </c>
      <c r="L15" s="78">
        <v>0.54130922731605324</v>
      </c>
      <c r="M15" s="78">
        <v>0.40290627793016298</v>
      </c>
      <c r="N15" s="78">
        <v>0.45621776768172889</v>
      </c>
      <c r="O15" s="78">
        <v>0.56758515558005629</v>
      </c>
      <c r="P15" s="78">
        <v>0.50189055930306425</v>
      </c>
    </row>
    <row r="16" spans="1:16">
      <c r="A16" s="64"/>
      <c r="B16" s="77" t="s">
        <v>58</v>
      </c>
      <c r="C16" s="78">
        <v>1.9496300011703076</v>
      </c>
      <c r="D16" s="78">
        <v>2.5182643127097899</v>
      </c>
      <c r="E16" s="78">
        <v>2.790288731877641</v>
      </c>
      <c r="F16" s="78">
        <v>3.8621702013294898</v>
      </c>
      <c r="G16" s="78">
        <v>3.7519129736401746</v>
      </c>
      <c r="H16" s="78">
        <v>3.2631258927968152</v>
      </c>
      <c r="I16" s="78">
        <v>3.0492653630191304</v>
      </c>
      <c r="J16" s="78">
        <v>2.9636501422275257</v>
      </c>
      <c r="K16" s="78">
        <v>2.9058075738437243</v>
      </c>
      <c r="L16" s="78">
        <v>2.6262272089761574</v>
      </c>
      <c r="M16" s="78">
        <v>1.6598663383749559</v>
      </c>
      <c r="N16" s="78">
        <v>2.0998716538320501</v>
      </c>
      <c r="O16" s="78">
        <v>2.6372219265566792</v>
      </c>
      <c r="P16" s="78">
        <v>2.2092242445661778</v>
      </c>
    </row>
    <row r="17" spans="1:16">
      <c r="A17" s="64"/>
      <c r="B17" s="77" t="s">
        <v>240</v>
      </c>
      <c r="C17" s="78">
        <v>0.38683200354630221</v>
      </c>
      <c r="D17" s="78">
        <v>0.53183443849492851</v>
      </c>
      <c r="E17" s="78">
        <v>0.55716803138812898</v>
      </c>
      <c r="F17" s="78">
        <v>0.80915231687124467</v>
      </c>
      <c r="G17" s="78">
        <v>0.78171369736142027</v>
      </c>
      <c r="H17" s="78">
        <v>0.89268842497304712</v>
      </c>
      <c r="I17" s="78">
        <v>0.76437971025811235</v>
      </c>
      <c r="J17" s="78">
        <v>0.80210807600950118</v>
      </c>
      <c r="K17" s="78">
        <v>0.79446222739168348</v>
      </c>
      <c r="L17" s="78">
        <v>0.75226504394861393</v>
      </c>
      <c r="M17" s="78">
        <v>0.68269156570723044</v>
      </c>
      <c r="N17" s="78">
        <v>0.76599188327374623</v>
      </c>
      <c r="O17" s="78">
        <v>0.62731674251960878</v>
      </c>
      <c r="P17" s="78">
        <v>0.53438475710268596</v>
      </c>
    </row>
    <row r="18" spans="1:16">
      <c r="A18" s="64"/>
      <c r="B18" s="77" t="s">
        <v>60</v>
      </c>
      <c r="C18" s="78">
        <v>1.0610180280697856</v>
      </c>
      <c r="D18" s="78">
        <v>1.6819681127469324</v>
      </c>
      <c r="E18" s="78">
        <v>1.6217977019662977</v>
      </c>
      <c r="F18" s="78">
        <v>2.2570428864920395</v>
      </c>
      <c r="G18" s="78">
        <v>1.5885533102470817</v>
      </c>
      <c r="H18" s="78">
        <v>1.3127612613694242</v>
      </c>
      <c r="I18" s="78">
        <v>1.1820618168528281</v>
      </c>
      <c r="J18" s="78">
        <v>1.0896829783085031</v>
      </c>
      <c r="K18" s="78">
        <v>1.1602665114767625</v>
      </c>
      <c r="L18" s="78">
        <v>0.66783556673279409</v>
      </c>
      <c r="M18" s="78">
        <v>-1.1675658687652923</v>
      </c>
      <c r="N18" s="78">
        <v>0.52473030073603955</v>
      </c>
      <c r="O18" s="78">
        <v>0.54815892048142945</v>
      </c>
      <c r="P18" s="78">
        <v>0.59933404991533112</v>
      </c>
    </row>
    <row r="19" spans="1:16">
      <c r="A19" s="64"/>
      <c r="B19" s="77" t="s">
        <v>61</v>
      </c>
      <c r="C19" s="78">
        <v>0.93587721999299933</v>
      </c>
      <c r="D19" s="78">
        <v>1.1771506280355151</v>
      </c>
      <c r="E19" s="78">
        <v>0.94869047110361437</v>
      </c>
      <c r="F19" s="78">
        <v>1.110173324517554</v>
      </c>
      <c r="G19" s="78">
        <v>0.73460525300620538</v>
      </c>
      <c r="H19" s="78">
        <v>0.69141530371921112</v>
      </c>
      <c r="I19" s="78">
        <v>0.62924619432892837</v>
      </c>
      <c r="J19" s="78">
        <v>0.57509053088233919</v>
      </c>
      <c r="K19" s="78">
        <v>0.62840157744644876</v>
      </c>
      <c r="L19" s="78">
        <v>0.58423475717745177</v>
      </c>
      <c r="M19" s="78">
        <v>0.40787703111166634</v>
      </c>
      <c r="N19" s="78">
        <v>0.43641295857223139</v>
      </c>
      <c r="O19" s="78">
        <v>0.59427404713769216</v>
      </c>
      <c r="P19" s="78">
        <v>0.55282524735795147</v>
      </c>
    </row>
    <row r="20" spans="1:16">
      <c r="A20" s="64"/>
      <c r="B20" s="77" t="s">
        <v>158</v>
      </c>
      <c r="C20" s="78"/>
      <c r="D20" s="78"/>
      <c r="E20" s="78"/>
      <c r="F20" s="78"/>
      <c r="G20" s="78"/>
      <c r="H20" s="78"/>
      <c r="I20" s="78"/>
      <c r="J20" s="78"/>
      <c r="K20" s="78"/>
      <c r="L20" s="78"/>
      <c r="M20" s="78"/>
      <c r="N20" s="78">
        <v>1.1975769884796601</v>
      </c>
      <c r="O20" s="78">
        <v>1.3787882811994217</v>
      </c>
      <c r="P20" s="78">
        <v>0.90236743796084828</v>
      </c>
    </row>
    <row r="21" spans="1:16">
      <c r="A21" s="64"/>
      <c r="B21" s="79" t="s">
        <v>88</v>
      </c>
      <c r="C21" s="78" t="s">
        <v>110</v>
      </c>
      <c r="D21" s="78" t="s">
        <v>110</v>
      </c>
      <c r="E21" s="78" t="s">
        <v>110</v>
      </c>
      <c r="F21" s="78" t="s">
        <v>110</v>
      </c>
      <c r="G21" s="78" t="s">
        <v>110</v>
      </c>
      <c r="H21" s="78" t="s">
        <v>110</v>
      </c>
      <c r="I21" s="78" t="s">
        <v>110</v>
      </c>
      <c r="J21" s="78" t="s">
        <v>110</v>
      </c>
      <c r="K21" s="78" t="s">
        <v>110</v>
      </c>
      <c r="L21" s="78" t="s">
        <v>110</v>
      </c>
      <c r="M21" s="78" t="s">
        <v>110</v>
      </c>
      <c r="N21" s="78" t="s">
        <v>110</v>
      </c>
      <c r="O21" s="78" t="s">
        <v>110</v>
      </c>
      <c r="P21" s="78" t="s">
        <v>110</v>
      </c>
    </row>
    <row r="22" spans="1:16">
      <c r="A22" s="64"/>
      <c r="B22" s="80" t="s">
        <v>63</v>
      </c>
      <c r="C22" s="78">
        <v>3.5224820382849216</v>
      </c>
      <c r="D22" s="78">
        <v>2.887475060520909</v>
      </c>
      <c r="E22" s="78">
        <v>2.5193942642120137</v>
      </c>
      <c r="F22" s="78">
        <v>3.0670351142679926</v>
      </c>
      <c r="G22" s="78">
        <v>2.9681188283215967</v>
      </c>
      <c r="H22" s="78">
        <v>2.8316154892977496</v>
      </c>
      <c r="I22" s="78">
        <v>1.945327809721108</v>
      </c>
      <c r="J22" s="78">
        <v>1.7553675685153212</v>
      </c>
      <c r="K22" s="78">
        <v>1.6411273776970736</v>
      </c>
      <c r="L22" s="78">
        <v>1.5301732320370394</v>
      </c>
      <c r="M22" s="78">
        <v>0.98548152258828237</v>
      </c>
      <c r="N22" s="78">
        <v>1.4369596151941211</v>
      </c>
      <c r="O22" s="78">
        <v>1.557075828113448</v>
      </c>
      <c r="P22" s="78">
        <v>1.5927544869223786</v>
      </c>
    </row>
    <row r="23" spans="1:16">
      <c r="A23" s="64"/>
      <c r="B23" s="80" t="s">
        <v>64</v>
      </c>
      <c r="C23" s="78">
        <v>9.3067572286939875</v>
      </c>
      <c r="D23" s="78">
        <v>8.1274717319033112</v>
      </c>
      <c r="E23" s="78">
        <v>7.0404428196454951</v>
      </c>
      <c r="F23" s="78">
        <v>9.0609403643594444</v>
      </c>
      <c r="G23" s="78">
        <v>7.4956821833155587</v>
      </c>
      <c r="H23" s="78">
        <v>6.7298841712770905</v>
      </c>
      <c r="I23" s="78">
        <v>5.6164337302322958</v>
      </c>
      <c r="J23" s="78">
        <v>5.613835044590763</v>
      </c>
      <c r="K23" s="78">
        <v>4.4779528262731469</v>
      </c>
      <c r="L23" s="78">
        <v>4.1099876382591409</v>
      </c>
      <c r="M23" s="78">
        <v>2.8801971333982568</v>
      </c>
      <c r="N23" s="78">
        <v>4.3519532666915888</v>
      </c>
      <c r="O23" s="78">
        <v>5.6025769137172139</v>
      </c>
      <c r="P23" s="78">
        <v>5.0665869656919904</v>
      </c>
    </row>
    <row r="24" spans="1:16">
      <c r="A24" s="64"/>
      <c r="B24" s="80" t="s">
        <v>65</v>
      </c>
      <c r="C24" s="78">
        <v>2.8824811682776699</v>
      </c>
      <c r="D24" s="78">
        <v>2.6124760728756762</v>
      </c>
      <c r="E24" s="78">
        <v>2.4333988240432407</v>
      </c>
      <c r="F24" s="78">
        <v>3.9074241144062936</v>
      </c>
      <c r="G24" s="78">
        <v>4.3412124906185419</v>
      </c>
      <c r="H24" s="78">
        <v>3.8135553629157823</v>
      </c>
      <c r="I24" s="78">
        <v>3.4054315470040812</v>
      </c>
      <c r="J24" s="78">
        <v>3.6681563663995007</v>
      </c>
      <c r="K24" s="78">
        <v>3.6786133907848635</v>
      </c>
      <c r="L24" s="78">
        <v>3.319370305871518</v>
      </c>
      <c r="M24" s="78">
        <v>2.7901275885361003</v>
      </c>
      <c r="N24" s="78">
        <v>3.4817310681589246</v>
      </c>
      <c r="O24" s="78">
        <v>3.8810753298482883</v>
      </c>
      <c r="P24" s="78">
        <v>3.9452680071707551</v>
      </c>
    </row>
    <row r="25" spans="1:16">
      <c r="A25" s="64"/>
      <c r="B25" s="80" t="s">
        <v>66</v>
      </c>
      <c r="C25" s="78">
        <v>0.70317601344283942</v>
      </c>
      <c r="D25" s="78">
        <v>0.45217976230130436</v>
      </c>
      <c r="E25" s="78">
        <v>0.53589260846159237</v>
      </c>
      <c r="F25" s="78">
        <v>0.62371213292905736</v>
      </c>
      <c r="G25" s="78">
        <v>0.58912270215328222</v>
      </c>
      <c r="H25" s="78">
        <v>0.48479957132562568</v>
      </c>
      <c r="I25" s="78">
        <v>0.30868616466920457</v>
      </c>
      <c r="J25" s="78">
        <v>0.25721857172858337</v>
      </c>
      <c r="K25" s="78">
        <v>0.28168520688670684</v>
      </c>
      <c r="L25" s="78">
        <v>0.29710824150464132</v>
      </c>
      <c r="M25" s="78">
        <v>0.23361777398201145</v>
      </c>
      <c r="N25" s="78">
        <v>0.33441256645075196</v>
      </c>
      <c r="O25" s="78">
        <v>0.49711886075743028</v>
      </c>
      <c r="P25" s="78">
        <v>0.53928839863030342</v>
      </c>
    </row>
    <row r="26" spans="1:16">
      <c r="A26" s="64"/>
      <c r="B26" s="80" t="s">
        <v>242</v>
      </c>
      <c r="C26" s="78">
        <v>1.1460036261651205</v>
      </c>
      <c r="D26" s="78">
        <v>1.3060829304089838</v>
      </c>
      <c r="E26" s="78">
        <v>1.3432247055485516</v>
      </c>
      <c r="F26" s="78">
        <v>1.6579929927480648</v>
      </c>
      <c r="G26" s="78">
        <v>0.96651586672053835</v>
      </c>
      <c r="H26" s="78">
        <v>0.85270169213209845</v>
      </c>
      <c r="I26" s="78">
        <v>0.56476108616349729</v>
      </c>
      <c r="J26" s="78">
        <v>0.7960124026067924</v>
      </c>
      <c r="K26" s="78">
        <v>1.1104624032848576</v>
      </c>
      <c r="L26" s="78">
        <v>0.83816907440667732</v>
      </c>
      <c r="M26" s="78">
        <v>0.66947262310645117</v>
      </c>
      <c r="N26" s="78">
        <v>0.61038291100216924</v>
      </c>
      <c r="O26" s="78">
        <v>0.83658466448079594</v>
      </c>
      <c r="P26" s="78">
        <v>0.82932077146428174</v>
      </c>
    </row>
    <row r="27" spans="1:16">
      <c r="A27" s="64"/>
      <c r="B27" s="80" t="s">
        <v>68</v>
      </c>
      <c r="C27" s="78" t="s">
        <v>110</v>
      </c>
      <c r="D27" s="78" t="s">
        <v>110</v>
      </c>
      <c r="E27" s="78" t="s">
        <v>110</v>
      </c>
      <c r="F27" s="78" t="s">
        <v>110</v>
      </c>
      <c r="G27" s="78" t="s">
        <v>110</v>
      </c>
      <c r="H27" s="78" t="s">
        <v>110</v>
      </c>
      <c r="I27" s="78" t="s">
        <v>110</v>
      </c>
      <c r="J27" s="78" t="s">
        <v>110</v>
      </c>
      <c r="K27" s="78" t="s">
        <v>110</v>
      </c>
      <c r="L27" s="78" t="s">
        <v>110</v>
      </c>
      <c r="M27" s="78" t="s">
        <v>110</v>
      </c>
      <c r="N27" s="78" t="s">
        <v>110</v>
      </c>
      <c r="O27" s="78" t="s">
        <v>110</v>
      </c>
      <c r="P27" s="78" t="s">
        <v>110</v>
      </c>
    </row>
    <row r="28" spans="1:16">
      <c r="A28" s="64"/>
      <c r="B28" s="77" t="s">
        <v>69</v>
      </c>
      <c r="C28" s="78">
        <v>1.4751755582282222</v>
      </c>
      <c r="D28" s="78">
        <v>1.9475306160953458</v>
      </c>
      <c r="E28" s="78">
        <v>1.5067412935897904</v>
      </c>
      <c r="F28" s="78">
        <v>2.4010573707129832</v>
      </c>
      <c r="G28" s="78">
        <v>1.50187435850145</v>
      </c>
      <c r="H28" s="78">
        <v>0.91595955536921014</v>
      </c>
      <c r="I28" s="78">
        <v>0.87857042296972299</v>
      </c>
      <c r="J28" s="78">
        <v>1.1578895981110906</v>
      </c>
      <c r="K28" s="78">
        <v>0.90410238777905305</v>
      </c>
      <c r="L28" s="78">
        <v>1.0741973224160406</v>
      </c>
      <c r="M28" s="78">
        <v>1.7579879459020376</v>
      </c>
      <c r="N28" s="78">
        <v>1.1254656422524973</v>
      </c>
      <c r="O28" s="78">
        <v>1.4271216853604947</v>
      </c>
      <c r="P28" s="78">
        <v>2.3367230267852719</v>
      </c>
    </row>
    <row r="29" spans="1:16">
      <c r="A29" s="64"/>
      <c r="B29" s="77" t="s">
        <v>70</v>
      </c>
      <c r="C29" s="78">
        <v>0.42229479738553261</v>
      </c>
      <c r="D29" s="78">
        <v>0.44983108397191474</v>
      </c>
      <c r="E29" s="78">
        <v>0.47197433169764308</v>
      </c>
      <c r="F29" s="78">
        <v>0.55478448208356823</v>
      </c>
      <c r="G29" s="78">
        <v>0.51614527622468287</v>
      </c>
      <c r="H29" s="78">
        <v>0.32718988809558236</v>
      </c>
      <c r="I29" s="78">
        <v>0.28608523283236692</v>
      </c>
      <c r="J29" s="78">
        <v>0.28780112275335257</v>
      </c>
      <c r="K29" s="78">
        <v>0.31069549987694328</v>
      </c>
      <c r="L29" s="78">
        <v>0.32781002831200351</v>
      </c>
      <c r="M29" s="78">
        <v>0.23817058601172597</v>
      </c>
      <c r="N29" s="78">
        <v>0.32161979196583684</v>
      </c>
      <c r="O29" s="78">
        <v>0.42305450446071469</v>
      </c>
      <c r="P29" s="78">
        <v>0.49736968228531542</v>
      </c>
    </row>
    <row r="30" spans="1:16">
      <c r="A30" s="64"/>
      <c r="B30" s="79" t="s">
        <v>72</v>
      </c>
      <c r="C30" s="78" t="s">
        <v>110</v>
      </c>
      <c r="D30" s="78" t="s">
        <v>110</v>
      </c>
      <c r="E30" s="78" t="s">
        <v>110</v>
      </c>
      <c r="F30" s="78" t="s">
        <v>110</v>
      </c>
      <c r="G30" s="78" t="s">
        <v>110</v>
      </c>
      <c r="H30" s="78" t="s">
        <v>110</v>
      </c>
      <c r="I30" s="78" t="s">
        <v>110</v>
      </c>
      <c r="J30" s="78" t="s">
        <v>110</v>
      </c>
      <c r="K30" s="78" t="s">
        <v>110</v>
      </c>
      <c r="L30" s="78" t="s">
        <v>110</v>
      </c>
      <c r="M30" s="78" t="s">
        <v>110</v>
      </c>
      <c r="N30" s="78" t="s">
        <v>110</v>
      </c>
      <c r="O30" s="78" t="s">
        <v>110</v>
      </c>
      <c r="P30" s="78" t="s">
        <v>110</v>
      </c>
    </row>
    <row r="31" spans="1:16">
      <c r="A31" s="64"/>
      <c r="B31" s="80" t="s">
        <v>73</v>
      </c>
      <c r="C31" s="78">
        <v>0.73185628467883046</v>
      </c>
      <c r="D31" s="78">
        <v>0.63631778615583567</v>
      </c>
      <c r="E31" s="78">
        <v>0.50987654145534278</v>
      </c>
      <c r="F31" s="78">
        <v>0.59360463340974534</v>
      </c>
      <c r="G31" s="78">
        <v>0.51706297306654936</v>
      </c>
      <c r="H31" s="78">
        <v>0.59375119838128576</v>
      </c>
      <c r="I31" s="78">
        <v>0.65001042127548636</v>
      </c>
      <c r="J31" s="78">
        <v>0.48839522832804305</v>
      </c>
      <c r="K31" s="78">
        <v>0.4722688133142095</v>
      </c>
      <c r="L31" s="78">
        <v>0.45898996950107618</v>
      </c>
      <c r="M31" s="78">
        <v>0.56548431584371917</v>
      </c>
      <c r="N31" s="78">
        <v>0.79726474208979003</v>
      </c>
      <c r="O31" s="78">
        <v>0.75459221264390308</v>
      </c>
      <c r="P31" s="78">
        <v>0.74236971114812356</v>
      </c>
    </row>
    <row r="32" spans="1:16">
      <c r="A32" s="64"/>
      <c r="B32" s="80" t="s">
        <v>74</v>
      </c>
      <c r="C32" s="78">
        <v>0.6018637298650138</v>
      </c>
      <c r="D32" s="78">
        <v>0.599452183058513</v>
      </c>
      <c r="E32" s="78">
        <v>0.50733651813587544</v>
      </c>
      <c r="F32" s="78">
        <v>0.56078660027408578</v>
      </c>
      <c r="G32" s="78">
        <v>0.5187638117047455</v>
      </c>
      <c r="H32" s="78">
        <v>0.49149724059730182</v>
      </c>
      <c r="I32" s="78">
        <v>0.49745025901539469</v>
      </c>
      <c r="J32" s="78">
        <v>0.46617565747952483</v>
      </c>
      <c r="K32" s="78">
        <v>0.44496732535915479</v>
      </c>
      <c r="L32" s="78">
        <v>0.46353591377597425</v>
      </c>
      <c r="M32" s="78">
        <v>0.54690832016716806</v>
      </c>
      <c r="N32" s="78">
        <v>0.68018389390483325</v>
      </c>
      <c r="O32" s="78">
        <v>0.70765028115646433</v>
      </c>
      <c r="P32" s="78">
        <v>0.59907930220169903</v>
      </c>
    </row>
    <row r="33" spans="1:16">
      <c r="A33" s="64"/>
      <c r="B33" s="80" t="s">
        <v>75</v>
      </c>
      <c r="C33" s="78">
        <v>0.24148615893245018</v>
      </c>
      <c r="D33" s="78">
        <v>0.1894806895334788</v>
      </c>
      <c r="E33" s="78">
        <v>0.15697647372984427</v>
      </c>
      <c r="F33" s="78">
        <v>0.15521313353550095</v>
      </c>
      <c r="G33" s="78">
        <v>0.1499544827288056</v>
      </c>
      <c r="H33" s="78">
        <v>0.15670291823917923</v>
      </c>
      <c r="I33" s="78">
        <v>0.14853563499233405</v>
      </c>
      <c r="J33" s="78">
        <v>0.15567472397602114</v>
      </c>
      <c r="K33" s="78">
        <v>0.15064261810374183</v>
      </c>
      <c r="L33" s="78">
        <v>0.14273773580912583</v>
      </c>
      <c r="M33" s="78">
        <v>0.10385498132247258</v>
      </c>
      <c r="N33" s="78">
        <v>0.10948624190356895</v>
      </c>
      <c r="O33" s="78">
        <v>0.10944598707667419</v>
      </c>
      <c r="P33" s="78">
        <v>0.11226370471985052</v>
      </c>
    </row>
    <row r="34" spans="1:16">
      <c r="A34" s="64"/>
      <c r="B34" s="80" t="s">
        <v>76</v>
      </c>
      <c r="C34" s="78">
        <v>0.15331095922293966</v>
      </c>
      <c r="D34" s="78">
        <v>0.13522695054886033</v>
      </c>
      <c r="E34" s="78">
        <v>0.1455725002324679</v>
      </c>
      <c r="F34" s="78">
        <v>0.13219932970930556</v>
      </c>
      <c r="G34" s="78">
        <v>0.12070347220205348</v>
      </c>
      <c r="H34" s="78">
        <v>0.1091081577911809</v>
      </c>
      <c r="I34" s="78">
        <v>0.10255768881592359</v>
      </c>
      <c r="J34" s="78">
        <v>0.10197402066228377</v>
      </c>
      <c r="K34" s="78">
        <v>0.10106081344471961</v>
      </c>
      <c r="L34" s="78">
        <v>9.8114444146125634E-2</v>
      </c>
      <c r="M34" s="78">
        <v>7.9501276321637171E-2</v>
      </c>
      <c r="N34" s="78">
        <v>8.0403267021784963E-2</v>
      </c>
      <c r="O34" s="78">
        <v>8.3914225241728091E-2</v>
      </c>
      <c r="P34" s="78">
        <v>8.3008078723556672E-2</v>
      </c>
    </row>
    <row r="35" spans="1:16">
      <c r="A35" s="64"/>
      <c r="B35" s="79" t="s">
        <v>77</v>
      </c>
      <c r="C35" s="78" t="s">
        <v>110</v>
      </c>
      <c r="D35" s="78" t="s">
        <v>110</v>
      </c>
      <c r="E35" s="78" t="s">
        <v>110</v>
      </c>
      <c r="F35" s="78" t="s">
        <v>110</v>
      </c>
      <c r="G35" s="78" t="s">
        <v>110</v>
      </c>
      <c r="H35" s="78" t="s">
        <v>110</v>
      </c>
      <c r="I35" s="78" t="s">
        <v>110</v>
      </c>
      <c r="J35" s="78" t="s">
        <v>110</v>
      </c>
      <c r="K35" s="78" t="s">
        <v>110</v>
      </c>
      <c r="L35" s="78" t="s">
        <v>110</v>
      </c>
      <c r="M35" s="78" t="s">
        <v>110</v>
      </c>
      <c r="N35" s="78" t="s">
        <v>110</v>
      </c>
      <c r="O35" s="78" t="s">
        <v>110</v>
      </c>
      <c r="P35" s="78" t="s">
        <v>110</v>
      </c>
    </row>
    <row r="36" spans="1:16">
      <c r="A36" s="64"/>
      <c r="B36" s="80" t="s">
        <v>78</v>
      </c>
      <c r="C36" s="78">
        <v>0.35083451427345475</v>
      </c>
      <c r="D36" s="78">
        <v>0.40701728794156855</v>
      </c>
      <c r="E36" s="78">
        <v>0.28993140477865281</v>
      </c>
      <c r="F36" s="78">
        <v>0.26383962322343729</v>
      </c>
      <c r="G36" s="78">
        <v>0.23637002561379392</v>
      </c>
      <c r="H36" s="78">
        <v>0.20300376354955599</v>
      </c>
      <c r="I36" s="78">
        <v>0.14209457258527355</v>
      </c>
      <c r="J36" s="78">
        <v>0.20423428580268879</v>
      </c>
      <c r="K36" s="78">
        <v>0.18208855098389981</v>
      </c>
      <c r="L36" s="78">
        <v>0.19893159438991045</v>
      </c>
      <c r="M36" s="78">
        <v>0.21513505645865572</v>
      </c>
      <c r="N36" s="78">
        <v>0.26049274255156607</v>
      </c>
      <c r="O36" s="78">
        <v>0.3045264825506116</v>
      </c>
      <c r="P36" s="78">
        <v>0.2723827318021631</v>
      </c>
    </row>
    <row r="37" spans="1:16">
      <c r="A37" s="64"/>
      <c r="B37" s="80" t="s">
        <v>79</v>
      </c>
      <c r="C37" s="78">
        <v>1.7018033490339242</v>
      </c>
      <c r="D37" s="78">
        <v>1.9236347320367533</v>
      </c>
      <c r="E37" s="78">
        <v>1.4786895399040625</v>
      </c>
      <c r="F37" s="78">
        <v>1.7779384329529178</v>
      </c>
      <c r="G37" s="78">
        <v>1.3738227864300989</v>
      </c>
      <c r="H37" s="78">
        <v>1.5441417172460516</v>
      </c>
      <c r="I37" s="78">
        <v>1.4707546337507729</v>
      </c>
      <c r="J37" s="78">
        <v>1.4151405635823289</v>
      </c>
      <c r="K37" s="78">
        <v>1.2892668152644999</v>
      </c>
      <c r="L37" s="78">
        <v>1.1579675784963834</v>
      </c>
      <c r="M37" s="78">
        <v>1.9966630992893304</v>
      </c>
      <c r="N37" s="78">
        <v>2.087768514850243</v>
      </c>
      <c r="O37" s="78">
        <v>2.3445444695672562</v>
      </c>
      <c r="P37" s="78">
        <v>0.68609287556270904</v>
      </c>
    </row>
    <row r="38" spans="1:16">
      <c r="A38" s="64"/>
      <c r="B38" s="80" t="s">
        <v>80</v>
      </c>
      <c r="C38" s="78">
        <v>0.57318510129460665</v>
      </c>
      <c r="D38" s="78">
        <v>0.449054922932</v>
      </c>
      <c r="E38" s="78">
        <v>0.37533380254965776</v>
      </c>
      <c r="F38" s="78">
        <v>0.35028389767241241</v>
      </c>
      <c r="G38" s="78">
        <v>0.32959931064196474</v>
      </c>
      <c r="H38" s="78">
        <v>0.31893191806949162</v>
      </c>
      <c r="I38" s="78">
        <v>0.3150887573964497</v>
      </c>
      <c r="J38" s="78">
        <v>0.31340003662576799</v>
      </c>
      <c r="K38" s="78">
        <v>0.30935299809803463</v>
      </c>
      <c r="L38" s="78">
        <v>0.30374893424946087</v>
      </c>
      <c r="M38" s="78">
        <v>0.23130648379470498</v>
      </c>
      <c r="N38" s="78">
        <v>0.29178202444459461</v>
      </c>
      <c r="O38" s="78">
        <v>0.32920548873454158</v>
      </c>
      <c r="P38" s="78">
        <v>0.31846527671577396</v>
      </c>
    </row>
    <row r="39" spans="1:16">
      <c r="A39" s="64"/>
      <c r="B39" s="80" t="s">
        <v>81</v>
      </c>
      <c r="C39" s="78">
        <v>0.24866643742776606</v>
      </c>
      <c r="D39" s="78">
        <v>0.17475962488043226</v>
      </c>
      <c r="E39" s="78">
        <v>0.1791608509534203</v>
      </c>
      <c r="F39" s="78">
        <v>0.1668078222640689</v>
      </c>
      <c r="G39" s="78">
        <v>0.17882379141834495</v>
      </c>
      <c r="H39" s="78">
        <v>0.18296942903345156</v>
      </c>
      <c r="I39" s="78">
        <v>0.1778535621553638</v>
      </c>
      <c r="J39" s="78">
        <v>0.18022437143442324</v>
      </c>
      <c r="K39" s="78">
        <v>0.18592806315600119</v>
      </c>
      <c r="L39" s="78">
        <v>0.18785676355104688</v>
      </c>
      <c r="M39" s="78">
        <v>0.14562992633127</v>
      </c>
      <c r="N39" s="78">
        <v>0.16384287513040552</v>
      </c>
      <c r="O39" s="78">
        <v>0.1696306475251847</v>
      </c>
      <c r="P39" s="78">
        <v>0.17055624678679798</v>
      </c>
    </row>
    <row r="40" spans="1:16">
      <c r="A40" s="64"/>
      <c r="B40" s="80" t="s">
        <v>82</v>
      </c>
      <c r="C40" s="78">
        <v>0.65049557659545998</v>
      </c>
      <c r="D40" s="78">
        <v>0.61292928244143297</v>
      </c>
      <c r="E40" s="78">
        <v>0.54937450724686931</v>
      </c>
      <c r="F40" s="78">
        <v>0.50946824936249757</v>
      </c>
      <c r="G40" s="78">
        <v>0.51585255059908042</v>
      </c>
      <c r="H40" s="78">
        <v>0.52804846073919964</v>
      </c>
      <c r="I40" s="78">
        <v>0.56559113983870279</v>
      </c>
      <c r="J40" s="78">
        <v>0.50804117334698118</v>
      </c>
      <c r="K40" s="78">
        <v>0.52119860294677456</v>
      </c>
      <c r="L40" s="78">
        <v>0.48249422831172567</v>
      </c>
      <c r="M40" s="78">
        <v>0.44130152198500988</v>
      </c>
      <c r="N40" s="78">
        <v>0.51674492987061538</v>
      </c>
      <c r="O40" s="78">
        <v>0.5261130963376881</v>
      </c>
      <c r="P40" s="78">
        <v>0.45512886431103006</v>
      </c>
    </row>
    <row r="41" spans="1:16">
      <c r="A41" s="64"/>
      <c r="B41" s="80" t="s">
        <v>83</v>
      </c>
      <c r="C41" s="78">
        <v>11.158520957456625</v>
      </c>
      <c r="D41" s="78">
        <v>12.294301224644213</v>
      </c>
      <c r="E41" s="78">
        <v>7.8179995535350875</v>
      </c>
      <c r="F41" s="78">
        <v>7.6795622622873214</v>
      </c>
      <c r="G41" s="78">
        <v>5.8633128583128578</v>
      </c>
      <c r="H41" s="78">
        <v>6.1116384775161174</v>
      </c>
      <c r="I41" s="78">
        <v>5.4786597814338904</v>
      </c>
      <c r="J41" s="78">
        <v>5.0451306413301662</v>
      </c>
      <c r="K41" s="78">
        <v>4.3081093823668084</v>
      </c>
      <c r="L41" s="78">
        <v>3.4897600936220012</v>
      </c>
      <c r="M41" s="78">
        <v>4.9848942598187307</v>
      </c>
      <c r="N41" s="78">
        <v>5.0519031141868513</v>
      </c>
      <c r="O41" s="78">
        <v>5.575580730060647</v>
      </c>
      <c r="P41" s="78">
        <v>4.0610448608745031</v>
      </c>
    </row>
    <row r="42" spans="1:16">
      <c r="A42" s="64"/>
      <c r="B42" s="80" t="s">
        <v>117</v>
      </c>
      <c r="C42" s="78">
        <v>1.6430177831516859</v>
      </c>
      <c r="D42" s="78">
        <v>1.7999048530748343</v>
      </c>
      <c r="E42" s="78">
        <v>1.2362195888382099</v>
      </c>
      <c r="F42" s="78">
        <v>1.5320250996780469</v>
      </c>
      <c r="G42" s="78">
        <v>1.1974663905108476</v>
      </c>
      <c r="H42" s="78">
        <v>1.4137116025382386</v>
      </c>
      <c r="I42" s="78">
        <v>1.2399329308278031</v>
      </c>
      <c r="J42" s="78">
        <v>1.0984568430743054</v>
      </c>
      <c r="K42" s="78">
        <v>0.92079236051716373</v>
      </c>
      <c r="L42" s="78">
        <v>0.70429267840501186</v>
      </c>
      <c r="M42" s="78">
        <v>1.2995385731114484</v>
      </c>
      <c r="N42" s="78">
        <v>1.3636084039259466</v>
      </c>
      <c r="O42" s="78">
        <v>1.5755263311645427</v>
      </c>
      <c r="P42" s="78">
        <v>0.44981098258324381</v>
      </c>
    </row>
    <row r="43" spans="1:16">
      <c r="A43" s="64"/>
      <c r="B43" s="80" t="s">
        <v>84</v>
      </c>
      <c r="C43" s="78" t="s">
        <v>110</v>
      </c>
      <c r="D43" s="78" t="s">
        <v>110</v>
      </c>
      <c r="E43" s="78" t="s">
        <v>110</v>
      </c>
      <c r="F43" s="78" t="s">
        <v>110</v>
      </c>
      <c r="G43" s="78" t="s">
        <v>110</v>
      </c>
      <c r="H43" s="78"/>
      <c r="I43" s="78"/>
      <c r="J43" s="78"/>
      <c r="K43" s="78"/>
      <c r="L43" s="78"/>
      <c r="M43" s="78"/>
      <c r="N43" s="78"/>
      <c r="O43" s="78"/>
      <c r="P43" s="78"/>
    </row>
    <row r="44" spans="1:16">
      <c r="B44" s="36" t="s">
        <v>234</v>
      </c>
      <c r="C44" s="118" t="s">
        <v>110</v>
      </c>
      <c r="D44" s="118" t="s">
        <v>110</v>
      </c>
      <c r="E44" s="118" t="s">
        <v>110</v>
      </c>
      <c r="F44" s="118" t="s">
        <v>110</v>
      </c>
      <c r="G44" s="118" t="s">
        <v>110</v>
      </c>
      <c r="H44" s="118"/>
      <c r="I44" s="118"/>
      <c r="J44" s="118"/>
      <c r="K44" s="118"/>
      <c r="L44" s="118"/>
      <c r="M44" s="118"/>
      <c r="N44" s="118"/>
      <c r="O44" s="118"/>
      <c r="P44" s="118"/>
    </row>
    <row r="45" spans="1:16">
      <c r="C45" s="118" t="s">
        <v>110</v>
      </c>
      <c r="D45" s="118" t="s">
        <v>110</v>
      </c>
      <c r="E45" s="118" t="s">
        <v>110</v>
      </c>
      <c r="F45" s="118" t="s">
        <v>110</v>
      </c>
      <c r="G45" s="118" t="s">
        <v>110</v>
      </c>
      <c r="H45" s="118"/>
      <c r="I45" s="118"/>
      <c r="J45" s="118"/>
      <c r="K45" s="118"/>
      <c r="L45" s="118"/>
      <c r="M45" s="118"/>
      <c r="N45" s="118"/>
      <c r="O45" s="118"/>
      <c r="P45" s="118"/>
    </row>
    <row r="46" spans="1:16">
      <c r="C46" s="118" t="s">
        <v>110</v>
      </c>
      <c r="D46" s="118" t="s">
        <v>110</v>
      </c>
      <c r="E46" s="118" t="s">
        <v>110</v>
      </c>
      <c r="F46" s="118" t="s">
        <v>110</v>
      </c>
      <c r="G46" s="118" t="s">
        <v>110</v>
      </c>
      <c r="H46" s="118"/>
      <c r="I46" s="118"/>
      <c r="J46" s="118"/>
      <c r="K46" s="118"/>
      <c r="L46" s="118"/>
      <c r="M46" s="118"/>
      <c r="N46" s="118"/>
      <c r="O46" s="118"/>
      <c r="P46" s="118"/>
    </row>
  </sheetData>
  <conditionalFormatting sqref="B21:I43 B20:M20 B6:I19">
    <cfRule type="expression" dxfId="84" priority="6">
      <formula>MOD(ROW(),2)=1</formula>
    </cfRule>
  </conditionalFormatting>
  <conditionalFormatting sqref="J6:J19 J21:J43">
    <cfRule type="expression" dxfId="83" priority="5">
      <formula>MOD(ROW(),2)=1</formula>
    </cfRule>
  </conditionalFormatting>
  <conditionalFormatting sqref="K6:K19 K21:K43">
    <cfRule type="expression" dxfId="82" priority="4">
      <formula>MOD(ROW(),2)=1</formula>
    </cfRule>
  </conditionalFormatting>
  <conditionalFormatting sqref="L6:M19 L21:M43">
    <cfRule type="expression" dxfId="81" priority="3">
      <formula>MOD(ROW(),2)=1</formula>
    </cfRule>
  </conditionalFormatting>
  <conditionalFormatting sqref="N6:N43">
    <cfRule type="expression" dxfId="80" priority="2">
      <formula>MOD(ROW(),2)=1</formula>
    </cfRule>
  </conditionalFormatting>
  <conditionalFormatting sqref="O6:P43">
    <cfRule type="expression" dxfId="79"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704287"/>
  </sheetPr>
  <dimension ref="A1:BY14"/>
  <sheetViews>
    <sheetView showGridLines="0" zoomScaleNormal="100" workbookViewId="0">
      <selection activeCell="B1" sqref="B1"/>
    </sheetView>
  </sheetViews>
  <sheetFormatPr defaultColWidth="9.140625" defaultRowHeight="12.75"/>
  <cols>
    <col min="1" max="1" width="9.140625" style="64"/>
    <col min="2" max="2" width="31.5703125" style="39" bestFit="1" customWidth="1"/>
    <col min="3" max="16" width="9.140625" style="39"/>
    <col min="17" max="17" width="2.7109375" style="39" customWidth="1"/>
    <col min="18" max="75" width="9.140625" style="39"/>
    <col min="76" max="76" width="2.7109375" style="39" customWidth="1"/>
    <col min="77" max="16384" width="9.140625" style="39"/>
  </cols>
  <sheetData>
    <row r="1" spans="1:77">
      <c r="A1" s="52" t="s">
        <v>154</v>
      </c>
      <c r="C1" s="64"/>
      <c r="D1" s="64"/>
      <c r="E1" s="64"/>
      <c r="F1" s="64"/>
      <c r="G1" s="64"/>
      <c r="H1" s="64"/>
      <c r="I1" s="64"/>
      <c r="J1" s="64"/>
      <c r="K1" s="64"/>
      <c r="L1" s="64"/>
      <c r="M1" s="64"/>
      <c r="N1" s="64"/>
      <c r="O1" s="64"/>
      <c r="P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row>
    <row r="2" spans="1:77">
      <c r="A2" s="53" t="s">
        <v>155</v>
      </c>
      <c r="C2" s="64"/>
      <c r="D2" s="64"/>
      <c r="E2" s="64"/>
    </row>
    <row r="4" spans="1:77">
      <c r="B4" s="55" t="s">
        <v>170</v>
      </c>
      <c r="C4" s="55"/>
      <c r="D4" s="55"/>
      <c r="E4" s="55"/>
      <c r="F4" s="55"/>
      <c r="G4" s="55"/>
      <c r="H4" s="55"/>
      <c r="I4" s="55"/>
      <c r="J4" s="55"/>
      <c r="K4" s="55"/>
      <c r="L4" s="55"/>
      <c r="M4" s="55"/>
      <c r="N4" s="55"/>
      <c r="O4" s="55"/>
      <c r="P4" s="55"/>
      <c r="Q4" s="55"/>
    </row>
    <row r="5" spans="1:77" s="56" customFormat="1" ht="38.25" customHeight="1">
      <c r="A5" s="64"/>
      <c r="B5" s="123"/>
      <c r="C5" s="121">
        <v>2010</v>
      </c>
      <c r="D5" s="121">
        <v>2011</v>
      </c>
      <c r="E5" s="121">
        <v>2012</v>
      </c>
      <c r="F5" s="121">
        <v>2013</v>
      </c>
      <c r="G5" s="121">
        <v>2014</v>
      </c>
      <c r="H5" s="121">
        <v>2015</v>
      </c>
      <c r="I5" s="121">
        <v>2016</v>
      </c>
      <c r="J5" s="121">
        <v>2017</v>
      </c>
      <c r="K5" s="121">
        <v>2018</v>
      </c>
      <c r="L5" s="121">
        <v>2019</v>
      </c>
      <c r="M5" s="121">
        <v>2020</v>
      </c>
      <c r="N5" s="121">
        <v>2021</v>
      </c>
      <c r="O5" s="121">
        <v>2022</v>
      </c>
      <c r="P5" s="121">
        <v>2023</v>
      </c>
      <c r="Q5" s="121"/>
      <c r="R5" s="122" t="s">
        <v>12</v>
      </c>
      <c r="T5" s="122" t="s">
        <v>14</v>
      </c>
      <c r="U5" s="122" t="s">
        <v>15</v>
      </c>
      <c r="V5" s="122" t="s">
        <v>16</v>
      </c>
      <c r="W5" s="122" t="s">
        <v>17</v>
      </c>
      <c r="X5" s="122" t="s">
        <v>18</v>
      </c>
      <c r="Y5" s="122" t="s">
        <v>19</v>
      </c>
      <c r="Z5" s="122" t="s">
        <v>20</v>
      </c>
      <c r="AA5" s="122" t="s">
        <v>21</v>
      </c>
      <c r="AB5" s="122" t="s">
        <v>22</v>
      </c>
      <c r="AC5" s="122" t="s">
        <v>23</v>
      </c>
      <c r="AD5" s="122" t="s">
        <v>24</v>
      </c>
      <c r="AE5" s="122" t="s">
        <v>25</v>
      </c>
      <c r="AF5" s="122" t="s">
        <v>26</v>
      </c>
      <c r="AG5" s="122" t="s">
        <v>27</v>
      </c>
      <c r="AH5" s="122" t="s">
        <v>28</v>
      </c>
      <c r="AI5" s="122" t="s">
        <v>29</v>
      </c>
      <c r="AJ5" s="122" t="s">
        <v>30</v>
      </c>
      <c r="AK5" s="122" t="s">
        <v>31</v>
      </c>
      <c r="AL5" s="122" t="s">
        <v>32</v>
      </c>
      <c r="AM5" s="122" t="s">
        <v>33</v>
      </c>
      <c r="AN5" s="122" t="s">
        <v>114</v>
      </c>
      <c r="AO5" s="122" t="s">
        <v>116</v>
      </c>
      <c r="AP5" s="122" t="s">
        <v>118</v>
      </c>
      <c r="AQ5" s="122" t="s">
        <v>120</v>
      </c>
      <c r="AR5" s="122" t="s">
        <v>121</v>
      </c>
      <c r="AS5" s="122" t="s">
        <v>147</v>
      </c>
      <c r="AT5" s="122" t="s">
        <v>148</v>
      </c>
      <c r="AU5" s="122" t="s">
        <v>153</v>
      </c>
      <c r="AV5" s="122" t="s">
        <v>199</v>
      </c>
      <c r="AW5" s="122" t="s">
        <v>200</v>
      </c>
      <c r="AX5" s="122" t="s">
        <v>201</v>
      </c>
      <c r="AY5" s="122" t="s">
        <v>202</v>
      </c>
      <c r="AZ5" s="122" t="s">
        <v>203</v>
      </c>
      <c r="BA5" s="122" t="s">
        <v>204</v>
      </c>
      <c r="BB5" s="122" t="s">
        <v>205</v>
      </c>
      <c r="BC5" s="122" t="s">
        <v>206</v>
      </c>
      <c r="BD5" s="122" t="s">
        <v>207</v>
      </c>
      <c r="BE5" s="122" t="s">
        <v>208</v>
      </c>
      <c r="BF5" s="122" t="s">
        <v>209</v>
      </c>
      <c r="BG5" s="122" t="s">
        <v>210</v>
      </c>
      <c r="BH5" s="122" t="s">
        <v>211</v>
      </c>
      <c r="BI5" s="122" t="s">
        <v>212</v>
      </c>
      <c r="BJ5" s="122" t="s">
        <v>213</v>
      </c>
      <c r="BK5" s="122" t="s">
        <v>214</v>
      </c>
      <c r="BL5" s="122" t="s">
        <v>215</v>
      </c>
      <c r="BM5" s="122" t="s">
        <v>216</v>
      </c>
      <c r="BN5" s="122" t="s">
        <v>217</v>
      </c>
      <c r="BO5" s="122" t="s">
        <v>218</v>
      </c>
      <c r="BP5" s="122" t="s">
        <v>219</v>
      </c>
      <c r="BQ5" s="122" t="s">
        <v>220</v>
      </c>
      <c r="BR5" s="122" t="s">
        <v>221</v>
      </c>
      <c r="BS5" s="122" t="s">
        <v>222</v>
      </c>
      <c r="BT5" s="122" t="s">
        <v>223</v>
      </c>
      <c r="BU5" s="122" t="s">
        <v>224</v>
      </c>
      <c r="BV5" s="122" t="s">
        <v>225</v>
      </c>
      <c r="BW5" s="122" t="s">
        <v>226</v>
      </c>
      <c r="BX5" s="122"/>
      <c r="BY5" s="122" t="s">
        <v>12</v>
      </c>
    </row>
    <row r="6" spans="1:77">
      <c r="B6" s="39" t="s">
        <v>128</v>
      </c>
      <c r="C6" s="57">
        <v>1224.52</v>
      </c>
      <c r="D6" s="57">
        <v>1571.52</v>
      </c>
      <c r="E6" s="57">
        <v>1668.98</v>
      </c>
      <c r="F6" s="57">
        <v>1411.23</v>
      </c>
      <c r="G6" s="57">
        <v>1266.4000000000001</v>
      </c>
      <c r="H6" s="57">
        <v>1160.06</v>
      </c>
      <c r="I6" s="57">
        <v>1250.8</v>
      </c>
      <c r="J6" s="57">
        <v>1257.1500000000001</v>
      </c>
      <c r="K6" s="57">
        <v>1268.49</v>
      </c>
      <c r="L6" s="57">
        <v>1392.6</v>
      </c>
      <c r="M6" s="57">
        <v>1769.59</v>
      </c>
      <c r="N6" s="57">
        <v>1798.61</v>
      </c>
      <c r="O6" s="57">
        <v>1800.09</v>
      </c>
      <c r="P6" s="57">
        <v>1940.54</v>
      </c>
      <c r="Q6" s="58" t="s">
        <v>154</v>
      </c>
      <c r="R6" s="116">
        <v>7.8023876583948715</v>
      </c>
      <c r="S6" s="64"/>
      <c r="T6" s="57">
        <v>1109.1199999999999</v>
      </c>
      <c r="U6" s="57">
        <v>1196.74</v>
      </c>
      <c r="V6" s="57">
        <v>1226.75</v>
      </c>
      <c r="W6" s="57">
        <v>1366.78</v>
      </c>
      <c r="X6" s="57">
        <v>1386.27</v>
      </c>
      <c r="Y6" s="57">
        <v>1506.13</v>
      </c>
      <c r="Z6" s="57">
        <v>1702.12</v>
      </c>
      <c r="AA6" s="57">
        <v>1688.01</v>
      </c>
      <c r="AB6" s="57">
        <v>1690.57</v>
      </c>
      <c r="AC6" s="57">
        <v>1609.49</v>
      </c>
      <c r="AD6" s="57">
        <v>1652</v>
      </c>
      <c r="AE6" s="57">
        <v>1721.79</v>
      </c>
      <c r="AF6" s="57">
        <v>1631.77</v>
      </c>
      <c r="AG6" s="57">
        <v>1414.8</v>
      </c>
      <c r="AH6" s="57">
        <v>1326.28</v>
      </c>
      <c r="AI6" s="57">
        <v>1276.1600000000001</v>
      </c>
      <c r="AJ6" s="57">
        <v>1293.06</v>
      </c>
      <c r="AK6" s="57">
        <v>1288.3900000000001</v>
      </c>
      <c r="AL6" s="57">
        <v>1281.94</v>
      </c>
      <c r="AM6" s="57">
        <v>1201.4000000000001</v>
      </c>
      <c r="AN6" s="57">
        <v>1218.45</v>
      </c>
      <c r="AO6" s="57">
        <v>1192.3499999999999</v>
      </c>
      <c r="AP6" s="57">
        <v>1124.31</v>
      </c>
      <c r="AQ6" s="57">
        <v>1106.45</v>
      </c>
      <c r="AR6" s="57">
        <v>1182.56</v>
      </c>
      <c r="AS6" s="57">
        <v>1259.6199999999999</v>
      </c>
      <c r="AT6" s="57">
        <v>1334.78</v>
      </c>
      <c r="AU6" s="57">
        <v>1221.55</v>
      </c>
      <c r="AV6" s="57">
        <v>1219.49</v>
      </c>
      <c r="AW6" s="57">
        <v>1256.5899999999999</v>
      </c>
      <c r="AX6" s="57">
        <v>1277.9100000000001</v>
      </c>
      <c r="AY6" s="57">
        <v>1275.42</v>
      </c>
      <c r="AZ6" s="57">
        <v>1329.28</v>
      </c>
      <c r="BA6" s="57">
        <v>1305.99</v>
      </c>
      <c r="BB6" s="57">
        <v>1213.19</v>
      </c>
      <c r="BC6" s="57">
        <v>1226.28</v>
      </c>
      <c r="BD6" s="57">
        <v>1303.79</v>
      </c>
      <c r="BE6" s="57">
        <v>1309.3900000000001</v>
      </c>
      <c r="BF6" s="57">
        <v>1472.47</v>
      </c>
      <c r="BG6" s="57">
        <v>1480.96</v>
      </c>
      <c r="BH6" s="57">
        <v>1582.8</v>
      </c>
      <c r="BI6" s="57">
        <v>1711.13</v>
      </c>
      <c r="BJ6" s="57">
        <v>1908.56</v>
      </c>
      <c r="BK6" s="57">
        <v>1874.23</v>
      </c>
      <c r="BL6" s="57">
        <v>1794.01</v>
      </c>
      <c r="BM6" s="57">
        <v>1816.48</v>
      </c>
      <c r="BN6" s="57">
        <v>1789.52</v>
      </c>
      <c r="BO6" s="57">
        <v>1795.25</v>
      </c>
      <c r="BP6" s="57">
        <v>1877.16</v>
      </c>
      <c r="BQ6" s="57">
        <v>1870.58</v>
      </c>
      <c r="BR6" s="57">
        <v>1728.91</v>
      </c>
      <c r="BS6" s="57">
        <v>1725.85</v>
      </c>
      <c r="BT6" s="57">
        <v>1889.92</v>
      </c>
      <c r="BU6" s="57">
        <v>1975.93</v>
      </c>
      <c r="BV6" s="57">
        <v>1928.48</v>
      </c>
      <c r="BW6" s="57">
        <v>1971.49</v>
      </c>
      <c r="BX6" s="58" t="s">
        <v>154</v>
      </c>
      <c r="BY6" s="116">
        <v>14.232986644262247</v>
      </c>
    </row>
    <row r="7" spans="1:77">
      <c r="B7" s="39" t="s">
        <v>129</v>
      </c>
      <c r="C7" s="57">
        <v>925.18935999999997</v>
      </c>
      <c r="D7" s="57">
        <v>1129.9245900000001</v>
      </c>
      <c r="E7" s="57">
        <v>1298.7161000000001</v>
      </c>
      <c r="F7" s="57">
        <v>1063.7691500000001</v>
      </c>
      <c r="G7" s="57">
        <v>952.82570999999996</v>
      </c>
      <c r="H7" s="57">
        <v>1045.29709</v>
      </c>
      <c r="I7" s="57">
        <v>1129.4534799999999</v>
      </c>
      <c r="J7" s="57">
        <v>1114.0590400000001</v>
      </c>
      <c r="K7" s="57">
        <v>1073.6976999999999</v>
      </c>
      <c r="L7" s="57">
        <v>1244.8750500000001</v>
      </c>
      <c r="M7" s="57">
        <v>1549.0447099999999</v>
      </c>
      <c r="N7" s="57">
        <v>1520.62257</v>
      </c>
      <c r="O7" s="57">
        <v>1710.02116</v>
      </c>
      <c r="P7" s="57">
        <v>1794.95</v>
      </c>
      <c r="Q7" s="58" t="s">
        <v>154</v>
      </c>
      <c r="R7" s="116">
        <v>4.9665373731398788</v>
      </c>
      <c r="S7" s="64"/>
      <c r="T7" s="57">
        <v>802.23</v>
      </c>
      <c r="U7" s="57">
        <v>944.54</v>
      </c>
      <c r="V7" s="57">
        <v>948.89</v>
      </c>
      <c r="W7" s="57">
        <v>1005.78</v>
      </c>
      <c r="X7" s="57">
        <v>1012.34</v>
      </c>
      <c r="Y7" s="57">
        <v>1047.68</v>
      </c>
      <c r="Z7" s="57">
        <v>1206.22</v>
      </c>
      <c r="AA7" s="57">
        <v>1250.1300000000001</v>
      </c>
      <c r="AB7" s="57">
        <v>1288.5899999999999</v>
      </c>
      <c r="AC7" s="57">
        <v>1254.49</v>
      </c>
      <c r="AD7" s="57">
        <v>1320.05</v>
      </c>
      <c r="AE7" s="57">
        <v>1328.68</v>
      </c>
      <c r="AF7" s="57">
        <v>1235.4100000000001</v>
      </c>
      <c r="AG7" s="57">
        <v>1082.9100000000001</v>
      </c>
      <c r="AH7" s="57">
        <v>1001.27</v>
      </c>
      <c r="AI7" s="57">
        <v>937.81</v>
      </c>
      <c r="AJ7" s="57">
        <v>943.47</v>
      </c>
      <c r="AK7" s="57">
        <v>939.75</v>
      </c>
      <c r="AL7" s="57">
        <v>967.13</v>
      </c>
      <c r="AM7" s="57">
        <v>960.56</v>
      </c>
      <c r="AN7" s="57">
        <v>1083.4100000000001</v>
      </c>
      <c r="AO7" s="57">
        <v>1077.51</v>
      </c>
      <c r="AP7" s="57">
        <v>1011.31</v>
      </c>
      <c r="AQ7" s="57">
        <v>1010.05</v>
      </c>
      <c r="AR7" s="57">
        <v>1071.51</v>
      </c>
      <c r="AS7" s="57">
        <v>1115.3800000000001</v>
      </c>
      <c r="AT7" s="57">
        <v>1195.92</v>
      </c>
      <c r="AU7" s="57">
        <v>1130.6099999999999</v>
      </c>
      <c r="AV7" s="57">
        <v>1144.55</v>
      </c>
      <c r="AW7" s="57">
        <v>1140.6300000000001</v>
      </c>
      <c r="AX7" s="57">
        <v>1087.8</v>
      </c>
      <c r="AY7" s="57">
        <v>1083.76</v>
      </c>
      <c r="AZ7" s="57">
        <v>1081.33</v>
      </c>
      <c r="BA7" s="57">
        <v>1095.72</v>
      </c>
      <c r="BB7" s="57">
        <v>1043.3599999999999</v>
      </c>
      <c r="BC7" s="57">
        <v>1074.71</v>
      </c>
      <c r="BD7" s="57">
        <v>1148.26</v>
      </c>
      <c r="BE7" s="57">
        <v>1165.18</v>
      </c>
      <c r="BF7" s="57">
        <v>1324.52</v>
      </c>
      <c r="BG7" s="57">
        <v>1337.97</v>
      </c>
      <c r="BH7" s="57">
        <v>1436.18</v>
      </c>
      <c r="BI7" s="57">
        <v>1553.25</v>
      </c>
      <c r="BJ7" s="57">
        <v>1632.46</v>
      </c>
      <c r="BK7" s="57">
        <v>1573.96</v>
      </c>
      <c r="BL7" s="57">
        <v>1488.78</v>
      </c>
      <c r="BM7" s="57">
        <v>1506.2</v>
      </c>
      <c r="BN7" s="57">
        <v>1518.26</v>
      </c>
      <c r="BO7" s="57">
        <v>1569.82</v>
      </c>
      <c r="BP7" s="57">
        <v>1674.28</v>
      </c>
      <c r="BQ7" s="57">
        <v>1758.06</v>
      </c>
      <c r="BR7" s="57">
        <v>1717.23</v>
      </c>
      <c r="BS7" s="57">
        <v>1693.6</v>
      </c>
      <c r="BT7" s="57">
        <v>1761.01</v>
      </c>
      <c r="BU7" s="57">
        <v>1815.13</v>
      </c>
      <c r="BV7" s="57">
        <v>1772.2</v>
      </c>
      <c r="BW7" s="57">
        <v>1834.57</v>
      </c>
      <c r="BX7" s="58" t="s">
        <v>154</v>
      </c>
      <c r="BY7" s="116">
        <v>8.323689182805861</v>
      </c>
    </row>
    <row r="8" spans="1:77">
      <c r="B8" s="39" t="s">
        <v>130</v>
      </c>
      <c r="C8" s="57">
        <v>792.40733</v>
      </c>
      <c r="D8" s="57">
        <v>980.75635999999997</v>
      </c>
      <c r="E8" s="57">
        <v>1052.9800299999999</v>
      </c>
      <c r="F8" s="57">
        <v>903.81239000000005</v>
      </c>
      <c r="G8" s="57">
        <v>768.14916000000005</v>
      </c>
      <c r="H8" s="57">
        <v>758.98199</v>
      </c>
      <c r="I8" s="57">
        <v>927.34223999999995</v>
      </c>
      <c r="J8" s="57">
        <v>976.05850999999996</v>
      </c>
      <c r="K8" s="57">
        <v>949.60551999999996</v>
      </c>
      <c r="L8" s="57">
        <v>1092.9256</v>
      </c>
      <c r="M8" s="57">
        <v>1378.98099</v>
      </c>
      <c r="N8" s="57">
        <v>1307.5317399999999</v>
      </c>
      <c r="O8" s="57">
        <v>1457.5654500000001</v>
      </c>
      <c r="P8" s="57">
        <v>1560.71</v>
      </c>
      <c r="Q8" s="58" t="s">
        <v>154</v>
      </c>
      <c r="R8" s="116">
        <v>7.0764952613277199</v>
      </c>
      <c r="S8" s="64"/>
      <c r="T8" s="57">
        <v>712.1</v>
      </c>
      <c r="U8" s="57">
        <v>803.27</v>
      </c>
      <c r="V8" s="57">
        <v>791.19</v>
      </c>
      <c r="W8" s="57">
        <v>864.24</v>
      </c>
      <c r="X8" s="57">
        <v>864.52</v>
      </c>
      <c r="Y8" s="57">
        <v>924.79</v>
      </c>
      <c r="Z8" s="57">
        <v>1057.75</v>
      </c>
      <c r="AA8" s="57">
        <v>1073.32</v>
      </c>
      <c r="AB8" s="57">
        <v>1075.56</v>
      </c>
      <c r="AC8" s="57">
        <v>1016.55</v>
      </c>
      <c r="AD8" s="57">
        <v>1045.29</v>
      </c>
      <c r="AE8" s="57">
        <v>1072.48</v>
      </c>
      <c r="AF8" s="57">
        <v>1051.6099999999999</v>
      </c>
      <c r="AG8" s="57">
        <v>921.01</v>
      </c>
      <c r="AH8" s="57">
        <v>855.45</v>
      </c>
      <c r="AI8" s="57">
        <v>789.09</v>
      </c>
      <c r="AJ8" s="57">
        <v>781.16</v>
      </c>
      <c r="AK8" s="57">
        <v>765.54</v>
      </c>
      <c r="AL8" s="57">
        <v>767.65</v>
      </c>
      <c r="AM8" s="57">
        <v>758.34</v>
      </c>
      <c r="AN8" s="57">
        <v>804.97</v>
      </c>
      <c r="AO8" s="57">
        <v>777.51</v>
      </c>
      <c r="AP8" s="57">
        <v>725.77</v>
      </c>
      <c r="AQ8" s="57">
        <v>728.44</v>
      </c>
      <c r="AR8" s="57">
        <v>826.45</v>
      </c>
      <c r="AS8" s="57">
        <v>878.85</v>
      </c>
      <c r="AT8" s="57">
        <v>1016.63</v>
      </c>
      <c r="AU8" s="57">
        <v>983.24</v>
      </c>
      <c r="AV8" s="57">
        <v>984.15</v>
      </c>
      <c r="AW8" s="57">
        <v>981.83</v>
      </c>
      <c r="AX8" s="57">
        <v>976.65</v>
      </c>
      <c r="AY8" s="57">
        <v>961.56</v>
      </c>
      <c r="AZ8" s="57">
        <v>955.08</v>
      </c>
      <c r="BA8" s="57">
        <v>960.25</v>
      </c>
      <c r="BB8" s="57">
        <v>931.01</v>
      </c>
      <c r="BC8" s="57">
        <v>952.93</v>
      </c>
      <c r="BD8" s="57">
        <v>1001.22</v>
      </c>
      <c r="BE8" s="57">
        <v>1019.42</v>
      </c>
      <c r="BF8" s="57">
        <v>1194.78</v>
      </c>
      <c r="BG8" s="57">
        <v>1151.78</v>
      </c>
      <c r="BH8" s="57">
        <v>1238.73</v>
      </c>
      <c r="BI8" s="57">
        <v>1378.55</v>
      </c>
      <c r="BJ8" s="57">
        <v>1477.58</v>
      </c>
      <c r="BK8" s="57">
        <v>1421.08</v>
      </c>
      <c r="BL8" s="57">
        <v>1301.1199999999999</v>
      </c>
      <c r="BM8" s="57">
        <v>1298.7</v>
      </c>
      <c r="BN8" s="57">
        <v>1298.6300000000001</v>
      </c>
      <c r="BO8" s="57">
        <v>1331.83</v>
      </c>
      <c r="BP8" s="57">
        <v>1400.82</v>
      </c>
      <c r="BQ8" s="57">
        <v>1491.3</v>
      </c>
      <c r="BR8" s="57">
        <v>1469.64</v>
      </c>
      <c r="BS8" s="57">
        <v>1471.61</v>
      </c>
      <c r="BT8" s="57">
        <v>1554.55</v>
      </c>
      <c r="BU8" s="57">
        <v>1577.58</v>
      </c>
      <c r="BV8" s="57">
        <v>1523.05</v>
      </c>
      <c r="BW8" s="57">
        <v>1590.09</v>
      </c>
      <c r="BX8" s="58" t="s">
        <v>154</v>
      </c>
      <c r="BY8" s="116">
        <v>8.0510461331466878</v>
      </c>
    </row>
    <row r="9" spans="1:77">
      <c r="B9" s="39" t="s">
        <v>131</v>
      </c>
      <c r="C9" s="57">
        <v>40954.232160367799</v>
      </c>
      <c r="D9" s="57">
        <v>44649.532367739965</v>
      </c>
      <c r="E9" s="57">
        <v>50323.667111418326</v>
      </c>
      <c r="F9" s="57">
        <v>42090.263796678832</v>
      </c>
      <c r="G9" s="57">
        <v>37205.891619914153</v>
      </c>
      <c r="H9" s="57">
        <v>35863.234684199524</v>
      </c>
      <c r="I9" s="57">
        <v>39575.501470895557</v>
      </c>
      <c r="J9" s="57">
        <v>39771.870368286531</v>
      </c>
      <c r="K9" s="57">
        <v>39882.12644879194</v>
      </c>
      <c r="L9" s="57">
        <v>44476.979439612915</v>
      </c>
      <c r="M9" s="57">
        <v>53307.743180027966</v>
      </c>
      <c r="N9" s="57">
        <v>52849.737489350067</v>
      </c>
      <c r="O9" s="57">
        <v>55241.607214622149</v>
      </c>
      <c r="P9" s="57">
        <v>56078.897873229696</v>
      </c>
      <c r="Q9" s="58" t="s">
        <v>154</v>
      </c>
      <c r="R9" s="116">
        <v>1.5156884472143251</v>
      </c>
      <c r="S9" s="64"/>
      <c r="T9" s="57">
        <v>37710.225537318955</v>
      </c>
      <c r="U9" s="57">
        <v>42704.840291285545</v>
      </c>
      <c r="V9" s="57">
        <v>40653.945697429546</v>
      </c>
      <c r="W9" s="57">
        <v>42847.589499574009</v>
      </c>
      <c r="X9" s="57">
        <v>41920.04115292491</v>
      </c>
      <c r="Y9" s="57">
        <v>42098.156156059609</v>
      </c>
      <c r="Z9" s="57">
        <v>45131.89833941518</v>
      </c>
      <c r="AA9" s="57">
        <v>49441.059687816487</v>
      </c>
      <c r="AB9" s="57">
        <v>50036.169562910931</v>
      </c>
      <c r="AC9" s="57">
        <v>48457.569083865157</v>
      </c>
      <c r="AD9" s="57">
        <v>51083.961612037238</v>
      </c>
      <c r="AE9" s="57">
        <v>51596.765637307697</v>
      </c>
      <c r="AF9" s="57">
        <v>48795.794685485555</v>
      </c>
      <c r="AG9" s="57">
        <v>42850.48306460688</v>
      </c>
      <c r="AH9" s="57">
        <v>39731.541466394454</v>
      </c>
      <c r="AI9" s="57">
        <v>37072.676708409017</v>
      </c>
      <c r="AJ9" s="57">
        <v>37100.969344286015</v>
      </c>
      <c r="AK9" s="57">
        <v>36834.761361261597</v>
      </c>
      <c r="AL9" s="57">
        <v>37672.287684665709</v>
      </c>
      <c r="AM9" s="57">
        <v>37197.421512048488</v>
      </c>
      <c r="AN9" s="57">
        <v>37305.447939942445</v>
      </c>
      <c r="AO9" s="57">
        <v>36080.183902133198</v>
      </c>
      <c r="AP9" s="57">
        <v>34871.959747295325</v>
      </c>
      <c r="AQ9" s="57">
        <v>35225.939202983587</v>
      </c>
      <c r="AR9" s="57">
        <v>37750.413940553313</v>
      </c>
      <c r="AS9" s="57">
        <v>39296.22068255984</v>
      </c>
      <c r="AT9" s="57">
        <v>41866.027938977932</v>
      </c>
      <c r="AU9" s="57">
        <v>39244.779526419865</v>
      </c>
      <c r="AV9" s="57">
        <v>39351.519925410321</v>
      </c>
      <c r="AW9" s="57">
        <v>39754.046972205702</v>
      </c>
      <c r="AX9" s="57">
        <v>39568.215795650001</v>
      </c>
      <c r="AY9" s="57">
        <v>40468.436028099728</v>
      </c>
      <c r="AZ9" s="57">
        <v>40522.449242046721</v>
      </c>
      <c r="BA9" s="57">
        <v>41372.835854485827</v>
      </c>
      <c r="BB9" s="57">
        <v>38395.35743565837</v>
      </c>
      <c r="BC9" s="57">
        <v>39273.393669522717</v>
      </c>
      <c r="BD9" s="57">
        <v>41799.154435995944</v>
      </c>
      <c r="BE9" s="57">
        <v>42180.783513109462</v>
      </c>
      <c r="BF9" s="57">
        <v>46668.05986464546</v>
      </c>
      <c r="BG9" s="57">
        <v>47157.39386242706</v>
      </c>
      <c r="BH9" s="57">
        <v>49262.301670230037</v>
      </c>
      <c r="BI9" s="57">
        <v>53003.038243284514</v>
      </c>
      <c r="BJ9" s="57">
        <v>56437.69993730609</v>
      </c>
      <c r="BK9" s="57">
        <v>54512.51466876718</v>
      </c>
      <c r="BL9" s="57">
        <v>52220.489655505007</v>
      </c>
      <c r="BM9" s="57">
        <v>53142.250872088356</v>
      </c>
      <c r="BN9" s="57">
        <v>52834.246949700195</v>
      </c>
      <c r="BO9" s="57">
        <v>53226.485765267578</v>
      </c>
      <c r="BP9" s="57">
        <v>55776.038066455541</v>
      </c>
      <c r="BQ9" s="57">
        <v>58074.814731461091</v>
      </c>
      <c r="BR9" s="57">
        <v>53731.252109891175</v>
      </c>
      <c r="BS9" s="57">
        <v>53525.487485331236</v>
      </c>
      <c r="BT9" s="57">
        <v>56218.753516485282</v>
      </c>
      <c r="BU9" s="57">
        <v>57085.858504669886</v>
      </c>
      <c r="BV9" s="57">
        <v>54768.112913337725</v>
      </c>
      <c r="BW9" s="57">
        <v>56317.134727603006</v>
      </c>
      <c r="BX9" s="58" t="s">
        <v>154</v>
      </c>
      <c r="BY9" s="116">
        <v>5.2155475333817813</v>
      </c>
    </row>
    <row r="10" spans="1:77">
      <c r="B10" s="39" t="s">
        <v>132</v>
      </c>
      <c r="C10" s="57">
        <v>3443.6333126497016</v>
      </c>
      <c r="D10" s="57">
        <v>4015.7601520729177</v>
      </c>
      <c r="E10" s="57">
        <v>4278.1729194463642</v>
      </c>
      <c r="F10" s="57">
        <v>4410.4050688829229</v>
      </c>
      <c r="G10" s="57">
        <v>4297.4539383027641</v>
      </c>
      <c r="H10" s="57">
        <v>4513.8009056858546</v>
      </c>
      <c r="I10" s="57">
        <v>4353.5017509283516</v>
      </c>
      <c r="J10" s="57">
        <v>4531.7017441767011</v>
      </c>
      <c r="K10" s="57">
        <v>4502.2017190991373</v>
      </c>
      <c r="L10" s="57">
        <v>4876.8400501551268</v>
      </c>
      <c r="M10" s="57">
        <v>6069.5868063079715</v>
      </c>
      <c r="N10" s="57">
        <v>6348.1845219991319</v>
      </c>
      <c r="O10" s="57">
        <v>7588.0608327037144</v>
      </c>
      <c r="P10" s="57">
        <v>8776.4383429517584</v>
      </c>
      <c r="Q10" s="58" t="s">
        <v>154</v>
      </c>
      <c r="R10" s="116">
        <v>15.66114896082893</v>
      </c>
      <c r="S10" s="64"/>
      <c r="T10" s="57">
        <v>3232.5648238944173</v>
      </c>
      <c r="U10" s="57">
        <v>3537.2729757101292</v>
      </c>
      <c r="V10" s="57">
        <v>3381.686305399714</v>
      </c>
      <c r="W10" s="57">
        <v>3628.4514604465735</v>
      </c>
      <c r="X10" s="57">
        <v>3665.4608002314853</v>
      </c>
      <c r="Y10" s="57">
        <v>3948.0408957191312</v>
      </c>
      <c r="Z10" s="57">
        <v>4247.5194109987624</v>
      </c>
      <c r="AA10" s="57">
        <v>4196.4839969778322</v>
      </c>
      <c r="AB10" s="57">
        <v>4313.9891009050425</v>
      </c>
      <c r="AC10" s="57">
        <v>4144.7104023662932</v>
      </c>
      <c r="AD10" s="57">
        <v>4175.7400292571574</v>
      </c>
      <c r="AE10" s="57">
        <v>4479.140289678011</v>
      </c>
      <c r="AF10" s="57">
        <v>4837.0247721317537</v>
      </c>
      <c r="AG10" s="57">
        <v>4491.1964891410935</v>
      </c>
      <c r="AH10" s="57">
        <v>4218.1539055090261</v>
      </c>
      <c r="AI10" s="57">
        <v>4107.1226710820329</v>
      </c>
      <c r="AJ10" s="57">
        <v>4271.1781632292186</v>
      </c>
      <c r="AK10" s="57">
        <v>4229.3063481601748</v>
      </c>
      <c r="AL10" s="57">
        <v>4283.2674779365661</v>
      </c>
      <c r="AM10" s="57">
        <v>4407.6894883212499</v>
      </c>
      <c r="AN10" s="57">
        <v>4666.8651437941062</v>
      </c>
      <c r="AO10" s="57">
        <v>4655.4841095053616</v>
      </c>
      <c r="AP10" s="57">
        <v>4415.7030559261821</v>
      </c>
      <c r="AQ10" s="57">
        <v>4320.255598244571</v>
      </c>
      <c r="AR10" s="57">
        <v>4375.1484559615474</v>
      </c>
      <c r="AS10" s="57">
        <v>4368.7314932403106</v>
      </c>
      <c r="AT10" s="57">
        <v>4392.8917967431316</v>
      </c>
      <c r="AU10" s="57">
        <v>4275.0095648399702</v>
      </c>
      <c r="AV10" s="57">
        <v>4450.4878872152649</v>
      </c>
      <c r="AW10" s="57">
        <v>4491.9973636407476</v>
      </c>
      <c r="AX10" s="57">
        <v>4559.3833491407722</v>
      </c>
      <c r="AY10" s="57">
        <v>4628.3064606877042</v>
      </c>
      <c r="AZ10" s="57">
        <v>4629.8185091709938</v>
      </c>
      <c r="BA10" s="57">
        <v>4582.7382770427766</v>
      </c>
      <c r="BB10" s="57">
        <v>4349.0841866670953</v>
      </c>
      <c r="BC10" s="57">
        <v>4450.7592393139039</v>
      </c>
      <c r="BD10" s="57">
        <v>4618.3911778417223</v>
      </c>
      <c r="BE10" s="57">
        <v>4624.3683186779626</v>
      </c>
      <c r="BF10" s="57">
        <v>5080.8317391933379</v>
      </c>
      <c r="BG10" s="57">
        <v>5174.3244329416302</v>
      </c>
      <c r="BH10" s="57">
        <v>5544.5261787258669</v>
      </c>
      <c r="BI10" s="57">
        <v>5914.8722812545211</v>
      </c>
      <c r="BJ10" s="57">
        <v>6511.2543604417506</v>
      </c>
      <c r="BK10" s="57">
        <v>6298.905267895896</v>
      </c>
      <c r="BL10" s="57">
        <v>6114.7555741315282</v>
      </c>
      <c r="BM10" s="57">
        <v>6389.9085311942381</v>
      </c>
      <c r="BN10" s="57">
        <v>6333.8084138441009</v>
      </c>
      <c r="BO10" s="57">
        <v>6559.6010095326892</v>
      </c>
      <c r="BP10" s="57">
        <v>7024.1046827527443</v>
      </c>
      <c r="BQ10" s="57">
        <v>7808.616072146222</v>
      </c>
      <c r="BR10" s="57">
        <v>7681.8972141398881</v>
      </c>
      <c r="BS10" s="57">
        <v>7858.868937579372</v>
      </c>
      <c r="BT10" s="57">
        <v>8042.3026347517161</v>
      </c>
      <c r="BU10" s="57">
        <v>8739.0142588454673</v>
      </c>
      <c r="BV10" s="57">
        <v>8961.09891169804</v>
      </c>
      <c r="BW10" s="57">
        <v>9389.7468130596226</v>
      </c>
      <c r="BX10" s="58" t="s">
        <v>154</v>
      </c>
      <c r="BY10" s="116">
        <v>19.479620892517136</v>
      </c>
    </row>
    <row r="11" spans="1:77">
      <c r="B11" s="39" t="s">
        <v>133</v>
      </c>
      <c r="C11" s="57">
        <v>17997.307569887635</v>
      </c>
      <c r="D11" s="57">
        <v>23624.084041988845</v>
      </c>
      <c r="E11" s="57">
        <v>28639.382770427765</v>
      </c>
      <c r="F11" s="57">
        <v>26440.155287990096</v>
      </c>
      <c r="G11" s="57">
        <v>24835.057244361567</v>
      </c>
      <c r="H11" s="57">
        <v>23903.214718600797</v>
      </c>
      <c r="I11" s="57">
        <v>27013.528381050364</v>
      </c>
      <c r="J11" s="57">
        <v>26319.746041442275</v>
      </c>
      <c r="K11" s="57">
        <v>27861.263844904915</v>
      </c>
      <c r="L11" s="57">
        <v>31542.489751957179</v>
      </c>
      <c r="M11" s="57">
        <v>42181.733695564806</v>
      </c>
      <c r="N11" s="57">
        <v>42750.132653881403</v>
      </c>
      <c r="O11" s="57">
        <v>45437.485781342926</v>
      </c>
      <c r="P11" s="57">
        <v>51513.877859404893</v>
      </c>
      <c r="Q11" s="58" t="s">
        <v>154</v>
      </c>
      <c r="R11" s="116">
        <v>13.373081660598828</v>
      </c>
      <c r="S11" s="64"/>
      <c r="T11" s="57">
        <v>16364.264471844002</v>
      </c>
      <c r="U11" s="57">
        <v>17591.579725754338</v>
      </c>
      <c r="V11" s="57">
        <v>18324.198241355472</v>
      </c>
      <c r="W11" s="57">
        <v>19707.98784702686</v>
      </c>
      <c r="X11" s="57">
        <v>20169.559695854165</v>
      </c>
      <c r="Y11" s="57">
        <v>21669.252656453456</v>
      </c>
      <c r="Z11" s="57">
        <v>25100.898612696321</v>
      </c>
      <c r="AA11" s="57">
        <v>27527.024289870911</v>
      </c>
      <c r="AB11" s="57">
        <v>27290.404616843767</v>
      </c>
      <c r="AC11" s="57">
        <v>28006.234025109716</v>
      </c>
      <c r="AD11" s="57">
        <v>29273.22005562075</v>
      </c>
      <c r="AE11" s="57">
        <v>29963.129551336671</v>
      </c>
      <c r="AF11" s="57">
        <v>28417.76970437411</v>
      </c>
      <c r="AG11" s="57">
        <v>25385.654347581461</v>
      </c>
      <c r="AH11" s="57">
        <v>26511.347597537257</v>
      </c>
      <c r="AI11" s="57">
        <v>25446.930409760957</v>
      </c>
      <c r="AJ11" s="57">
        <v>25657.739482694873</v>
      </c>
      <c r="AK11" s="57">
        <v>24766.325333161862</v>
      </c>
      <c r="AL11" s="57">
        <v>24974.48197148231</v>
      </c>
      <c r="AM11" s="57">
        <v>23899.831208706415</v>
      </c>
      <c r="AN11" s="57">
        <v>24363.537865513528</v>
      </c>
      <c r="AO11" s="57">
        <v>24315.704020447862</v>
      </c>
      <c r="AP11" s="57">
        <v>23476.103975436847</v>
      </c>
      <c r="AQ11" s="57">
        <v>23432.732650666323</v>
      </c>
      <c r="AR11" s="57">
        <v>25667.789798575723</v>
      </c>
      <c r="AS11" s="57">
        <v>27094.532769623998</v>
      </c>
      <c r="AT11" s="57">
        <v>28721.352902406485</v>
      </c>
      <c r="AU11" s="57">
        <v>26458.501454820198</v>
      </c>
      <c r="AV11" s="57">
        <v>26232.324336489466</v>
      </c>
      <c r="AW11" s="57">
        <v>26054.874853312325</v>
      </c>
      <c r="AX11" s="57">
        <v>26414.242770106255</v>
      </c>
      <c r="AY11" s="57">
        <v>26564.020126352338</v>
      </c>
      <c r="AZ11" s="57">
        <v>27510.373430642852</v>
      </c>
      <c r="BA11" s="57">
        <v>28144.671821499185</v>
      </c>
      <c r="BB11" s="57">
        <v>27334.750108508688</v>
      </c>
      <c r="BC11" s="57">
        <v>28467.850884948639</v>
      </c>
      <c r="BD11" s="57">
        <v>29541.254199688137</v>
      </c>
      <c r="BE11" s="57">
        <v>29275.91750124584</v>
      </c>
      <c r="BF11" s="57">
        <v>33334.01707203369</v>
      </c>
      <c r="BG11" s="57">
        <v>33908.212902084975</v>
      </c>
      <c r="BH11" s="57">
        <v>36893.542527368307</v>
      </c>
      <c r="BI11" s="57">
        <v>41732.766408925032</v>
      </c>
      <c r="BJ11" s="57">
        <v>45623.794749787005</v>
      </c>
      <c r="BK11" s="57">
        <v>44477.508962013919</v>
      </c>
      <c r="BL11" s="57">
        <v>42055.604674715061</v>
      </c>
      <c r="BM11" s="57">
        <v>43093.063481601748</v>
      </c>
      <c r="BN11" s="57">
        <v>42636.99583648143</v>
      </c>
      <c r="BO11" s="57">
        <v>43260.514090054174</v>
      </c>
      <c r="BP11" s="57">
        <v>45424.360602504537</v>
      </c>
      <c r="BQ11" s="57">
        <v>46440.317006124715</v>
      </c>
      <c r="BR11" s="57">
        <v>44341.177037953923</v>
      </c>
      <c r="BS11" s="57">
        <v>45563.621457392255</v>
      </c>
      <c r="BT11" s="57">
        <v>49943.794106772548</v>
      </c>
      <c r="BU11" s="57">
        <v>52191.57008053756</v>
      </c>
      <c r="BV11" s="57">
        <v>51259.752117928845</v>
      </c>
      <c r="BW11" s="57">
        <v>52761.223013487222</v>
      </c>
      <c r="BX11" s="58" t="s">
        <v>154</v>
      </c>
      <c r="BY11" s="116">
        <v>15.796816244787815</v>
      </c>
    </row>
    <row r="12" spans="1:77">
      <c r="B12" s="39" t="s">
        <v>134</v>
      </c>
      <c r="C12" s="57">
        <v>266.30953011718941</v>
      </c>
      <c r="D12" s="57">
        <v>326.27879691996077</v>
      </c>
      <c r="E12" s="57">
        <v>338.53135820727567</v>
      </c>
      <c r="F12" s="57">
        <v>279.19187229732989</v>
      </c>
      <c r="G12" s="57">
        <v>250.84625813815163</v>
      </c>
      <c r="H12" s="57">
        <v>234.23356053177295</v>
      </c>
      <c r="I12" s="57">
        <v>267.04523735270948</v>
      </c>
      <c r="J12" s="57">
        <v>273.11237127654442</v>
      </c>
      <c r="K12" s="57">
        <v>269.41475653865319</v>
      </c>
      <c r="L12" s="57">
        <v>309.74727828057934</v>
      </c>
      <c r="M12" s="57">
        <v>392.41506486408286</v>
      </c>
      <c r="N12" s="57">
        <v>372.96651662996129</v>
      </c>
      <c r="O12" s="57">
        <v>388.92011735013745</v>
      </c>
      <c r="P12" s="57">
        <v>442.09526259102671</v>
      </c>
      <c r="Q12" s="58" t="s">
        <v>154</v>
      </c>
      <c r="R12" s="116">
        <v>13.672510849578057</v>
      </c>
      <c r="S12" s="64"/>
      <c r="T12" s="57">
        <v>243.45009404086355</v>
      </c>
      <c r="U12" s="57">
        <v>262.54665873615511</v>
      </c>
      <c r="V12" s="57">
        <v>266.91947851527959</v>
      </c>
      <c r="W12" s="57">
        <v>292.5857218640989</v>
      </c>
      <c r="X12" s="57">
        <v>293.32647451251466</v>
      </c>
      <c r="Y12" s="57">
        <v>314.65526387705563</v>
      </c>
      <c r="Z12" s="57">
        <v>351.09232079991</v>
      </c>
      <c r="AA12" s="57">
        <v>345.20262992910767</v>
      </c>
      <c r="AB12" s="57">
        <v>342.94404166733648</v>
      </c>
      <c r="AC12" s="57">
        <v>327.381162891636</v>
      </c>
      <c r="AD12" s="57">
        <v>337.38260967415243</v>
      </c>
      <c r="AE12" s="57">
        <v>346.08066616297202</v>
      </c>
      <c r="AF12" s="57">
        <v>326.56549905959133</v>
      </c>
      <c r="AG12" s="57">
        <v>279.97106434967128</v>
      </c>
      <c r="AH12" s="57">
        <v>261.19214879354411</v>
      </c>
      <c r="AI12" s="57">
        <v>249.9619013937338</v>
      </c>
      <c r="AJ12" s="57">
        <v>253.71678428472677</v>
      </c>
      <c r="AK12" s="57">
        <v>258.11339559856606</v>
      </c>
      <c r="AL12" s="57">
        <v>254.11513173758578</v>
      </c>
      <c r="AM12" s="57">
        <v>237.33020399633483</v>
      </c>
      <c r="AN12" s="57">
        <v>244.30916134840129</v>
      </c>
      <c r="AO12" s="57">
        <v>237.81021428456603</v>
      </c>
      <c r="AP12" s="57">
        <v>227.81905573327762</v>
      </c>
      <c r="AQ12" s="57">
        <v>227.15096371790955</v>
      </c>
      <c r="AR12" s="57">
        <v>248.61864420402847</v>
      </c>
      <c r="AS12" s="57">
        <v>264.62423842975869</v>
      </c>
      <c r="AT12" s="57">
        <v>286.04594338257755</v>
      </c>
      <c r="AU12" s="57">
        <v>267.99427717137939</v>
      </c>
      <c r="AV12" s="57">
        <v>269.86898580545602</v>
      </c>
      <c r="AW12" s="57">
        <v>276.83701191184275</v>
      </c>
      <c r="AX12" s="57">
        <v>273.77883517932065</v>
      </c>
      <c r="AY12" s="57">
        <v>271.09007024932885</v>
      </c>
      <c r="AZ12" s="57">
        <v>271.79127750896203</v>
      </c>
      <c r="BA12" s="57">
        <v>268.06950986223416</v>
      </c>
      <c r="BB12" s="57">
        <v>265.72122108444387</v>
      </c>
      <c r="BC12" s="57">
        <v>272.72139791341812</v>
      </c>
      <c r="BD12" s="57">
        <v>282.85209060073629</v>
      </c>
      <c r="BE12" s="57">
        <v>287.38566399279824</v>
      </c>
      <c r="BF12" s="57">
        <v>332.24556721912325</v>
      </c>
      <c r="BG12" s="57">
        <v>335.57606057196136</v>
      </c>
      <c r="BH12" s="57">
        <v>355.03721446139502</v>
      </c>
      <c r="BI12" s="57">
        <v>389.8789525294581</v>
      </c>
      <c r="BJ12" s="57">
        <v>424.45448261449678</v>
      </c>
      <c r="BK12" s="57">
        <v>399.27114311894155</v>
      </c>
      <c r="BL12" s="57">
        <v>373.84249361004385</v>
      </c>
      <c r="BM12" s="57">
        <v>376.98522674297101</v>
      </c>
      <c r="BN12" s="57">
        <v>372.27032327551564</v>
      </c>
      <c r="BO12" s="57">
        <v>369.03563907598823</v>
      </c>
      <c r="BP12" s="57">
        <v>383.10318774414458</v>
      </c>
      <c r="BQ12" s="57">
        <v>397.81985950134231</v>
      </c>
      <c r="BR12" s="57">
        <v>380.54688379121319</v>
      </c>
      <c r="BS12" s="57">
        <v>394.97323452344591</v>
      </c>
      <c r="BT12" s="57">
        <v>415.69469673830918</v>
      </c>
      <c r="BU12" s="57">
        <v>446.106386741042</v>
      </c>
      <c r="BV12" s="57">
        <v>449.14463002555982</v>
      </c>
      <c r="BW12" s="57">
        <v>458.72554535663187</v>
      </c>
      <c r="BX12" s="58" t="s">
        <v>154</v>
      </c>
      <c r="BY12" s="116">
        <v>16.140919247377905</v>
      </c>
    </row>
    <row r="13" spans="1:77">
      <c r="B13" s="70" t="s">
        <v>135</v>
      </c>
      <c r="C13" s="74">
        <v>59.260295786647809</v>
      </c>
      <c r="D13" s="74">
        <v>85.365362740527587</v>
      </c>
      <c r="E13" s="74">
        <v>96.565851110003692</v>
      </c>
      <c r="F13" s="74">
        <v>85.988412558072241</v>
      </c>
      <c r="G13" s="74">
        <v>88.982769141736469</v>
      </c>
      <c r="H13" s="74">
        <v>101.35430128442135</v>
      </c>
      <c r="I13" s="74">
        <v>121.28797627276674</v>
      </c>
      <c r="J13" s="74">
        <v>147.33749320815986</v>
      </c>
      <c r="K13" s="74">
        <v>196.23778963782212</v>
      </c>
      <c r="L13" s="74">
        <v>254.27021685662385</v>
      </c>
      <c r="M13" s="74">
        <v>402.09297024450626</v>
      </c>
      <c r="N13" s="74">
        <v>513.68954169144945</v>
      </c>
      <c r="O13" s="74">
        <v>955.69850820647196</v>
      </c>
      <c r="P13" s="74">
        <v>1487.5866060089702</v>
      </c>
      <c r="Q13" s="107" t="s">
        <v>154</v>
      </c>
      <c r="R13" s="117">
        <v>55.654381924345067</v>
      </c>
      <c r="S13" s="64"/>
      <c r="T13" s="74">
        <v>53.831562364364139</v>
      </c>
      <c r="U13" s="74">
        <v>59.377240503480316</v>
      </c>
      <c r="V13" s="74">
        <v>59.687173469223723</v>
      </c>
      <c r="W13" s="74">
        <v>64.209172601154208</v>
      </c>
      <c r="X13" s="74">
        <v>70.329062645682967</v>
      </c>
      <c r="Y13" s="74">
        <v>76.068288134775827</v>
      </c>
      <c r="Z13" s="74">
        <v>95.275129808542445</v>
      </c>
      <c r="AA13" s="74">
        <v>99.523526291253404</v>
      </c>
      <c r="AB13" s="74">
        <v>97.549471924381507</v>
      </c>
      <c r="AC13" s="74">
        <v>93.447361229443629</v>
      </c>
      <c r="AD13" s="74">
        <v>95.762213255742921</v>
      </c>
      <c r="AE13" s="74">
        <v>99.343803751989327</v>
      </c>
      <c r="AF13" s="74">
        <v>93.630298840966447</v>
      </c>
      <c r="AG13" s="74">
        <v>83.611812175478633</v>
      </c>
      <c r="AH13" s="74">
        <v>84.002443454916644</v>
      </c>
      <c r="AI13" s="74">
        <v>82.805150545758522</v>
      </c>
      <c r="AJ13" s="74">
        <v>92.048483289661945</v>
      </c>
      <c r="AK13" s="74">
        <v>87.462504219782332</v>
      </c>
      <c r="AL13" s="74">
        <v>89.098332985033835</v>
      </c>
      <c r="AM13" s="74">
        <v>87.230376002700666</v>
      </c>
      <c r="AN13" s="74">
        <v>96.559872683138551</v>
      </c>
      <c r="AO13" s="74">
        <v>102.30199173726429</v>
      </c>
      <c r="AP13" s="74">
        <v>103.16234507370554</v>
      </c>
      <c r="AQ13" s="74">
        <v>103.4459144469272</v>
      </c>
      <c r="AR13" s="74">
        <v>111.89158776343497</v>
      </c>
      <c r="AS13" s="74">
        <v>117.34435031427331</v>
      </c>
      <c r="AT13" s="74">
        <v>127.27924510103364</v>
      </c>
      <c r="AU13" s="74">
        <v>128.47589499574002</v>
      </c>
      <c r="AV13" s="74">
        <v>144.931920844921</v>
      </c>
      <c r="AW13" s="74">
        <v>144.43069107978201</v>
      </c>
      <c r="AX13" s="74">
        <v>144.34227659266642</v>
      </c>
      <c r="AY13" s="74">
        <v>155.93647017216713</v>
      </c>
      <c r="AZ13" s="74">
        <v>163.0167023003842</v>
      </c>
      <c r="BA13" s="74">
        <v>183.62017136335137</v>
      </c>
      <c r="BB13" s="74">
        <v>220.09484463163309</v>
      </c>
      <c r="BC13" s="74">
        <v>217.45752085778128</v>
      </c>
      <c r="BD13" s="74">
        <v>225.16083398974391</v>
      </c>
      <c r="BE13" s="74">
        <v>247.1130258652563</v>
      </c>
      <c r="BF13" s="74">
        <v>268.52219203626601</v>
      </c>
      <c r="BG13" s="74">
        <v>275.78311122542476</v>
      </c>
      <c r="BH13" s="74">
        <v>311.14987059334157</v>
      </c>
      <c r="BI13" s="74">
        <v>378.02787467648335</v>
      </c>
      <c r="BJ13" s="74">
        <v>443.94682270484026</v>
      </c>
      <c r="BK13" s="74">
        <v>475.44552863825618</v>
      </c>
      <c r="BL13" s="74">
        <v>426.73429035317571</v>
      </c>
      <c r="BM13" s="74">
        <v>490.89491536322276</v>
      </c>
      <c r="BN13" s="74">
        <v>491.80799588470751</v>
      </c>
      <c r="BO13" s="74">
        <v>647.29660649123082</v>
      </c>
      <c r="BP13" s="74">
        <v>843.9889401514298</v>
      </c>
      <c r="BQ13" s="74">
        <v>948.9883775137846</v>
      </c>
      <c r="BR13" s="74">
        <v>996.49396370183422</v>
      </c>
      <c r="BS13" s="74">
        <v>1032.8339254424743</v>
      </c>
      <c r="BT13" s="74">
        <v>1147.5837124439372</v>
      </c>
      <c r="BU13" s="74">
        <v>1339.6788142813509</v>
      </c>
      <c r="BV13" s="74">
        <v>1662.1441316893597</v>
      </c>
      <c r="BW13" s="74">
        <v>1806.6519845033515</v>
      </c>
      <c r="BX13" s="107" t="s">
        <v>154</v>
      </c>
      <c r="BY13" s="117">
        <v>74.921828185433341</v>
      </c>
    </row>
    <row r="14" spans="1:77">
      <c r="B14" s="33" t="s">
        <v>236</v>
      </c>
    </row>
  </sheetData>
  <conditionalFormatting sqref="BX6:BY13 B6:P13">
    <cfRule type="expression" dxfId="78" priority="49">
      <formula>MOD(ROW(),2)=1</formula>
    </cfRule>
  </conditionalFormatting>
  <conditionalFormatting sqref="BX6:BX13">
    <cfRule type="cellIs" dxfId="77" priority="47" operator="equal">
      <formula>$A$1</formula>
    </cfRule>
    <cfRule type="cellIs" dxfId="76" priority="48" operator="equal">
      <formula>$A$2</formula>
    </cfRule>
  </conditionalFormatting>
  <conditionalFormatting sqref="T6:BW13">
    <cfRule type="expression" dxfId="75" priority="36">
      <formula>MOD(ROW(),2)=1</formula>
    </cfRule>
  </conditionalFormatting>
  <conditionalFormatting sqref="BY6:BY13">
    <cfRule type="cellIs" dxfId="74" priority="34" operator="lessThan">
      <formula>0</formula>
    </cfRule>
    <cfRule type="cellIs" dxfId="73" priority="35" operator="greaterThan">
      <formula>0</formula>
    </cfRule>
  </conditionalFormatting>
  <conditionalFormatting sqref="Q6:Q13">
    <cfRule type="expression" dxfId="72" priority="33">
      <formula>MOD(ROW(),2)=1</formula>
    </cfRule>
  </conditionalFormatting>
  <conditionalFormatting sqref="Q6:Q13">
    <cfRule type="cellIs" dxfId="71" priority="31" operator="equal">
      <formula>$A$1</formula>
    </cfRule>
    <cfRule type="cellIs" dxfId="70" priority="32" operator="equal">
      <formula>$A$2</formula>
    </cfRule>
  </conditionalFormatting>
  <conditionalFormatting sqref="R6:R13">
    <cfRule type="expression" dxfId="69" priority="30">
      <formula>MOD(ROW(),2)=1</formula>
    </cfRule>
  </conditionalFormatting>
  <conditionalFormatting sqref="R6:R13">
    <cfRule type="cellIs" dxfId="68" priority="28" operator="lessThan">
      <formula>0</formula>
    </cfRule>
    <cfRule type="cellIs" dxfId="67"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704287"/>
  </sheetPr>
  <dimension ref="A1:BW16"/>
  <sheetViews>
    <sheetView showGridLines="0" zoomScaleNormal="100" workbookViewId="0">
      <selection activeCell="B1" sqref="B1"/>
    </sheetView>
  </sheetViews>
  <sheetFormatPr defaultColWidth="9.140625" defaultRowHeight="12.75"/>
  <cols>
    <col min="1" max="1" width="9.140625" style="64"/>
    <col min="2" max="2" width="31.5703125" style="39" customWidth="1"/>
    <col min="3" max="4" width="9.140625" style="39" customWidth="1"/>
    <col min="5" max="14" width="9.140625" style="39"/>
    <col min="15" max="15" width="2.7109375" style="39" customWidth="1"/>
    <col min="16" max="65" width="9.140625" style="39"/>
    <col min="66" max="66" width="2.7109375" style="39" customWidth="1"/>
    <col min="67" max="75" width="9.140625" style="39"/>
    <col min="76" max="76" width="2.7109375" style="39" customWidth="1"/>
    <col min="77" max="16384" width="9.140625" style="39"/>
  </cols>
  <sheetData>
    <row r="1" spans="1:75">
      <c r="A1" s="52" t="s">
        <v>154</v>
      </c>
      <c r="E1" s="64"/>
      <c r="F1" s="64"/>
      <c r="G1" s="64"/>
      <c r="H1" s="64"/>
      <c r="I1" s="64"/>
      <c r="J1" s="64"/>
      <c r="K1" s="64"/>
      <c r="L1" s="64"/>
      <c r="M1" s="64"/>
      <c r="N1" s="64"/>
      <c r="O1" s="64"/>
      <c r="P1" s="64"/>
      <c r="Q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row>
    <row r="2" spans="1:75">
      <c r="A2" s="53" t="s">
        <v>155</v>
      </c>
      <c r="E2" s="64"/>
    </row>
    <row r="4" spans="1:75">
      <c r="B4" s="55" t="s">
        <v>151</v>
      </c>
      <c r="C4" s="55"/>
      <c r="D4" s="55"/>
    </row>
    <row r="5" spans="1:75" ht="38.25">
      <c r="B5" s="123"/>
      <c r="C5" s="123">
        <v>2012</v>
      </c>
      <c r="D5" s="122">
        <v>2013</v>
      </c>
      <c r="E5" s="122">
        <v>2014</v>
      </c>
      <c r="F5" s="122">
        <v>2015</v>
      </c>
      <c r="G5" s="122">
        <v>2016</v>
      </c>
      <c r="H5" s="122">
        <v>2017</v>
      </c>
      <c r="I5" s="122">
        <v>2018</v>
      </c>
      <c r="J5" s="122">
        <v>2019</v>
      </c>
      <c r="K5" s="122">
        <v>2020</v>
      </c>
      <c r="L5" s="122">
        <v>2021</v>
      </c>
      <c r="M5" s="122">
        <v>2022</v>
      </c>
      <c r="N5" s="122">
        <v>2023</v>
      </c>
      <c r="O5" s="122"/>
      <c r="P5" s="122" t="s">
        <v>12</v>
      </c>
      <c r="Q5" s="56"/>
      <c r="R5" s="122" t="s">
        <v>22</v>
      </c>
      <c r="S5" s="122" t="s">
        <v>23</v>
      </c>
      <c r="T5" s="122" t="s">
        <v>24</v>
      </c>
      <c r="U5" s="122" t="s">
        <v>25</v>
      </c>
      <c r="V5" s="122" t="s">
        <v>26</v>
      </c>
      <c r="W5" s="122" t="s">
        <v>27</v>
      </c>
      <c r="X5" s="122" t="s">
        <v>28</v>
      </c>
      <c r="Y5" s="122" t="s">
        <v>29</v>
      </c>
      <c r="Z5" s="122" t="s">
        <v>30</v>
      </c>
      <c r="AA5" s="122" t="s">
        <v>31</v>
      </c>
      <c r="AB5" s="122" t="s">
        <v>32</v>
      </c>
      <c r="AC5" s="122" t="s">
        <v>33</v>
      </c>
      <c r="AD5" s="122" t="s">
        <v>114</v>
      </c>
      <c r="AE5" s="122" t="s">
        <v>116</v>
      </c>
      <c r="AF5" s="122" t="s">
        <v>118</v>
      </c>
      <c r="AG5" s="122" t="s">
        <v>120</v>
      </c>
      <c r="AH5" s="122" t="s">
        <v>121</v>
      </c>
      <c r="AI5" s="122" t="s">
        <v>147</v>
      </c>
      <c r="AJ5" s="122" t="s">
        <v>148</v>
      </c>
      <c r="AK5" s="122" t="s">
        <v>153</v>
      </c>
      <c r="AL5" s="122" t="s">
        <v>199</v>
      </c>
      <c r="AM5" s="122" t="s">
        <v>200</v>
      </c>
      <c r="AN5" s="122" t="s">
        <v>201</v>
      </c>
      <c r="AO5" s="122" t="s">
        <v>202</v>
      </c>
      <c r="AP5" s="122" t="s">
        <v>203</v>
      </c>
      <c r="AQ5" s="122" t="s">
        <v>204</v>
      </c>
      <c r="AR5" s="122" t="s">
        <v>205</v>
      </c>
      <c r="AS5" s="122" t="s">
        <v>206</v>
      </c>
      <c r="AT5" s="122" t="s">
        <v>207</v>
      </c>
      <c r="AU5" s="122" t="s">
        <v>208</v>
      </c>
      <c r="AV5" s="122" t="s">
        <v>209</v>
      </c>
      <c r="AW5" s="122" t="s">
        <v>210</v>
      </c>
      <c r="AX5" s="122" t="s">
        <v>211</v>
      </c>
      <c r="AY5" s="122" t="s">
        <v>212</v>
      </c>
      <c r="AZ5" s="122" t="s">
        <v>213</v>
      </c>
      <c r="BA5" s="122" t="s">
        <v>214</v>
      </c>
      <c r="BB5" s="122" t="s">
        <v>215</v>
      </c>
      <c r="BC5" s="122" t="s">
        <v>216</v>
      </c>
      <c r="BD5" s="122" t="s">
        <v>217</v>
      </c>
      <c r="BE5" s="122" t="s">
        <v>218</v>
      </c>
      <c r="BF5" s="122" t="s">
        <v>219</v>
      </c>
      <c r="BG5" s="122" t="s">
        <v>220</v>
      </c>
      <c r="BH5" s="122" t="s">
        <v>221</v>
      </c>
      <c r="BI5" s="122" t="s">
        <v>222</v>
      </c>
      <c r="BJ5" s="122" t="s">
        <v>223</v>
      </c>
      <c r="BK5" s="122" t="s">
        <v>224</v>
      </c>
      <c r="BL5" s="122" t="s">
        <v>225</v>
      </c>
      <c r="BM5" s="122" t="s">
        <v>226</v>
      </c>
      <c r="BN5" s="122"/>
      <c r="BO5" s="122" t="s">
        <v>12</v>
      </c>
    </row>
    <row r="6" spans="1:75">
      <c r="B6" s="39" t="s">
        <v>44</v>
      </c>
      <c r="P6" s="65"/>
      <c r="Q6" s="64"/>
      <c r="AF6" s="66"/>
      <c r="BO6" s="65"/>
    </row>
    <row r="7" spans="1:75">
      <c r="B7" s="39" t="s">
        <v>136</v>
      </c>
      <c r="C7" s="67">
        <v>974.4516000000001</v>
      </c>
      <c r="D7" s="67">
        <v>959.37571000000003</v>
      </c>
      <c r="E7" s="67">
        <v>994.77</v>
      </c>
      <c r="F7" s="67">
        <v>1065.02</v>
      </c>
      <c r="G7" s="67">
        <v>642.07000000000005</v>
      </c>
      <c r="H7" s="67">
        <v>975.34249999999997</v>
      </c>
      <c r="I7" s="67">
        <v>871.68537500000002</v>
      </c>
      <c r="J7" s="67">
        <v>827.44687499999998</v>
      </c>
      <c r="K7" s="67">
        <v>399.57056249999994</v>
      </c>
      <c r="L7" s="67">
        <v>1003.4108225</v>
      </c>
      <c r="M7" s="67">
        <v>741.10027140223997</v>
      </c>
      <c r="N7" s="67">
        <v>862.02609381999991</v>
      </c>
      <c r="O7" s="58" t="str">
        <f t="shared" ref="O7:O12" si="0">IF(P7&lt;0,$A$2,IF(P7&gt;0,$A$1,"-"))</f>
        <v>▲</v>
      </c>
      <c r="P7" s="116">
        <f t="shared" ref="P7:P12" si="1">IF(AND(N7&gt;0,M7&gt;0),(N7/M7-1)*100,"-")</f>
        <v>16.31706627079701</v>
      </c>
      <c r="Q7" s="64"/>
      <c r="R7" s="67">
        <v>271.27020000000005</v>
      </c>
      <c r="S7" s="67">
        <v>178.36619999999999</v>
      </c>
      <c r="T7" s="67">
        <v>207.46680000000001</v>
      </c>
      <c r="U7" s="67">
        <v>317.34840000000003</v>
      </c>
      <c r="V7" s="67">
        <v>302.11829999999998</v>
      </c>
      <c r="W7" s="67">
        <v>382.62990000000008</v>
      </c>
      <c r="X7" s="67">
        <v>140.01291000000001</v>
      </c>
      <c r="Y7" s="67">
        <v>134.6146</v>
      </c>
      <c r="Z7" s="67">
        <v>189.41</v>
      </c>
      <c r="AA7" s="67">
        <v>223.94200000000001</v>
      </c>
      <c r="AB7" s="67">
        <v>242.10299999999998</v>
      </c>
      <c r="AC7" s="67">
        <v>339.315</v>
      </c>
      <c r="AD7" s="67">
        <v>249.24</v>
      </c>
      <c r="AE7" s="67">
        <v>235.92999999999998</v>
      </c>
      <c r="AF7" s="67">
        <v>304.8</v>
      </c>
      <c r="AG7" s="67">
        <v>275.05</v>
      </c>
      <c r="AH7" s="67">
        <v>151.4</v>
      </c>
      <c r="AI7" s="67">
        <v>142.92000000000002</v>
      </c>
      <c r="AJ7" s="67">
        <v>114.31</v>
      </c>
      <c r="AK7" s="67">
        <v>233.44</v>
      </c>
      <c r="AL7" s="67">
        <v>281.08</v>
      </c>
      <c r="AM7" s="67">
        <v>272.55</v>
      </c>
      <c r="AN7" s="67">
        <v>172.76249999999999</v>
      </c>
      <c r="AO7" s="67">
        <v>248.95</v>
      </c>
      <c r="AP7" s="67">
        <v>176.23000000000002</v>
      </c>
      <c r="AQ7" s="67">
        <v>229.27250000000001</v>
      </c>
      <c r="AR7" s="67">
        <v>268.42287499999998</v>
      </c>
      <c r="AS7" s="67">
        <v>197.76</v>
      </c>
      <c r="AT7" s="67">
        <v>212.94499999999999</v>
      </c>
      <c r="AU7" s="67">
        <v>298.00624999999997</v>
      </c>
      <c r="AV7" s="67">
        <v>135.85062500000001</v>
      </c>
      <c r="AW7" s="67">
        <v>180.64500000000001</v>
      </c>
      <c r="AX7" s="67">
        <v>118.057</v>
      </c>
      <c r="AY7" s="67">
        <v>13.412312500000001</v>
      </c>
      <c r="AZ7" s="67">
        <v>99.525249999999986</v>
      </c>
      <c r="BA7" s="67">
        <v>168.57599999999999</v>
      </c>
      <c r="BB7" s="67">
        <v>326.36279999999999</v>
      </c>
      <c r="BC7" s="67">
        <v>140.13396</v>
      </c>
      <c r="BD7" s="67">
        <v>286.46406250000001</v>
      </c>
      <c r="BE7" s="67">
        <v>250.45</v>
      </c>
      <c r="BF7" s="67">
        <v>148.69675999999998</v>
      </c>
      <c r="BG7" s="67">
        <v>190.88065875223998</v>
      </c>
      <c r="BH7" s="67">
        <v>203.44310702000001</v>
      </c>
      <c r="BI7" s="67">
        <v>198.07974562999999</v>
      </c>
      <c r="BJ7" s="67">
        <v>154.01973881999999</v>
      </c>
      <c r="BK7" s="67">
        <v>215.0407175</v>
      </c>
      <c r="BL7" s="67">
        <v>231.29318749999999</v>
      </c>
      <c r="BM7" s="67">
        <v>261.67244999999997</v>
      </c>
      <c r="BN7" s="58" t="str">
        <f t="shared" ref="BN7:BN12" si="2">IF(BO7&lt;0,$A$2,IF(BO7&gt;0,$A$1,"-"))</f>
        <v>▲</v>
      </c>
      <c r="BO7" s="116">
        <f t="shared" ref="BO7:BO12" si="3">IF(AND(ISNUMBER(BM7),ISNUMBER(BI7),BM7&gt;0,BI7&gt;0,(BM7/BI7-1)*100&lt;300),(BM7/BI7-1)*100,IF(AND(ISNUMBER(BM7),ISNUMBER(BI7),BM7&gt;0,BI7&gt;0,(BM7/BI7-1)*100&gt;300),"&gt;300","-"))</f>
        <v>32.104597149870642</v>
      </c>
    </row>
    <row r="8" spans="1:75">
      <c r="B8" s="44" t="s">
        <v>263</v>
      </c>
      <c r="C8" s="67">
        <v>23.192099999999996</v>
      </c>
      <c r="D8" s="67">
        <v>36.886400000000002</v>
      </c>
      <c r="E8" s="67">
        <v>84.144000000000005</v>
      </c>
      <c r="F8" s="67">
        <v>229.01000000000002</v>
      </c>
      <c r="G8" s="67">
        <v>141.87</v>
      </c>
      <c r="H8" s="67">
        <v>250.63</v>
      </c>
      <c r="I8" s="67">
        <v>275.90100000000001</v>
      </c>
      <c r="J8" s="67">
        <v>211.48000000000002</v>
      </c>
      <c r="K8" s="67">
        <v>107.608</v>
      </c>
      <c r="L8" s="67">
        <v>219.584</v>
      </c>
      <c r="M8" s="67">
        <v>248.99489040224</v>
      </c>
      <c r="N8" s="67">
        <v>220.91999382</v>
      </c>
      <c r="O8" s="58" t="str">
        <f t="shared" si="0"/>
        <v>▼</v>
      </c>
      <c r="P8" s="116">
        <f t="shared" si="1"/>
        <v>-11.275290242657698</v>
      </c>
      <c r="Q8" s="64"/>
      <c r="R8" s="67">
        <v>0.42749999999999999</v>
      </c>
      <c r="S8" s="67">
        <v>2.3250000000000002</v>
      </c>
      <c r="T8" s="67">
        <v>2.8499999999999996</v>
      </c>
      <c r="U8" s="67">
        <v>17.589599999999997</v>
      </c>
      <c r="V8" s="67">
        <v>15.193999999999999</v>
      </c>
      <c r="W8" s="67">
        <v>8.6</v>
      </c>
      <c r="X8" s="67">
        <v>9.4068000000000005</v>
      </c>
      <c r="Y8" s="67">
        <v>3.6856000000000004</v>
      </c>
      <c r="Z8" s="67">
        <v>6.98</v>
      </c>
      <c r="AA8" s="67">
        <v>19.72</v>
      </c>
      <c r="AB8" s="67">
        <v>21.244</v>
      </c>
      <c r="AC8" s="67">
        <v>36.200000000000003</v>
      </c>
      <c r="AD8" s="67">
        <v>38.549999999999997</v>
      </c>
      <c r="AE8" s="67">
        <v>56.7</v>
      </c>
      <c r="AF8" s="67">
        <v>67.3</v>
      </c>
      <c r="AG8" s="67">
        <v>66.460000000000008</v>
      </c>
      <c r="AH8" s="67">
        <v>34.800000000000004</v>
      </c>
      <c r="AI8" s="67">
        <v>36.67</v>
      </c>
      <c r="AJ8" s="67">
        <v>11.059999999999999</v>
      </c>
      <c r="AK8" s="67">
        <v>59.34</v>
      </c>
      <c r="AL8" s="67">
        <v>62.179999999999993</v>
      </c>
      <c r="AM8" s="67">
        <v>70.8</v>
      </c>
      <c r="AN8" s="67">
        <v>45.45</v>
      </c>
      <c r="AO8" s="67">
        <v>72.2</v>
      </c>
      <c r="AP8" s="67">
        <v>59.68</v>
      </c>
      <c r="AQ8" s="67">
        <v>69.210000000000008</v>
      </c>
      <c r="AR8" s="67">
        <v>89.751000000000005</v>
      </c>
      <c r="AS8" s="67">
        <v>57.26</v>
      </c>
      <c r="AT8" s="67">
        <v>67.400000000000006</v>
      </c>
      <c r="AU8" s="67">
        <v>75.5</v>
      </c>
      <c r="AV8" s="67">
        <v>8.7100000000000009</v>
      </c>
      <c r="AW8" s="67">
        <v>59.87</v>
      </c>
      <c r="AX8" s="67">
        <v>31.020000000000003</v>
      </c>
      <c r="AY8" s="67">
        <v>3.048</v>
      </c>
      <c r="AZ8" s="67">
        <v>25.197999999999997</v>
      </c>
      <c r="BA8" s="67">
        <v>48.341999999999999</v>
      </c>
      <c r="BB8" s="67">
        <v>46.9</v>
      </c>
      <c r="BC8" s="67">
        <v>34</v>
      </c>
      <c r="BD8" s="67">
        <v>55.1</v>
      </c>
      <c r="BE8" s="67">
        <v>83.584000000000003</v>
      </c>
      <c r="BF8" s="67">
        <v>51.7</v>
      </c>
      <c r="BG8" s="67">
        <v>70.269992752239986</v>
      </c>
      <c r="BH8" s="67">
        <v>73.048252020000007</v>
      </c>
      <c r="BI8" s="67">
        <v>53.97664563</v>
      </c>
      <c r="BJ8" s="67">
        <v>30.34130382</v>
      </c>
      <c r="BK8" s="67">
        <v>59.445789999999995</v>
      </c>
      <c r="BL8" s="67">
        <v>79.856999999999999</v>
      </c>
      <c r="BM8" s="67">
        <v>51.2759</v>
      </c>
      <c r="BN8" s="58" t="str">
        <f t="shared" si="2"/>
        <v>▼</v>
      </c>
      <c r="BO8" s="116">
        <f t="shared" si="3"/>
        <v>-5.0035447710350844</v>
      </c>
    </row>
    <row r="9" spans="1:75">
      <c r="B9" s="39" t="s">
        <v>137</v>
      </c>
      <c r="C9" s="67">
        <v>842.80339240000001</v>
      </c>
      <c r="D9" s="67">
        <v>876.42585919999999</v>
      </c>
      <c r="E9" s="67">
        <v>898.61499454999989</v>
      </c>
      <c r="F9" s="67">
        <v>913.61999999999989</v>
      </c>
      <c r="G9" s="67">
        <v>551.49860400000011</v>
      </c>
      <c r="H9" s="67">
        <v>879.01451652000003</v>
      </c>
      <c r="I9" s="67">
        <v>755.65619812800003</v>
      </c>
      <c r="J9" s="67">
        <v>646.80803919279992</v>
      </c>
      <c r="K9" s="67">
        <v>349.46556249999998</v>
      </c>
      <c r="L9" s="67">
        <v>924.56082249999997</v>
      </c>
      <c r="M9" s="67">
        <v>650.69027140224</v>
      </c>
      <c r="N9" s="67">
        <v>780.69159381999998</v>
      </c>
      <c r="O9" s="58" t="str">
        <f t="shared" si="0"/>
        <v>▲</v>
      </c>
      <c r="P9" s="116">
        <f t="shared" si="1"/>
        <v>19.978986644076713</v>
      </c>
      <c r="Q9" s="64"/>
      <c r="R9" s="67">
        <v>228.14062030000005</v>
      </c>
      <c r="S9" s="67">
        <v>147.29484929999998</v>
      </c>
      <c r="T9" s="67">
        <v>176.42901190000001</v>
      </c>
      <c r="U9" s="67">
        <v>290.9389109</v>
      </c>
      <c r="V9" s="67">
        <v>275.60109339999997</v>
      </c>
      <c r="W9" s="67">
        <v>361.93339830000008</v>
      </c>
      <c r="X9" s="67">
        <v>116.3846874</v>
      </c>
      <c r="Y9" s="67">
        <v>122.5066801</v>
      </c>
      <c r="Z9" s="67">
        <v>176.12091670000001</v>
      </c>
      <c r="AA9" s="67">
        <v>205.97607785</v>
      </c>
      <c r="AB9" s="67">
        <v>224.20299999999997</v>
      </c>
      <c r="AC9" s="67">
        <v>292.315</v>
      </c>
      <c r="AD9" s="67">
        <v>220.24</v>
      </c>
      <c r="AE9" s="67">
        <v>202.92999999999998</v>
      </c>
      <c r="AF9" s="67">
        <v>262.90000000000003</v>
      </c>
      <c r="AG9" s="67">
        <v>227.55</v>
      </c>
      <c r="AH9" s="67">
        <v>127.4</v>
      </c>
      <c r="AI9" s="67">
        <v>120.34860400000002</v>
      </c>
      <c r="AJ9" s="67">
        <v>95.81</v>
      </c>
      <c r="AK9" s="67">
        <v>207.94</v>
      </c>
      <c r="AL9" s="67">
        <v>260.18</v>
      </c>
      <c r="AM9" s="67">
        <v>243.75</v>
      </c>
      <c r="AN9" s="67">
        <v>148.16343687999998</v>
      </c>
      <c r="AO9" s="67">
        <v>226.92107963999999</v>
      </c>
      <c r="AP9" s="67">
        <v>157.42000000000002</v>
      </c>
      <c r="AQ9" s="67">
        <v>193.13249999999999</v>
      </c>
      <c r="AR9" s="67">
        <v>236.78418663199997</v>
      </c>
      <c r="AS9" s="67">
        <v>168.31951149599999</v>
      </c>
      <c r="AT9" s="67">
        <v>177.20599999999999</v>
      </c>
      <c r="AU9" s="67">
        <v>247.41024999999996</v>
      </c>
      <c r="AV9" s="67">
        <v>83.646789192800014</v>
      </c>
      <c r="AW9" s="67">
        <v>138.54500000000002</v>
      </c>
      <c r="AX9" s="67">
        <v>83.057000000000002</v>
      </c>
      <c r="AY9" s="67">
        <v>10.912312500000001</v>
      </c>
      <c r="AZ9" s="67">
        <v>89.025249999999986</v>
      </c>
      <c r="BA9" s="67">
        <v>166.471</v>
      </c>
      <c r="BB9" s="67">
        <v>313.86279999999999</v>
      </c>
      <c r="BC9" s="67">
        <v>131.63396</v>
      </c>
      <c r="BD9" s="67">
        <v>270.71406250000001</v>
      </c>
      <c r="BE9" s="67">
        <v>208.35</v>
      </c>
      <c r="BF9" s="67">
        <v>133.69675999999998</v>
      </c>
      <c r="BG9" s="67">
        <v>180.68065875223999</v>
      </c>
      <c r="BH9" s="67">
        <v>184.54310702000001</v>
      </c>
      <c r="BI9" s="67">
        <v>151.76974562999999</v>
      </c>
      <c r="BJ9" s="67">
        <v>134.01973881999999</v>
      </c>
      <c r="BK9" s="67">
        <v>209.0407175</v>
      </c>
      <c r="BL9" s="67">
        <v>219.95318749999998</v>
      </c>
      <c r="BM9" s="67">
        <v>217.67794999999995</v>
      </c>
      <c r="BN9" s="58" t="str">
        <f t="shared" si="2"/>
        <v>▲</v>
      </c>
      <c r="BO9" s="116">
        <f t="shared" si="3"/>
        <v>43.426444510671992</v>
      </c>
    </row>
    <row r="10" spans="1:75">
      <c r="B10" s="39" t="s">
        <v>138</v>
      </c>
      <c r="C10" s="67">
        <v>118</v>
      </c>
      <c r="D10" s="67">
        <v>95.75</v>
      </c>
      <c r="E10" s="67">
        <v>92.5</v>
      </c>
      <c r="F10" s="67">
        <v>80.2</v>
      </c>
      <c r="G10" s="67">
        <v>79.5</v>
      </c>
      <c r="H10" s="67">
        <v>88.399000000000001</v>
      </c>
      <c r="I10" s="67">
        <v>86.977098800000007</v>
      </c>
      <c r="J10" s="67">
        <v>119.52834204</v>
      </c>
      <c r="K10" s="67">
        <v>95.51901051000003</v>
      </c>
      <c r="L10" s="67">
        <v>75.229235650800007</v>
      </c>
      <c r="M10" s="67">
        <v>97.570529802900012</v>
      </c>
      <c r="N10" s="67">
        <v>117.12074796576</v>
      </c>
      <c r="O10" s="58" t="str">
        <f t="shared" si="0"/>
        <v>▲</v>
      </c>
      <c r="P10" s="116">
        <f t="shared" si="1"/>
        <v>20.037011382794525</v>
      </c>
      <c r="Q10" s="64"/>
      <c r="R10" s="67">
        <v>21</v>
      </c>
      <c r="S10" s="67">
        <v>24.5</v>
      </c>
      <c r="T10" s="67">
        <v>32</v>
      </c>
      <c r="U10" s="67">
        <v>40.499999999999993</v>
      </c>
      <c r="V10" s="67">
        <v>14</v>
      </c>
      <c r="W10" s="67">
        <v>15.749999999999998</v>
      </c>
      <c r="X10" s="67">
        <v>30.249999999999996</v>
      </c>
      <c r="Y10" s="67">
        <v>35.749999999999993</v>
      </c>
      <c r="Z10" s="67">
        <v>30</v>
      </c>
      <c r="AA10" s="67">
        <v>22.5</v>
      </c>
      <c r="AB10" s="67">
        <v>17.5</v>
      </c>
      <c r="AC10" s="67">
        <v>22.5</v>
      </c>
      <c r="AD10" s="67">
        <v>18</v>
      </c>
      <c r="AE10" s="67">
        <v>24</v>
      </c>
      <c r="AF10" s="67">
        <v>18.2</v>
      </c>
      <c r="AG10" s="67">
        <v>20</v>
      </c>
      <c r="AH10" s="67">
        <v>14</v>
      </c>
      <c r="AI10" s="67">
        <v>23.759999999999998</v>
      </c>
      <c r="AJ10" s="67">
        <v>25.74</v>
      </c>
      <c r="AK10" s="67">
        <v>16</v>
      </c>
      <c r="AL10" s="67">
        <v>14.489999999999997</v>
      </c>
      <c r="AM10" s="67">
        <v>29.568000000000005</v>
      </c>
      <c r="AN10" s="67">
        <v>26.741</v>
      </c>
      <c r="AO10" s="67">
        <v>17.600000000000001</v>
      </c>
      <c r="AP10" s="67">
        <v>14.071399999999995</v>
      </c>
      <c r="AQ10" s="67">
        <v>31.980748800000008</v>
      </c>
      <c r="AR10" s="67">
        <v>22.972950000000001</v>
      </c>
      <c r="AS10" s="67">
        <v>17.952000000000002</v>
      </c>
      <c r="AT10" s="67">
        <v>16.059749999999998</v>
      </c>
      <c r="AU10" s="67">
        <v>37.884887040000002</v>
      </c>
      <c r="AV10" s="67">
        <v>36.501465000000003</v>
      </c>
      <c r="AW10" s="67">
        <v>29.082240000000002</v>
      </c>
      <c r="AX10" s="67">
        <v>18.549011249999996</v>
      </c>
      <c r="AY10" s="67">
        <v>13.776322560000004</v>
      </c>
      <c r="AZ10" s="67">
        <v>41.478937500000008</v>
      </c>
      <c r="BA10" s="67">
        <v>21.714739200000007</v>
      </c>
      <c r="BB10" s="67">
        <v>14.839209</v>
      </c>
      <c r="BC10" s="67">
        <v>19.700141260800006</v>
      </c>
      <c r="BD10" s="67">
        <v>20.739468750000004</v>
      </c>
      <c r="BE10" s="67">
        <v>19.950416640000004</v>
      </c>
      <c r="BF10" s="67">
        <v>27.823516874999999</v>
      </c>
      <c r="BG10" s="67">
        <v>23.281985126400009</v>
      </c>
      <c r="BH10" s="67">
        <v>15.969390937500002</v>
      </c>
      <c r="BI10" s="67">
        <v>30.495636864000009</v>
      </c>
      <c r="BJ10" s="67">
        <v>34.779396093750002</v>
      </c>
      <c r="BK10" s="67">
        <v>37.561747781249998</v>
      </c>
      <c r="BL10" s="67">
        <v>19.163269125000003</v>
      </c>
      <c r="BM10" s="67">
        <v>25.616334965760007</v>
      </c>
      <c r="BN10" s="58" t="str">
        <f t="shared" si="2"/>
        <v>▼</v>
      </c>
      <c r="BO10" s="116">
        <f t="shared" si="3"/>
        <v>-16.000000000000004</v>
      </c>
    </row>
    <row r="11" spans="1:75">
      <c r="B11" s="39" t="s">
        <v>264</v>
      </c>
      <c r="C11" s="67">
        <v>10</v>
      </c>
      <c r="D11" s="67">
        <v>9.59</v>
      </c>
      <c r="E11" s="67">
        <v>9.9300000000000015</v>
      </c>
      <c r="F11" s="67">
        <v>9.2000000000000011</v>
      </c>
      <c r="G11" s="67">
        <v>9.9</v>
      </c>
      <c r="H11" s="67">
        <v>8.8000000000000007</v>
      </c>
      <c r="I11" s="67">
        <v>10.5</v>
      </c>
      <c r="J11" s="67">
        <v>11.100000000000001</v>
      </c>
      <c r="K11" s="67">
        <v>9</v>
      </c>
      <c r="L11" s="67">
        <v>6.9</v>
      </c>
      <c r="M11" s="67">
        <v>11.8</v>
      </c>
      <c r="N11" s="67">
        <v>15.139320000000001</v>
      </c>
      <c r="O11" s="58" t="str">
        <f t="shared" si="0"/>
        <v>▲</v>
      </c>
      <c r="P11" s="116">
        <f t="shared" si="1"/>
        <v>28.29932203389831</v>
      </c>
      <c r="Q11" s="64"/>
      <c r="R11" s="67">
        <v>2.5</v>
      </c>
      <c r="S11" s="67">
        <v>2.5</v>
      </c>
      <c r="T11" s="67">
        <v>2.5</v>
      </c>
      <c r="U11" s="67">
        <v>2.5</v>
      </c>
      <c r="V11" s="67">
        <v>1.99</v>
      </c>
      <c r="W11" s="67">
        <v>2.5099999999999998</v>
      </c>
      <c r="X11" s="67">
        <v>2.5299999999999998</v>
      </c>
      <c r="Y11" s="67">
        <v>2.56</v>
      </c>
      <c r="Z11" s="67">
        <v>3.55</v>
      </c>
      <c r="AA11" s="67">
        <v>2.68</v>
      </c>
      <c r="AB11" s="67">
        <v>1.8</v>
      </c>
      <c r="AC11" s="67">
        <v>1.9</v>
      </c>
      <c r="AD11" s="67">
        <v>2.4</v>
      </c>
      <c r="AE11" s="67">
        <v>2.5</v>
      </c>
      <c r="AF11" s="67">
        <v>2.2000000000000002</v>
      </c>
      <c r="AG11" s="67">
        <v>2.1</v>
      </c>
      <c r="AH11" s="67">
        <v>3.3</v>
      </c>
      <c r="AI11" s="67">
        <v>2.2000000000000002</v>
      </c>
      <c r="AJ11" s="67">
        <v>2.2000000000000002</v>
      </c>
      <c r="AK11" s="67">
        <v>2.2000000000000002</v>
      </c>
      <c r="AL11" s="67">
        <v>2.2000000000000002</v>
      </c>
      <c r="AM11" s="67">
        <v>2.2000000000000002</v>
      </c>
      <c r="AN11" s="67">
        <v>2.2000000000000002</v>
      </c>
      <c r="AO11" s="67">
        <v>2.2000000000000002</v>
      </c>
      <c r="AP11" s="67">
        <v>2.2000000000000002</v>
      </c>
      <c r="AQ11" s="67">
        <v>2.6</v>
      </c>
      <c r="AR11" s="67">
        <v>2.2000000000000002</v>
      </c>
      <c r="AS11" s="67">
        <v>3.5</v>
      </c>
      <c r="AT11" s="67">
        <v>3.6</v>
      </c>
      <c r="AU11" s="67">
        <v>2.6</v>
      </c>
      <c r="AV11" s="67">
        <v>2.1</v>
      </c>
      <c r="AW11" s="67">
        <v>2.8</v>
      </c>
      <c r="AX11" s="67">
        <v>2</v>
      </c>
      <c r="AY11" s="67">
        <v>0.8</v>
      </c>
      <c r="AZ11" s="67">
        <v>4.2</v>
      </c>
      <c r="BA11" s="67">
        <v>2</v>
      </c>
      <c r="BB11" s="67">
        <v>1.1000000000000001</v>
      </c>
      <c r="BC11" s="67">
        <v>1.7</v>
      </c>
      <c r="BD11" s="67">
        <v>1.5</v>
      </c>
      <c r="BE11" s="67">
        <v>2.6</v>
      </c>
      <c r="BF11" s="67">
        <v>2.6</v>
      </c>
      <c r="BG11" s="67">
        <v>2.6</v>
      </c>
      <c r="BH11" s="67">
        <v>3.3</v>
      </c>
      <c r="BI11" s="67">
        <v>3.3</v>
      </c>
      <c r="BJ11" s="67">
        <v>4.9393200000000004</v>
      </c>
      <c r="BK11" s="67">
        <v>3.2</v>
      </c>
      <c r="BL11" s="67">
        <v>3.5</v>
      </c>
      <c r="BM11" s="67">
        <v>3.5</v>
      </c>
      <c r="BN11" s="58" t="str">
        <f t="shared" si="2"/>
        <v>▲</v>
      </c>
      <c r="BO11" s="116">
        <f t="shared" si="3"/>
        <v>6.0606060606060552</v>
      </c>
    </row>
    <row r="12" spans="1:75">
      <c r="B12" s="70" t="s">
        <v>265</v>
      </c>
      <c r="C12" s="71">
        <v>970.80339240000001</v>
      </c>
      <c r="D12" s="71">
        <v>981.76585920000002</v>
      </c>
      <c r="E12" s="71">
        <v>1001.04499455</v>
      </c>
      <c r="F12" s="71">
        <v>1003.02</v>
      </c>
      <c r="G12" s="71">
        <v>640.89860399999998</v>
      </c>
      <c r="H12" s="71">
        <v>976.21351651999998</v>
      </c>
      <c r="I12" s="71">
        <v>853.13329692800005</v>
      </c>
      <c r="J12" s="71">
        <v>777.43638123279993</v>
      </c>
      <c r="K12" s="71">
        <v>453.98457301000002</v>
      </c>
      <c r="L12" s="71">
        <v>1006.6900581508</v>
      </c>
      <c r="M12" s="71">
        <v>760.06080120514002</v>
      </c>
      <c r="N12" s="71">
        <v>912.95166178575994</v>
      </c>
      <c r="O12" s="107" t="str">
        <f t="shared" si="0"/>
        <v>▲</v>
      </c>
      <c r="P12" s="117">
        <f t="shared" si="1"/>
        <v>20.115609216815102</v>
      </c>
      <c r="Q12" s="64"/>
      <c r="R12" s="71">
        <v>251.64062030000005</v>
      </c>
      <c r="S12" s="71">
        <v>174.29484929999998</v>
      </c>
      <c r="T12" s="71">
        <v>210.92901190000001</v>
      </c>
      <c r="U12" s="71">
        <v>333.9389109</v>
      </c>
      <c r="V12" s="71">
        <v>291.59109339999998</v>
      </c>
      <c r="W12" s="71">
        <v>380.19339830000007</v>
      </c>
      <c r="X12" s="71">
        <v>149.16468739999999</v>
      </c>
      <c r="Y12" s="71">
        <v>160.81668009999999</v>
      </c>
      <c r="Z12" s="71">
        <v>209.67091670000002</v>
      </c>
      <c r="AA12" s="71">
        <v>231.15607785</v>
      </c>
      <c r="AB12" s="71">
        <v>243.50299999999999</v>
      </c>
      <c r="AC12" s="71">
        <v>316.71499999999997</v>
      </c>
      <c r="AD12" s="71">
        <v>240.64000000000001</v>
      </c>
      <c r="AE12" s="71">
        <v>229.42999999999998</v>
      </c>
      <c r="AF12" s="71">
        <v>283.3</v>
      </c>
      <c r="AG12" s="71">
        <v>249.65</v>
      </c>
      <c r="AH12" s="71">
        <v>144.70000000000002</v>
      </c>
      <c r="AI12" s="71">
        <v>146.30860400000003</v>
      </c>
      <c r="AJ12" s="71">
        <v>123.75</v>
      </c>
      <c r="AK12" s="71">
        <v>226.14</v>
      </c>
      <c r="AL12" s="71">
        <v>276.87</v>
      </c>
      <c r="AM12" s="71">
        <v>275.51800000000003</v>
      </c>
      <c r="AN12" s="71">
        <v>177.10443687999998</v>
      </c>
      <c r="AO12" s="71">
        <v>246.72107964</v>
      </c>
      <c r="AP12" s="71">
        <v>173.69140000000002</v>
      </c>
      <c r="AQ12" s="71">
        <v>227.7132488</v>
      </c>
      <c r="AR12" s="71">
        <v>261.95713663199996</v>
      </c>
      <c r="AS12" s="71">
        <v>189.77151149599999</v>
      </c>
      <c r="AT12" s="71">
        <v>196.86574999999999</v>
      </c>
      <c r="AU12" s="71">
        <v>287.89513703999995</v>
      </c>
      <c r="AV12" s="71">
        <v>122.24825419280002</v>
      </c>
      <c r="AW12" s="71">
        <v>170.42724000000001</v>
      </c>
      <c r="AX12" s="71">
        <v>103.60601124999999</v>
      </c>
      <c r="AY12" s="71">
        <v>25.488635060000007</v>
      </c>
      <c r="AZ12" s="71">
        <v>134.70418749999999</v>
      </c>
      <c r="BA12" s="71">
        <v>190.1857392</v>
      </c>
      <c r="BB12" s="71">
        <v>329.802009</v>
      </c>
      <c r="BC12" s="71">
        <v>153.03410126080001</v>
      </c>
      <c r="BD12" s="71">
        <v>292.95353125000003</v>
      </c>
      <c r="BE12" s="71">
        <v>230.90041664</v>
      </c>
      <c r="BF12" s="71">
        <v>164.12027687499997</v>
      </c>
      <c r="BG12" s="71">
        <v>206.56264387864002</v>
      </c>
      <c r="BH12" s="71">
        <v>203.8124979575</v>
      </c>
      <c r="BI12" s="71">
        <v>185.565382494</v>
      </c>
      <c r="BJ12" s="71">
        <v>173.73845491374999</v>
      </c>
      <c r="BK12" s="71">
        <v>249.80246528124999</v>
      </c>
      <c r="BL12" s="71">
        <v>242.61645662499998</v>
      </c>
      <c r="BM12" s="71">
        <v>246.79428496575997</v>
      </c>
      <c r="BN12" s="107" t="str">
        <f t="shared" si="2"/>
        <v>▲</v>
      </c>
      <c r="BO12" s="117">
        <f t="shared" si="3"/>
        <v>32.995864664434229</v>
      </c>
    </row>
    <row r="13" spans="1:75" ht="12.75" customHeight="1">
      <c r="B13" s="131" t="s">
        <v>139</v>
      </c>
      <c r="C13" s="131"/>
      <c r="D13" s="131"/>
      <c r="E13" s="131"/>
      <c r="F13" s="131"/>
      <c r="G13" s="131"/>
      <c r="H13" s="131"/>
      <c r="I13" s="131"/>
      <c r="J13" s="35"/>
      <c r="K13" s="35"/>
      <c r="L13" s="35"/>
      <c r="M13" s="35"/>
      <c r="N13" s="35"/>
      <c r="Q13" s="64"/>
    </row>
    <row r="14" spans="1:75">
      <c r="B14" s="132"/>
      <c r="C14" s="132"/>
      <c r="D14" s="132"/>
      <c r="E14" s="132"/>
      <c r="F14" s="132"/>
      <c r="G14" s="132"/>
      <c r="H14" s="132"/>
      <c r="I14" s="132"/>
      <c r="J14" s="35"/>
      <c r="K14" s="35"/>
      <c r="L14" s="35"/>
      <c r="M14" s="35"/>
      <c r="N14" s="35"/>
    </row>
    <row r="15" spans="1:75" ht="18.75" customHeight="1">
      <c r="B15" s="132"/>
      <c r="C15" s="132"/>
      <c r="D15" s="132"/>
      <c r="E15" s="132"/>
      <c r="F15" s="132"/>
      <c r="G15" s="132"/>
      <c r="H15" s="132"/>
      <c r="I15" s="132"/>
      <c r="J15" s="35"/>
      <c r="K15" s="35"/>
      <c r="L15" s="35"/>
      <c r="M15" s="35"/>
      <c r="N15" s="35"/>
    </row>
    <row r="16" spans="1:75">
      <c r="B16" s="33" t="s">
        <v>237</v>
      </c>
      <c r="C16" s="33"/>
      <c r="D16" s="33"/>
    </row>
  </sheetData>
  <mergeCells count="1">
    <mergeCell ref="B13:I15"/>
  </mergeCells>
  <phoneticPr fontId="6" type="noConversion"/>
  <conditionalFormatting sqref="B6:N12">
    <cfRule type="expression" dxfId="66" priority="19">
      <formula>MOD(ROW(),2)=1</formula>
    </cfRule>
  </conditionalFormatting>
  <conditionalFormatting sqref="BN6:BO6 R6:BM12">
    <cfRule type="expression" dxfId="65" priority="18">
      <formula>MOD(ROW(),2)=1</formula>
    </cfRule>
  </conditionalFormatting>
  <conditionalFormatting sqref="BN9:BN12">
    <cfRule type="cellIs" dxfId="64" priority="15" operator="equal">
      <formula>$A$1</formula>
    </cfRule>
    <cfRule type="cellIs" dxfId="63" priority="16" operator="equal">
      <formula>$A$2</formula>
    </cfRule>
  </conditionalFormatting>
  <conditionalFormatting sqref="BN7:BN8">
    <cfRule type="cellIs" dxfId="62" priority="13" operator="equal">
      <formula>$A$1</formula>
    </cfRule>
    <cfRule type="cellIs" dxfId="61" priority="14" operator="equal">
      <formula>$A$2</formula>
    </cfRule>
  </conditionalFormatting>
  <conditionalFormatting sqref="BN7:BN12">
    <cfRule type="expression" dxfId="60" priority="17">
      <formula>MOD(ROW(),2)=1</formula>
    </cfRule>
  </conditionalFormatting>
  <conditionalFormatting sqref="BO7:BO12">
    <cfRule type="expression" dxfId="59" priority="12">
      <formula>MOD(ROW(),2)=1</formula>
    </cfRule>
  </conditionalFormatting>
  <conditionalFormatting sqref="BO7:BO12">
    <cfRule type="cellIs" dxfId="58" priority="10" operator="lessThan">
      <formula>0</formula>
    </cfRule>
    <cfRule type="cellIs" dxfId="57" priority="11" operator="greaterThan">
      <formula>0</formula>
    </cfRule>
  </conditionalFormatting>
  <conditionalFormatting sqref="O6:P6">
    <cfRule type="expression" dxfId="56" priority="9">
      <formula>MOD(ROW(),2)=1</formula>
    </cfRule>
  </conditionalFormatting>
  <conditionalFormatting sqref="O9:O12">
    <cfRule type="cellIs" dxfId="55" priority="6" operator="equal">
      <formula>$A$1</formula>
    </cfRule>
    <cfRule type="cellIs" dxfId="54" priority="7" operator="equal">
      <formula>$A$2</formula>
    </cfRule>
  </conditionalFormatting>
  <conditionalFormatting sqref="O7:O8">
    <cfRule type="cellIs" dxfId="53" priority="4" operator="equal">
      <formula>$A$1</formula>
    </cfRule>
    <cfRule type="cellIs" dxfId="52" priority="5" operator="equal">
      <formula>$A$2</formula>
    </cfRule>
  </conditionalFormatting>
  <conditionalFormatting sqref="O7:O12">
    <cfRule type="expression" dxfId="51" priority="8">
      <formula>MOD(ROW(),2)=1</formula>
    </cfRule>
  </conditionalFormatting>
  <conditionalFormatting sqref="P7:P12">
    <cfRule type="expression" dxfId="50" priority="3">
      <formula>MOD(ROW(),2)=1</formula>
    </cfRule>
  </conditionalFormatting>
  <conditionalFormatting sqref="P7:P12">
    <cfRule type="cellIs" dxfId="49" priority="1" operator="lessThan">
      <formula>0</formula>
    </cfRule>
    <cfRule type="cellIs" dxfId="48"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704287"/>
    <pageSetUpPr fitToPage="1"/>
  </sheetPr>
  <dimension ref="A1:R17"/>
  <sheetViews>
    <sheetView showGridLines="0" zoomScaleNormal="100" workbookViewId="0">
      <selection activeCell="C1" sqref="C1"/>
    </sheetView>
  </sheetViews>
  <sheetFormatPr defaultColWidth="9.140625" defaultRowHeight="12.75"/>
  <cols>
    <col min="1" max="2" width="9.140625" style="39"/>
    <col min="3" max="3" width="27.5703125" style="39" customWidth="1"/>
    <col min="4" max="4" width="14.28515625" style="39" customWidth="1"/>
    <col min="5" max="5" width="9.140625" style="39" customWidth="1"/>
    <col min="6" max="6" width="2.7109375" style="39" customWidth="1"/>
    <col min="7" max="8" width="9.140625" style="39"/>
    <col min="9" max="9" width="15.7109375" style="39" customWidth="1"/>
    <col min="10" max="14" width="9.140625" style="39"/>
    <col min="15" max="15" width="2.7109375" style="39" customWidth="1"/>
    <col min="16" max="16" width="9.140625" style="39"/>
    <col min="17" max="17" width="2.7109375" style="39" customWidth="1"/>
    <col min="18" max="16384" width="9.140625" style="39"/>
  </cols>
  <sheetData>
    <row r="1" spans="1:18">
      <c r="A1" s="52" t="s">
        <v>154</v>
      </c>
    </row>
    <row r="2" spans="1:18">
      <c r="A2" s="53" t="s">
        <v>155</v>
      </c>
    </row>
    <row r="3" spans="1:18">
      <c r="A3" s="54"/>
    </row>
    <row r="4" spans="1:18">
      <c r="B4" s="133" t="s">
        <v>161</v>
      </c>
      <c r="C4" s="133"/>
      <c r="D4" s="133"/>
      <c r="E4" s="133"/>
      <c r="F4" s="133"/>
      <c r="G4" s="133"/>
      <c r="I4" s="133" t="s">
        <v>162</v>
      </c>
      <c r="J4" s="133"/>
      <c r="K4" s="133"/>
      <c r="L4" s="133"/>
      <c r="M4" s="133"/>
      <c r="N4" s="133"/>
    </row>
    <row r="5" spans="1:18" s="56" customFormat="1" ht="51">
      <c r="B5" s="123"/>
      <c r="C5" s="123" t="s">
        <v>163</v>
      </c>
      <c r="D5" s="123" t="s">
        <v>159</v>
      </c>
      <c r="E5" s="121" t="s">
        <v>267</v>
      </c>
      <c r="F5" s="123"/>
      <c r="G5" s="121" t="s">
        <v>12</v>
      </c>
      <c r="I5" s="121"/>
      <c r="J5" s="121" t="s">
        <v>222</v>
      </c>
      <c r="K5" s="121" t="s">
        <v>223</v>
      </c>
      <c r="L5" s="121" t="s">
        <v>224</v>
      </c>
      <c r="M5" s="121" t="s">
        <v>225</v>
      </c>
      <c r="N5" s="121" t="s">
        <v>226</v>
      </c>
      <c r="O5" s="121"/>
      <c r="P5" s="121" t="s">
        <v>42</v>
      </c>
      <c r="Q5" s="121"/>
      <c r="R5" s="121" t="s">
        <v>12</v>
      </c>
    </row>
    <row r="6" spans="1:18">
      <c r="B6" s="39">
        <v>1</v>
      </c>
      <c r="C6" s="39" t="s">
        <v>253</v>
      </c>
      <c r="D6" s="39" t="s">
        <v>73</v>
      </c>
      <c r="E6" s="57">
        <v>878.84361977000003</v>
      </c>
      <c r="F6" s="58" t="str">
        <f t="shared" ref="F6:F16" si="0">IF(G6&lt;0,$A$2,IF(G6&gt;0,$A$1,"-"))</f>
        <v>▼</v>
      </c>
      <c r="G6" s="59">
        <v>-4.1965528815599225</v>
      </c>
      <c r="I6" s="39" t="s">
        <v>164</v>
      </c>
      <c r="J6" s="57">
        <v>1724.39020127</v>
      </c>
      <c r="K6" s="57">
        <v>1734.7265954599998</v>
      </c>
      <c r="L6" s="57">
        <v>1744.1926289900005</v>
      </c>
      <c r="M6" s="57">
        <v>1648.38614205</v>
      </c>
      <c r="N6" s="57">
        <v>1642.4785788700005</v>
      </c>
      <c r="O6" s="58" t="str">
        <f t="shared" ref="O6:O10" si="1">IF(P6&lt;0,$A$2,IF(P6&gt;0,$A$1,"-"))</f>
        <v>▼</v>
      </c>
      <c r="P6" s="59">
        <v>-81.911622399999487</v>
      </c>
      <c r="Q6" s="58" t="str">
        <f t="shared" ref="Q6:Q10" si="2">IF(R6&lt;0,$A$2,IF(R6&gt;0,$A$1,"-"))</f>
        <v>▼</v>
      </c>
      <c r="R6" s="59">
        <v>-4.7501790685004046</v>
      </c>
    </row>
    <row r="7" spans="1:18">
      <c r="B7" s="39">
        <v>2</v>
      </c>
      <c r="C7" s="39" t="s">
        <v>254</v>
      </c>
      <c r="D7" s="39" t="s">
        <v>73</v>
      </c>
      <c r="E7" s="57">
        <v>398.52495388</v>
      </c>
      <c r="F7" s="58" t="str">
        <f t="shared" si="0"/>
        <v>▼</v>
      </c>
      <c r="G7" s="59">
        <v>-11.187212767533349</v>
      </c>
      <c r="I7" s="39" t="s">
        <v>165</v>
      </c>
      <c r="J7" s="57">
        <v>1565.9546550500006</v>
      </c>
      <c r="K7" s="57">
        <v>1525.9408418000005</v>
      </c>
      <c r="L7" s="57">
        <v>1497.1464263200014</v>
      </c>
      <c r="M7" s="57">
        <v>1442.0128125499996</v>
      </c>
      <c r="N7" s="57">
        <v>1385.5181011300006</v>
      </c>
      <c r="O7" s="58" t="str">
        <f t="shared" si="1"/>
        <v>▼</v>
      </c>
      <c r="P7" s="59">
        <v>-180.43655392000005</v>
      </c>
      <c r="Q7" s="58" t="str">
        <f t="shared" si="2"/>
        <v>▼</v>
      </c>
      <c r="R7" s="59">
        <v>-11.52246352332844</v>
      </c>
    </row>
    <row r="8" spans="1:18">
      <c r="B8" s="39">
        <v>3</v>
      </c>
      <c r="C8" s="39" t="s">
        <v>255</v>
      </c>
      <c r="D8" s="39" t="s">
        <v>82</v>
      </c>
      <c r="E8" s="57">
        <v>222.98236173999999</v>
      </c>
      <c r="F8" s="58" t="str">
        <f t="shared" si="0"/>
        <v>▼</v>
      </c>
      <c r="G8" s="59">
        <v>-11.489805806435561</v>
      </c>
      <c r="I8" s="39" t="s">
        <v>166</v>
      </c>
      <c r="J8" s="57">
        <v>118.71931910000004</v>
      </c>
      <c r="K8" s="57">
        <v>117.93762070000002</v>
      </c>
      <c r="L8" s="57">
        <v>119.32049885000002</v>
      </c>
      <c r="M8" s="57">
        <v>132.67690174000003</v>
      </c>
      <c r="N8" s="57">
        <v>137.81899928999997</v>
      </c>
      <c r="O8" s="58" t="str">
        <f t="shared" si="1"/>
        <v>▲</v>
      </c>
      <c r="P8" s="59">
        <v>19.09968018999993</v>
      </c>
      <c r="Q8" s="58" t="str">
        <f t="shared" si="2"/>
        <v>▲</v>
      </c>
      <c r="R8" s="59">
        <v>16.088097821645885</v>
      </c>
    </row>
    <row r="9" spans="1:18">
      <c r="B9" s="39">
        <v>4</v>
      </c>
      <c r="C9" s="39" t="s">
        <v>256</v>
      </c>
      <c r="D9" s="39" t="s">
        <v>82</v>
      </c>
      <c r="E9" s="57">
        <v>206.81547155999999</v>
      </c>
      <c r="F9" s="58" t="str">
        <f t="shared" si="0"/>
        <v>▼</v>
      </c>
      <c r="G9" s="59">
        <v>-11.296379875603158</v>
      </c>
      <c r="I9" s="39" t="s">
        <v>89</v>
      </c>
      <c r="J9" s="57">
        <v>60.771242039999997</v>
      </c>
      <c r="K9" s="57">
        <v>62.617889940000012</v>
      </c>
      <c r="L9" s="57">
        <v>59.46958042</v>
      </c>
      <c r="M9" s="57">
        <v>57.947723590000003</v>
      </c>
      <c r="N9" s="57">
        <v>59.636225980000006</v>
      </c>
      <c r="O9" s="58" t="str">
        <f t="shared" si="1"/>
        <v>▼</v>
      </c>
      <c r="P9" s="100">
        <v>-1.135016059999991</v>
      </c>
      <c r="Q9" s="58" t="str">
        <f t="shared" si="2"/>
        <v>▼</v>
      </c>
      <c r="R9" s="100">
        <v>-1.8676861322875604</v>
      </c>
    </row>
    <row r="10" spans="1:18">
      <c r="B10" s="39">
        <v>5</v>
      </c>
      <c r="C10" s="39" t="s">
        <v>257</v>
      </c>
      <c r="D10" s="39" t="s">
        <v>79</v>
      </c>
      <c r="E10" s="57">
        <v>198.73186039000001</v>
      </c>
      <c r="F10" s="58" t="str">
        <f t="shared" si="0"/>
        <v>▼</v>
      </c>
      <c r="G10" s="59">
        <v>-13.981119580907087</v>
      </c>
      <c r="I10" s="60" t="s">
        <v>167</v>
      </c>
      <c r="J10" s="61">
        <v>3469.8354174599976</v>
      </c>
      <c r="K10" s="61">
        <v>3441.2229478999975</v>
      </c>
      <c r="L10" s="61">
        <v>3420.1291345799996</v>
      </c>
      <c r="M10" s="61">
        <v>3281.0235799300012</v>
      </c>
      <c r="N10" s="61">
        <v>3225.451905269998</v>
      </c>
      <c r="O10" s="62" t="str">
        <f t="shared" si="1"/>
        <v>▼</v>
      </c>
      <c r="P10" s="59">
        <v>-244.38351218999969</v>
      </c>
      <c r="Q10" s="62" t="str">
        <f t="shared" si="2"/>
        <v>▼</v>
      </c>
      <c r="R10" s="59">
        <v>-7.0430865671690661</v>
      </c>
    </row>
    <row r="11" spans="1:18">
      <c r="B11" s="39">
        <v>6</v>
      </c>
      <c r="C11" s="39" t="s">
        <v>258</v>
      </c>
      <c r="D11" s="39" t="s">
        <v>73</v>
      </c>
      <c r="E11" s="57">
        <v>98.095486919999999</v>
      </c>
      <c r="F11" s="58" t="str">
        <f t="shared" si="0"/>
        <v>▲</v>
      </c>
      <c r="G11" s="59">
        <v>0.11786721705371317</v>
      </c>
      <c r="I11" s="134" t="s">
        <v>168</v>
      </c>
      <c r="J11" s="134"/>
      <c r="K11" s="134"/>
      <c r="L11" s="134"/>
      <c r="M11" s="134"/>
      <c r="N11" s="134"/>
      <c r="O11" s="134"/>
      <c r="P11" s="134"/>
      <c r="Q11" s="134"/>
      <c r="R11" s="134"/>
    </row>
    <row r="12" spans="1:18">
      <c r="B12" s="39">
        <v>7</v>
      </c>
      <c r="C12" s="39" t="s">
        <v>260</v>
      </c>
      <c r="D12" s="39" t="s">
        <v>73</v>
      </c>
      <c r="E12" s="57">
        <v>95.954141379999996</v>
      </c>
      <c r="F12" s="58" t="str">
        <f t="shared" si="0"/>
        <v>▲</v>
      </c>
      <c r="G12" s="59">
        <v>8.5549062745669211</v>
      </c>
    </row>
    <row r="13" spans="1:18">
      <c r="B13" s="39">
        <v>8</v>
      </c>
      <c r="C13" s="39" t="s">
        <v>268</v>
      </c>
      <c r="D13" s="39" t="s">
        <v>83</v>
      </c>
      <c r="E13" s="57">
        <v>69.794303299999996</v>
      </c>
      <c r="F13" s="58" t="str">
        <f t="shared" si="0"/>
        <v>▼</v>
      </c>
      <c r="G13" s="59">
        <v>-1.9048511625706643</v>
      </c>
    </row>
    <row r="14" spans="1:18">
      <c r="B14" s="39">
        <v>9</v>
      </c>
      <c r="C14" s="39" t="s">
        <v>259</v>
      </c>
      <c r="D14" s="39" t="s">
        <v>82</v>
      </c>
      <c r="E14" s="57">
        <v>66.957625050000004</v>
      </c>
      <c r="F14" s="58" t="str">
        <f t="shared" si="0"/>
        <v>▼</v>
      </c>
      <c r="G14" s="59">
        <v>-17.648091704816061</v>
      </c>
    </row>
    <row r="15" spans="1:18">
      <c r="B15" s="39">
        <v>10</v>
      </c>
      <c r="C15" s="39" t="s">
        <v>261</v>
      </c>
      <c r="D15" s="39" t="s">
        <v>78</v>
      </c>
      <c r="E15" s="57">
        <v>59.803193030000003</v>
      </c>
      <c r="F15" s="58" t="str">
        <f t="shared" si="0"/>
        <v>▼</v>
      </c>
      <c r="G15" s="100">
        <v>-16.388200569093115</v>
      </c>
    </row>
    <row r="16" spans="1:18">
      <c r="B16" s="60"/>
      <c r="C16" s="60" t="s">
        <v>244</v>
      </c>
      <c r="D16" s="60"/>
      <c r="E16" s="61">
        <v>3225.451905269998</v>
      </c>
      <c r="F16" s="115" t="str">
        <f t="shared" si="0"/>
        <v>▲</v>
      </c>
      <c r="G16" s="100">
        <v>1.4103359722058117</v>
      </c>
    </row>
    <row r="17" spans="2:7" ht="14.25" customHeight="1">
      <c r="B17" s="135" t="s">
        <v>168</v>
      </c>
      <c r="C17" s="135"/>
      <c r="D17" s="135"/>
      <c r="E17" s="135"/>
      <c r="F17" s="135"/>
      <c r="G17" s="135"/>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B1:Y165"/>
  <sheetViews>
    <sheetView zoomScale="70" zoomScaleNormal="70" workbookViewId="0">
      <pane xSplit="10" ySplit="9" topLeftCell="K10" activePane="bottomRight" state="frozen"/>
      <selection activeCell="G34" sqref="G34"/>
      <selection pane="topRight" activeCell="G34" sqref="G34"/>
      <selection pane="bottomLeft" activeCell="G34" sqref="G34"/>
      <selection pane="bottomRight" sqref="A1:XFD1048576"/>
    </sheetView>
  </sheetViews>
  <sheetFormatPr defaultColWidth="9.140625" defaultRowHeight="14.25"/>
  <cols>
    <col min="1" max="5" width="9.140625" style="17"/>
    <col min="6" max="6" width="13.7109375" style="17" customWidth="1"/>
    <col min="7" max="9" width="9.140625" style="17"/>
    <col min="10" max="10" width="36.42578125" style="17" customWidth="1"/>
    <col min="11" max="11" width="8.28515625" style="17" customWidth="1"/>
    <col min="12" max="22" width="13.5703125" style="17" customWidth="1"/>
    <col min="23" max="23" width="13.140625" style="17" bestFit="1" customWidth="1"/>
    <col min="24" max="25" width="13.140625" style="17" customWidth="1"/>
    <col min="26" max="16384" width="9.140625" style="17"/>
  </cols>
  <sheetData>
    <row r="1" spans="2:25">
      <c r="J1" s="17">
        <v>1</v>
      </c>
      <c r="L1" s="17">
        <v>18</v>
      </c>
      <c r="M1" s="17">
        <v>19</v>
      </c>
      <c r="N1" s="17">
        <v>20</v>
      </c>
      <c r="O1" s="17">
        <v>21</v>
      </c>
      <c r="P1" s="17">
        <v>22</v>
      </c>
      <c r="Q1" s="17">
        <v>23</v>
      </c>
      <c r="R1" s="17">
        <v>24</v>
      </c>
      <c r="S1" s="17">
        <v>25</v>
      </c>
      <c r="T1" s="17">
        <v>26</v>
      </c>
      <c r="U1" s="17">
        <v>27</v>
      </c>
      <c r="V1" s="17">
        <v>28</v>
      </c>
      <c r="W1" s="17">
        <v>29</v>
      </c>
      <c r="X1" s="17">
        <v>30</v>
      </c>
      <c r="Y1" s="17">
        <v>31</v>
      </c>
    </row>
    <row r="2" spans="2:25">
      <c r="B2" s="17" t="s">
        <v>13</v>
      </c>
      <c r="D2" s="18"/>
      <c r="E2" s="18"/>
      <c r="F2" s="18"/>
      <c r="G2" s="18" t="s">
        <v>97</v>
      </c>
      <c r="H2" s="18"/>
      <c r="I2" s="19"/>
      <c r="J2" s="18"/>
      <c r="K2" s="18" t="s">
        <v>97</v>
      </c>
      <c r="L2" s="20">
        <v>2010</v>
      </c>
      <c r="M2" s="20">
        <v>2011</v>
      </c>
      <c r="N2" s="20">
        <v>2012</v>
      </c>
      <c r="O2" s="20">
        <v>2013</v>
      </c>
      <c r="P2" s="20">
        <v>2014</v>
      </c>
      <c r="Q2" s="20">
        <v>2015</v>
      </c>
      <c r="R2" s="20">
        <v>2016</v>
      </c>
      <c r="S2" s="20">
        <v>2017</v>
      </c>
      <c r="T2" s="20">
        <v>2018</v>
      </c>
      <c r="U2" s="20">
        <v>2019</v>
      </c>
      <c r="V2" s="20">
        <v>2020</v>
      </c>
      <c r="W2" s="20">
        <v>2021</v>
      </c>
      <c r="X2" s="20">
        <v>2022</v>
      </c>
      <c r="Y2" s="20">
        <v>2023</v>
      </c>
    </row>
    <row r="3" spans="2:25">
      <c r="B3" s="17" t="s">
        <v>122</v>
      </c>
      <c r="F3" s="17" t="s">
        <v>98</v>
      </c>
      <c r="G3" s="17">
        <v>2023</v>
      </c>
      <c r="H3" s="17">
        <v>25</v>
      </c>
      <c r="L3" s="21">
        <v>19</v>
      </c>
      <c r="M3" s="21">
        <v>20</v>
      </c>
      <c r="N3" s="21">
        <v>21</v>
      </c>
      <c r="O3" s="21">
        <v>22</v>
      </c>
      <c r="P3" s="21">
        <v>23</v>
      </c>
      <c r="Q3" s="21">
        <v>24</v>
      </c>
      <c r="R3" s="21">
        <v>25</v>
      </c>
      <c r="S3" s="21">
        <v>26</v>
      </c>
      <c r="T3" s="21">
        <v>27</v>
      </c>
      <c r="U3" s="21">
        <v>28</v>
      </c>
      <c r="V3" s="21">
        <v>29</v>
      </c>
      <c r="W3" s="21">
        <v>30</v>
      </c>
      <c r="X3" s="21">
        <v>31</v>
      </c>
      <c r="Y3" s="21">
        <v>32</v>
      </c>
    </row>
    <row r="4" spans="2:25">
      <c r="B4" s="1">
        <v>31.1035</v>
      </c>
      <c r="F4" s="17" t="s">
        <v>113</v>
      </c>
      <c r="G4" s="17">
        <v>2022</v>
      </c>
      <c r="H4" s="17">
        <v>24</v>
      </c>
      <c r="L4" s="22"/>
      <c r="M4" s="22"/>
      <c r="N4" s="22"/>
      <c r="O4" s="22"/>
      <c r="P4" s="22"/>
      <c r="Q4" s="22"/>
      <c r="R4" s="22"/>
      <c r="S4" s="22"/>
      <c r="T4" s="22"/>
      <c r="U4" s="22"/>
      <c r="V4" s="22"/>
      <c r="W4" s="32"/>
      <c r="X4" s="32"/>
      <c r="Y4" s="32"/>
    </row>
    <row r="6" spans="2:25">
      <c r="D6" s="14"/>
      <c r="E6" s="14"/>
      <c r="F6" s="14"/>
      <c r="G6" s="14" t="s">
        <v>111</v>
      </c>
      <c r="H6" s="14"/>
      <c r="I6" s="14"/>
      <c r="J6" s="14" t="s">
        <v>111</v>
      </c>
      <c r="K6" s="14" t="s">
        <v>101</v>
      </c>
      <c r="L6" s="14">
        <v>1224.52</v>
      </c>
      <c r="M6" s="14">
        <v>1571.52</v>
      </c>
      <c r="N6" s="14">
        <v>1668.98</v>
      </c>
      <c r="O6" s="14">
        <v>1411.23</v>
      </c>
      <c r="P6" s="14">
        <v>1266.4000000000001</v>
      </c>
      <c r="Q6" s="14">
        <v>1160.06</v>
      </c>
      <c r="R6" s="14">
        <v>1250.8</v>
      </c>
      <c r="S6" s="14">
        <v>1257.1500000000001</v>
      </c>
      <c r="T6" s="14">
        <v>1268.49</v>
      </c>
      <c r="U6" s="14">
        <v>1392.6</v>
      </c>
      <c r="V6" s="14">
        <v>1769.59</v>
      </c>
      <c r="W6" s="14">
        <v>1798.61</v>
      </c>
      <c r="X6" s="14">
        <v>1800.09</v>
      </c>
      <c r="Y6" s="14">
        <v>1940.54</v>
      </c>
    </row>
    <row r="7" spans="2:25">
      <c r="L7" s="17">
        <v>12</v>
      </c>
      <c r="M7" s="17">
        <v>13</v>
      </c>
      <c r="N7" s="17">
        <v>14</v>
      </c>
      <c r="O7" s="17">
        <v>15</v>
      </c>
      <c r="P7" s="17">
        <v>16</v>
      </c>
      <c r="Q7" s="17">
        <v>17</v>
      </c>
      <c r="R7" s="17">
        <v>18</v>
      </c>
      <c r="S7" s="17">
        <v>19</v>
      </c>
      <c r="T7" s="17">
        <v>20</v>
      </c>
      <c r="U7" s="17">
        <v>21</v>
      </c>
      <c r="V7" s="17">
        <v>22</v>
      </c>
      <c r="W7" s="17">
        <v>23</v>
      </c>
      <c r="X7" s="17">
        <v>24</v>
      </c>
      <c r="Y7" s="17">
        <v>25</v>
      </c>
    </row>
    <row r="8" spans="2:25">
      <c r="B8" s="23"/>
      <c r="C8" s="23"/>
      <c r="D8" s="23"/>
      <c r="E8" s="23" t="s">
        <v>102</v>
      </c>
      <c r="F8" s="23" t="s">
        <v>103</v>
      </c>
      <c r="G8" s="23" t="s">
        <v>104</v>
      </c>
      <c r="H8" s="23" t="s">
        <v>105</v>
      </c>
      <c r="I8" s="23"/>
      <c r="J8" s="23" t="s">
        <v>109</v>
      </c>
      <c r="K8" s="23"/>
      <c r="L8" s="23"/>
      <c r="M8" s="23"/>
      <c r="N8" s="23"/>
      <c r="O8" s="23"/>
      <c r="P8" s="23"/>
      <c r="Q8" s="23"/>
      <c r="R8" s="23"/>
      <c r="S8" s="23"/>
      <c r="T8" s="23"/>
      <c r="U8" s="23"/>
      <c r="V8" s="23"/>
      <c r="W8" s="23"/>
      <c r="X8" s="23"/>
      <c r="Y8" s="23"/>
    </row>
    <row r="9" spans="2:25">
      <c r="B9" s="24" t="s">
        <v>141</v>
      </c>
      <c r="C9" s="24"/>
      <c r="D9" s="24"/>
      <c r="E9" s="24"/>
      <c r="F9" s="25" t="s">
        <v>112</v>
      </c>
      <c r="G9" s="24"/>
      <c r="H9" s="26"/>
      <c r="I9" s="24"/>
      <c r="J9" s="24"/>
      <c r="K9" s="24"/>
      <c r="L9" s="24"/>
      <c r="M9" s="24"/>
      <c r="N9" s="24"/>
      <c r="O9" s="24"/>
      <c r="P9" s="24"/>
      <c r="Q9" s="24"/>
      <c r="R9" s="24"/>
      <c r="S9" s="24"/>
      <c r="T9" s="24"/>
      <c r="U9" s="24"/>
      <c r="V9" s="24"/>
      <c r="W9" s="24"/>
      <c r="X9" s="24"/>
      <c r="Y9" s="24"/>
    </row>
    <row r="10" spans="2:25">
      <c r="B10" s="31"/>
      <c r="E10" s="17">
        <v>10</v>
      </c>
      <c r="F10" s="27" t="s">
        <v>45</v>
      </c>
      <c r="G10" s="17" t="s">
        <v>9</v>
      </c>
      <c r="H10" s="28"/>
      <c r="I10" s="29"/>
      <c r="J10" s="17" t="s">
        <v>45</v>
      </c>
      <c r="L10" s="30">
        <v>2754.465101471073</v>
      </c>
      <c r="M10" s="30">
        <v>2876.8619230876575</v>
      </c>
      <c r="N10" s="30">
        <v>2957.2012943324589</v>
      </c>
      <c r="O10" s="30">
        <v>3166.7669697207571</v>
      </c>
      <c r="P10" s="30">
        <v>3270.4998641525121</v>
      </c>
      <c r="Q10" s="30">
        <v>3361.3102920361107</v>
      </c>
      <c r="R10" s="30">
        <v>3515.2367732288708</v>
      </c>
      <c r="S10" s="30">
        <v>3575.7073189262196</v>
      </c>
      <c r="T10" s="30">
        <v>3655.8694043709229</v>
      </c>
      <c r="U10" s="30">
        <v>3596.4245971706227</v>
      </c>
      <c r="V10" s="30">
        <v>3482.042594438622</v>
      </c>
      <c r="W10" s="30">
        <v>3576.4637437507026</v>
      </c>
      <c r="X10" s="30">
        <v>3624.8255126859194</v>
      </c>
      <c r="Y10" s="30">
        <v>3644.4077669546555</v>
      </c>
    </row>
    <row r="11" spans="2:25">
      <c r="B11" s="31"/>
      <c r="E11" s="17">
        <v>11</v>
      </c>
      <c r="F11" s="27" t="s">
        <v>46</v>
      </c>
      <c r="G11" s="17" t="s">
        <v>9</v>
      </c>
      <c r="H11" s="28"/>
      <c r="I11" s="29"/>
      <c r="J11" s="17" t="s">
        <v>46</v>
      </c>
      <c r="L11" s="30">
        <v>-108.80840917327276</v>
      </c>
      <c r="M11" s="30">
        <v>22.525496606473641</v>
      </c>
      <c r="N11" s="30">
        <v>-45.315363912319754</v>
      </c>
      <c r="O11" s="30">
        <v>-27.939442342360174</v>
      </c>
      <c r="P11" s="30">
        <v>104.90729816395279</v>
      </c>
      <c r="Q11" s="30">
        <v>12.891944982681292</v>
      </c>
      <c r="R11" s="30">
        <v>37.634305365560223</v>
      </c>
      <c r="S11" s="30">
        <v>-25.520056013517632</v>
      </c>
      <c r="T11" s="30">
        <v>-11.637594835843803</v>
      </c>
      <c r="U11" s="30">
        <v>6.155989160811707</v>
      </c>
      <c r="V11" s="30">
        <v>-39.074474302646919</v>
      </c>
      <c r="W11" s="30">
        <v>-5.3511574469436063</v>
      </c>
      <c r="X11" s="30">
        <v>-13.114321138130887</v>
      </c>
      <c r="Y11" s="30">
        <v>17.022108352162217</v>
      </c>
    </row>
    <row r="12" spans="2:25">
      <c r="B12" s="31"/>
      <c r="E12" s="17">
        <v>13</v>
      </c>
      <c r="F12" s="27" t="s">
        <v>47</v>
      </c>
      <c r="G12" s="17" t="s">
        <v>9</v>
      </c>
      <c r="H12" s="28"/>
      <c r="I12" s="29"/>
      <c r="J12" s="17" t="s">
        <v>47</v>
      </c>
      <c r="L12" s="30">
        <v>1671.1638472982129</v>
      </c>
      <c r="M12" s="30">
        <v>1626.3313204103927</v>
      </c>
      <c r="N12" s="30">
        <v>1636.7627551804349</v>
      </c>
      <c r="O12" s="30">
        <v>1195.308331207646</v>
      </c>
      <c r="P12" s="30">
        <v>1129.5885699846217</v>
      </c>
      <c r="Q12" s="30">
        <v>1067.0749805224089</v>
      </c>
      <c r="R12" s="30">
        <v>1232.1425881858095</v>
      </c>
      <c r="S12" s="30">
        <v>1112.3927810925927</v>
      </c>
      <c r="T12" s="30">
        <v>1131.697574276101</v>
      </c>
      <c r="U12" s="30">
        <v>1275.6575080641246</v>
      </c>
      <c r="V12" s="30">
        <v>1293.0554205044541</v>
      </c>
      <c r="W12" s="30">
        <v>1136.1601006009862</v>
      </c>
      <c r="X12" s="30">
        <v>1140.1397145793508</v>
      </c>
      <c r="Y12" s="30">
        <v>1237.3358431063009</v>
      </c>
    </row>
    <row r="13" spans="2:25">
      <c r="B13" s="31"/>
      <c r="E13" s="17">
        <v>14</v>
      </c>
      <c r="F13" s="27" t="s">
        <v>125</v>
      </c>
      <c r="G13" s="17" t="s">
        <v>9</v>
      </c>
      <c r="H13" s="28"/>
      <c r="I13" s="29"/>
      <c r="J13" s="17" t="s">
        <v>125</v>
      </c>
      <c r="L13" s="30">
        <v>4316.8205395960131</v>
      </c>
      <c r="M13" s="30">
        <v>4525.7187401045239</v>
      </c>
      <c r="N13" s="30">
        <v>4548.648685600574</v>
      </c>
      <c r="O13" s="30">
        <v>4334.1358585860435</v>
      </c>
      <c r="P13" s="30">
        <v>4504.9957323010867</v>
      </c>
      <c r="Q13" s="30">
        <v>4441.277217541201</v>
      </c>
      <c r="R13" s="30">
        <v>4785.0136667802399</v>
      </c>
      <c r="S13" s="30">
        <v>4662.5800440052944</v>
      </c>
      <c r="T13" s="30">
        <v>4775.9293838111807</v>
      </c>
      <c r="U13" s="30">
        <v>4878.2380943955595</v>
      </c>
      <c r="V13" s="30">
        <v>4736.023540640429</v>
      </c>
      <c r="W13" s="30">
        <v>4707.2726869047456</v>
      </c>
      <c r="X13" s="30">
        <v>4751.8509061271398</v>
      </c>
      <c r="Y13" s="30">
        <v>4898.7657184131185</v>
      </c>
    </row>
    <row r="14" spans="2:25">
      <c r="B14" s="31"/>
      <c r="E14" s="17">
        <v>17</v>
      </c>
      <c r="F14" s="27" t="s">
        <v>245</v>
      </c>
      <c r="G14" s="17" t="s">
        <v>9</v>
      </c>
      <c r="H14" s="28"/>
      <c r="I14" s="29"/>
      <c r="J14" s="17" t="s">
        <v>245</v>
      </c>
      <c r="L14" s="30">
        <v>2043.7573180202476</v>
      </c>
      <c r="M14" s="30">
        <v>2092.1263340283849</v>
      </c>
      <c r="N14" s="30">
        <v>2140.8662611860091</v>
      </c>
      <c r="O14" s="30">
        <v>2735.2961807841766</v>
      </c>
      <c r="P14" s="30">
        <v>2544.3805846292857</v>
      </c>
      <c r="Q14" s="30">
        <v>2479.2399364624448</v>
      </c>
      <c r="R14" s="30">
        <v>2018.7699849725204</v>
      </c>
      <c r="S14" s="30">
        <v>2257.4701032545681</v>
      </c>
      <c r="T14" s="30">
        <v>2290.0159198907113</v>
      </c>
      <c r="U14" s="30">
        <v>2152.0766522896793</v>
      </c>
      <c r="V14" s="30">
        <v>1323.9646098635858</v>
      </c>
      <c r="W14" s="30">
        <v>2230.3357825472003</v>
      </c>
      <c r="X14" s="30">
        <v>2195.3570302177595</v>
      </c>
      <c r="Y14" s="30">
        <v>2168.021678215272</v>
      </c>
    </row>
    <row r="15" spans="2:25">
      <c r="B15" s="31"/>
      <c r="E15" s="17">
        <v>18</v>
      </c>
      <c r="F15" s="27" t="s">
        <v>246</v>
      </c>
      <c r="G15" s="17" t="s">
        <v>9</v>
      </c>
      <c r="H15" s="28"/>
      <c r="I15" s="29"/>
      <c r="J15" s="17" t="s">
        <v>246</v>
      </c>
      <c r="L15" s="30">
        <v>2057.0152194160269</v>
      </c>
      <c r="M15" s="30">
        <v>2103.8379973442957</v>
      </c>
      <c r="N15" s="30">
        <v>2156.1292059060215</v>
      </c>
      <c r="O15" s="30">
        <v>2725.9544854160804</v>
      </c>
      <c r="P15" s="30">
        <v>2532.1175483036882</v>
      </c>
      <c r="Q15" s="30">
        <v>2459.1031242920267</v>
      </c>
      <c r="R15" s="30">
        <v>2103.6198016329827</v>
      </c>
      <c r="S15" s="30">
        <v>2240.5007265407803</v>
      </c>
      <c r="T15" s="30">
        <v>2250.2201368001561</v>
      </c>
      <c r="U15" s="30">
        <v>2126.7201537884152</v>
      </c>
      <c r="V15" s="30">
        <v>1398.1476767054407</v>
      </c>
      <c r="W15" s="30">
        <v>2148.3644506987275</v>
      </c>
      <c r="X15" s="30">
        <v>2088.8545929727638</v>
      </c>
      <c r="Y15" s="30">
        <v>2092.5959419679371</v>
      </c>
    </row>
    <row r="16" spans="2:25">
      <c r="B16" s="31"/>
      <c r="E16" s="17">
        <v>19</v>
      </c>
      <c r="F16" s="27" t="s">
        <v>247</v>
      </c>
      <c r="G16" s="17" t="s">
        <v>9</v>
      </c>
      <c r="H16" s="28"/>
      <c r="I16" s="29"/>
      <c r="J16" s="17" t="s">
        <v>247</v>
      </c>
      <c r="L16" s="30">
        <v>-13.257901395779299</v>
      </c>
      <c r="M16" s="30">
        <v>-11.711663315910755</v>
      </c>
      <c r="N16" s="30">
        <v>-15.262944720012456</v>
      </c>
      <c r="O16" s="30">
        <v>9.3416953680962251</v>
      </c>
      <c r="P16" s="30">
        <v>12.263036325597568</v>
      </c>
      <c r="Q16" s="30">
        <v>20.136812170418125</v>
      </c>
      <c r="R16" s="30">
        <v>-84.849816660462238</v>
      </c>
      <c r="S16" s="30">
        <v>16.969376713787824</v>
      </c>
      <c r="T16" s="30">
        <v>39.795783090555233</v>
      </c>
      <c r="U16" s="30">
        <v>25.356498501264014</v>
      </c>
      <c r="V16" s="30">
        <v>-74.183066841854952</v>
      </c>
      <c r="W16" s="30">
        <v>81.971331848472801</v>
      </c>
      <c r="X16" s="30">
        <v>106.50243724499569</v>
      </c>
      <c r="Y16" s="30">
        <v>75.425736247334953</v>
      </c>
    </row>
    <row r="17" spans="2:25">
      <c r="B17" s="31"/>
      <c r="E17" s="17">
        <v>20</v>
      </c>
      <c r="F17" s="27" t="s">
        <v>35</v>
      </c>
      <c r="G17" s="17" t="s">
        <v>9</v>
      </c>
      <c r="H17" s="28"/>
      <c r="I17" s="29"/>
      <c r="J17" s="17" t="s">
        <v>35</v>
      </c>
      <c r="L17" s="30">
        <v>460.66573688651079</v>
      </c>
      <c r="M17" s="30">
        <v>429.13749626735773</v>
      </c>
      <c r="N17" s="30">
        <v>382.27407424279517</v>
      </c>
      <c r="O17" s="30">
        <v>355.76764797400199</v>
      </c>
      <c r="P17" s="30">
        <v>348.38686768730651</v>
      </c>
      <c r="Q17" s="30">
        <v>331.6737462474382</v>
      </c>
      <c r="R17" s="30">
        <v>322.99356771909794</v>
      </c>
      <c r="S17" s="30">
        <v>332.58496595789683</v>
      </c>
      <c r="T17" s="30">
        <v>334.79421934009002</v>
      </c>
      <c r="U17" s="30">
        <v>325.96419679418739</v>
      </c>
      <c r="V17" s="30">
        <v>302.7563109305184</v>
      </c>
      <c r="W17" s="30">
        <v>330.19137535148815</v>
      </c>
      <c r="X17" s="30">
        <v>308.74884222954785</v>
      </c>
      <c r="Y17" s="30">
        <v>297.81755191489106</v>
      </c>
    </row>
    <row r="18" spans="2:25">
      <c r="B18" s="31"/>
      <c r="E18" s="17">
        <v>21</v>
      </c>
      <c r="F18" s="27" t="s">
        <v>36</v>
      </c>
      <c r="G18" s="17" t="s">
        <v>9</v>
      </c>
      <c r="H18" s="28"/>
      <c r="I18" s="29"/>
      <c r="J18" s="17" t="s">
        <v>36</v>
      </c>
      <c r="L18" s="30">
        <v>326.727982491516</v>
      </c>
      <c r="M18" s="30">
        <v>316.57149928531334</v>
      </c>
      <c r="N18" s="30">
        <v>289.12551157146612</v>
      </c>
      <c r="O18" s="30">
        <v>279.2361599758558</v>
      </c>
      <c r="P18" s="30">
        <v>277.53006671465721</v>
      </c>
      <c r="Q18" s="30">
        <v>262.14095427531697</v>
      </c>
      <c r="R18" s="30">
        <v>255.61368340316631</v>
      </c>
      <c r="S18" s="30">
        <v>265.58199333633183</v>
      </c>
      <c r="T18" s="30">
        <v>268.36293214516019</v>
      </c>
      <c r="U18" s="30">
        <v>262.2563306650228</v>
      </c>
      <c r="V18" s="30">
        <v>249.32991372663997</v>
      </c>
      <c r="W18" s="30">
        <v>272.07519788889078</v>
      </c>
      <c r="X18" s="30">
        <v>251.95790515598782</v>
      </c>
      <c r="Y18" s="30">
        <v>241.25478022110241</v>
      </c>
    </row>
    <row r="19" spans="2:25">
      <c r="B19" s="31"/>
      <c r="E19" s="17">
        <v>22</v>
      </c>
      <c r="F19" s="27" t="s">
        <v>37</v>
      </c>
      <c r="G19" s="17" t="s">
        <v>9</v>
      </c>
      <c r="H19" s="28"/>
      <c r="I19" s="29"/>
      <c r="J19" s="17" t="s">
        <v>37</v>
      </c>
      <c r="L19" s="30">
        <v>88.326099620880044</v>
      </c>
      <c r="M19" s="30">
        <v>76.393060963517939</v>
      </c>
      <c r="N19" s="30">
        <v>64.726977451472848</v>
      </c>
      <c r="O19" s="30">
        <v>53.684871435646215</v>
      </c>
      <c r="P19" s="30">
        <v>51.223125972649342</v>
      </c>
      <c r="Q19" s="30">
        <v>50.974601072121231</v>
      </c>
      <c r="R19" s="30">
        <v>49.754643851931647</v>
      </c>
      <c r="S19" s="30">
        <v>50.661248069724977</v>
      </c>
      <c r="T19" s="30">
        <v>51.15957348786425</v>
      </c>
      <c r="U19" s="30">
        <v>49.778021179186844</v>
      </c>
      <c r="V19" s="30">
        <v>41.570326312660377</v>
      </c>
      <c r="W19" s="30">
        <v>46.763113996119415</v>
      </c>
      <c r="X19" s="30">
        <v>46.51447651278761</v>
      </c>
      <c r="Y19" s="30">
        <v>47.086549262233312</v>
      </c>
    </row>
    <row r="20" spans="2:25">
      <c r="B20" s="31"/>
      <c r="E20" s="17">
        <v>23</v>
      </c>
      <c r="F20" s="27" t="s">
        <v>38</v>
      </c>
      <c r="G20" s="17" t="s">
        <v>9</v>
      </c>
      <c r="H20" s="28"/>
      <c r="I20" s="29"/>
      <c r="J20" s="17" t="s">
        <v>38</v>
      </c>
      <c r="L20" s="30">
        <v>45.611654774114747</v>
      </c>
      <c r="M20" s="30">
        <v>36.172936018526485</v>
      </c>
      <c r="N20" s="30">
        <v>28.421585219856158</v>
      </c>
      <c r="O20" s="30">
        <v>22.8466165625</v>
      </c>
      <c r="P20" s="30">
        <v>19.633675000000004</v>
      </c>
      <c r="Q20" s="30">
        <v>18.5581909</v>
      </c>
      <c r="R20" s="30">
        <v>17.625240464000001</v>
      </c>
      <c r="S20" s="30">
        <v>16.341724551839999</v>
      </c>
      <c r="T20" s="30">
        <v>15.271713707065601</v>
      </c>
      <c r="U20" s="30">
        <v>13.929844949977754</v>
      </c>
      <c r="V20" s="30">
        <v>11.856070891218073</v>
      </c>
      <c r="W20" s="30">
        <v>11.35306346647797</v>
      </c>
      <c r="X20" s="30">
        <v>10.276460560772446</v>
      </c>
      <c r="Y20" s="30">
        <v>9.4762224315553674</v>
      </c>
    </row>
    <row r="21" spans="2:25">
      <c r="B21" s="31"/>
      <c r="E21" s="17">
        <v>24</v>
      </c>
      <c r="F21" s="27" t="s">
        <v>39</v>
      </c>
      <c r="G21" s="17" t="s">
        <v>9</v>
      </c>
      <c r="H21" s="28"/>
      <c r="I21" s="29"/>
      <c r="J21" s="17" t="s">
        <v>39</v>
      </c>
      <c r="L21" s="30">
        <v>1611.1296652418723</v>
      </c>
      <c r="M21" s="30">
        <v>1743.8537555528728</v>
      </c>
      <c r="N21" s="30">
        <v>1614.8853616328611</v>
      </c>
      <c r="O21" s="30">
        <v>800.93858008008419</v>
      </c>
      <c r="P21" s="30">
        <v>904.73644801719558</v>
      </c>
      <c r="Q21" s="30">
        <v>967.38322537060844</v>
      </c>
      <c r="R21" s="30">
        <v>1616.1903335002946</v>
      </c>
      <c r="S21" s="30">
        <v>1314.9792189512025</v>
      </c>
      <c r="T21" s="30">
        <v>1160.9181329705189</v>
      </c>
      <c r="U21" s="30">
        <v>1274.6531149466839</v>
      </c>
      <c r="V21" s="30">
        <v>1794.8805487573279</v>
      </c>
      <c r="W21" s="30">
        <v>991.51454882317717</v>
      </c>
      <c r="X21" s="30">
        <v>1113.0390852770868</v>
      </c>
      <c r="Y21" s="30">
        <v>945.13192792103541</v>
      </c>
    </row>
    <row r="22" spans="2:25">
      <c r="B22" s="31"/>
      <c r="E22" s="17">
        <v>25</v>
      </c>
      <c r="F22" s="27" t="s">
        <v>123</v>
      </c>
      <c r="G22" s="17" t="s">
        <v>9</v>
      </c>
      <c r="H22" s="28"/>
      <c r="I22" s="29"/>
      <c r="J22" s="17" t="s">
        <v>123</v>
      </c>
      <c r="L22" s="30">
        <v>1204.2943132718719</v>
      </c>
      <c r="M22" s="30">
        <v>1501.9726045328728</v>
      </c>
      <c r="N22" s="30">
        <v>1322.3503054728612</v>
      </c>
      <c r="O22" s="30">
        <v>1730.1584521200843</v>
      </c>
      <c r="P22" s="30">
        <v>1066.9979947971954</v>
      </c>
      <c r="Q22" s="30">
        <v>1090.9897323006082</v>
      </c>
      <c r="R22" s="30">
        <v>1073.1076229902949</v>
      </c>
      <c r="S22" s="30">
        <v>1044.2638372312026</v>
      </c>
      <c r="T22" s="30">
        <v>1090.674233480519</v>
      </c>
      <c r="U22" s="30">
        <v>871.05089140668395</v>
      </c>
      <c r="V22" s="30">
        <v>902.3317313273277</v>
      </c>
      <c r="W22" s="30">
        <v>1180.2836948031772</v>
      </c>
      <c r="X22" s="30">
        <v>1222.5503331170864</v>
      </c>
      <c r="Y22" s="30">
        <v>1189.5154401110353</v>
      </c>
    </row>
    <row r="23" spans="2:25">
      <c r="B23" s="31"/>
      <c r="E23" s="17">
        <v>26</v>
      </c>
      <c r="F23" s="27" t="s">
        <v>248</v>
      </c>
      <c r="G23" s="17" t="s">
        <v>9</v>
      </c>
      <c r="H23" s="28"/>
      <c r="I23" s="29"/>
      <c r="J23" s="17" t="s">
        <v>248</v>
      </c>
      <c r="L23" s="30">
        <v>921.18239751262047</v>
      </c>
      <c r="M23" s="30">
        <v>1189.5055575980573</v>
      </c>
      <c r="N23" s="30">
        <v>1023.1954714607464</v>
      </c>
      <c r="O23" s="30">
        <v>1357.7280286638995</v>
      </c>
      <c r="P23" s="30">
        <v>780.89325267849313</v>
      </c>
      <c r="Q23" s="30">
        <v>790.66439628953583</v>
      </c>
      <c r="R23" s="30">
        <v>797.58588077282297</v>
      </c>
      <c r="S23" s="30">
        <v>780.05493816646265</v>
      </c>
      <c r="T23" s="30">
        <v>775.81407675118976</v>
      </c>
      <c r="U23" s="30">
        <v>583.63216308892413</v>
      </c>
      <c r="V23" s="30">
        <v>542.7533675919633</v>
      </c>
      <c r="W23" s="30">
        <v>810.93673039391649</v>
      </c>
      <c r="X23" s="30">
        <v>802.67908023850612</v>
      </c>
      <c r="Y23" s="30">
        <v>775.91018969615516</v>
      </c>
    </row>
    <row r="24" spans="2:25">
      <c r="B24" s="31"/>
      <c r="E24" s="17">
        <v>27</v>
      </c>
      <c r="F24" s="27" t="s">
        <v>249</v>
      </c>
      <c r="G24" s="17" t="s">
        <v>9</v>
      </c>
      <c r="H24" s="28"/>
      <c r="I24" s="29"/>
      <c r="J24" s="17" t="s">
        <v>249</v>
      </c>
      <c r="L24" s="30">
        <v>195.90280152246115</v>
      </c>
      <c r="M24" s="30">
        <v>228.29429744698172</v>
      </c>
      <c r="N24" s="30">
        <v>187.47163514365073</v>
      </c>
      <c r="O24" s="30">
        <v>270.96522891679939</v>
      </c>
      <c r="P24" s="30">
        <v>205.46215862768014</v>
      </c>
      <c r="Q24" s="30">
        <v>224.34257305299167</v>
      </c>
      <c r="R24" s="30">
        <v>207.87134936422035</v>
      </c>
      <c r="S24" s="30">
        <v>188.11860999278139</v>
      </c>
      <c r="T24" s="30">
        <v>241.88379511015017</v>
      </c>
      <c r="U24" s="30">
        <v>220.65234389946602</v>
      </c>
      <c r="V24" s="30">
        <v>290.43901326516169</v>
      </c>
      <c r="W24" s="30">
        <v>284.44422497751043</v>
      </c>
      <c r="X24" s="30">
        <v>320.92814845942388</v>
      </c>
      <c r="Y24" s="30">
        <v>297.07601252897604</v>
      </c>
    </row>
    <row r="25" spans="2:25">
      <c r="B25" s="31"/>
      <c r="E25" s="17">
        <v>28</v>
      </c>
      <c r="F25" s="27" t="s">
        <v>250</v>
      </c>
      <c r="G25" s="17" t="s">
        <v>9</v>
      </c>
      <c r="H25" s="28"/>
      <c r="I25" s="29"/>
      <c r="J25" s="17" t="s">
        <v>250</v>
      </c>
      <c r="L25" s="30">
        <v>87.209114236790498</v>
      </c>
      <c r="M25" s="30">
        <v>84.17274948783394</v>
      </c>
      <c r="N25" s="30">
        <v>111.68319886846402</v>
      </c>
      <c r="O25" s="30">
        <v>101.46519453938535</v>
      </c>
      <c r="P25" s="30">
        <v>80.642583491022236</v>
      </c>
      <c r="Q25" s="30">
        <v>75.982762958080698</v>
      </c>
      <c r="R25" s="30">
        <v>67.65039285325139</v>
      </c>
      <c r="S25" s="30">
        <v>76.090289071958736</v>
      </c>
      <c r="T25" s="30">
        <v>72.976361619178817</v>
      </c>
      <c r="U25" s="30">
        <v>66.766384418293867</v>
      </c>
      <c r="V25" s="30">
        <v>69.139350470202714</v>
      </c>
      <c r="W25" s="30">
        <v>84.902739431750348</v>
      </c>
      <c r="X25" s="30">
        <v>98.943104419156441</v>
      </c>
      <c r="Y25" s="30">
        <v>116.52923788590432</v>
      </c>
    </row>
    <row r="26" spans="2:25">
      <c r="B26" s="31"/>
      <c r="E26" s="17">
        <v>29</v>
      </c>
      <c r="F26" s="27" t="s">
        <v>40</v>
      </c>
      <c r="G26" s="17" t="s">
        <v>9</v>
      </c>
      <c r="H26" s="28"/>
      <c r="I26" s="29"/>
      <c r="J26" s="17" t="s">
        <v>40</v>
      </c>
      <c r="L26" s="30">
        <v>406.83535197000009</v>
      </c>
      <c r="M26" s="30">
        <v>241.88115102</v>
      </c>
      <c r="N26" s="30">
        <v>292.53505615999995</v>
      </c>
      <c r="O26" s="30">
        <v>-929.21987203999981</v>
      </c>
      <c r="P26" s="30">
        <v>-162.26154677999997</v>
      </c>
      <c r="Q26" s="30">
        <v>-123.60650692999994</v>
      </c>
      <c r="R26" s="30">
        <v>543.08271051000008</v>
      </c>
      <c r="S26" s="30">
        <v>270.71538171999998</v>
      </c>
      <c r="T26" s="30">
        <v>70.243899490000075</v>
      </c>
      <c r="U26" s="30">
        <v>403.60222353999995</v>
      </c>
      <c r="V26" s="30">
        <v>892.5488174300001</v>
      </c>
      <c r="W26" s="30">
        <v>-188.76914597999999</v>
      </c>
      <c r="X26" s="30">
        <v>-109.51124783999965</v>
      </c>
      <c r="Y26" s="30">
        <v>-244.38351218999998</v>
      </c>
    </row>
    <row r="27" spans="2:25">
      <c r="B27" s="31"/>
      <c r="E27" s="17">
        <v>30</v>
      </c>
      <c r="F27" s="27" t="s">
        <v>115</v>
      </c>
      <c r="G27" s="17" t="s">
        <v>9</v>
      </c>
      <c r="H27" s="28"/>
      <c r="I27" s="29"/>
      <c r="J27" s="17" t="s">
        <v>115</v>
      </c>
      <c r="L27" s="30">
        <v>79.150502504475853</v>
      </c>
      <c r="M27" s="30">
        <v>480.78649740721318</v>
      </c>
      <c r="N27" s="30">
        <v>569.18328835170644</v>
      </c>
      <c r="O27" s="30">
        <v>629.45035188500765</v>
      </c>
      <c r="P27" s="30">
        <v>601.13204687360803</v>
      </c>
      <c r="Q27" s="30">
        <v>579.55029563183905</v>
      </c>
      <c r="R27" s="30">
        <v>394.85982464640819</v>
      </c>
      <c r="S27" s="30">
        <v>378.5560927022172</v>
      </c>
      <c r="T27" s="30">
        <v>656.22911497815392</v>
      </c>
      <c r="U27" s="30">
        <v>605.41270131366025</v>
      </c>
      <c r="V27" s="30">
        <v>254.94472041914281</v>
      </c>
      <c r="W27" s="30">
        <v>450.1124237438982</v>
      </c>
      <c r="X27" s="30">
        <v>1081.8823372396637</v>
      </c>
      <c r="Y27" s="30">
        <v>1037.3806941245134</v>
      </c>
    </row>
    <row r="28" spans="2:25">
      <c r="B28" s="31"/>
      <c r="E28" s="17">
        <v>31</v>
      </c>
      <c r="F28" s="27" t="s">
        <v>41</v>
      </c>
      <c r="G28" s="17" t="s">
        <v>9</v>
      </c>
      <c r="H28" s="28"/>
      <c r="I28" s="29"/>
      <c r="J28" s="17" t="s">
        <v>41</v>
      </c>
      <c r="L28" s="30">
        <v>4194.7032226531064</v>
      </c>
      <c r="M28" s="30">
        <v>4745.9040832558294</v>
      </c>
      <c r="N28" s="30">
        <v>4707.2089854133719</v>
      </c>
      <c r="O28" s="30">
        <v>4521.4527607232703</v>
      </c>
      <c r="P28" s="30">
        <v>4398.6359472073955</v>
      </c>
      <c r="Q28" s="30">
        <v>4357.8472037123302</v>
      </c>
      <c r="R28" s="30">
        <v>4352.8137108383216</v>
      </c>
      <c r="S28" s="30">
        <v>4283.590380865885</v>
      </c>
      <c r="T28" s="30">
        <v>4441.9573871794737</v>
      </c>
      <c r="U28" s="30">
        <v>4358.1066653442113</v>
      </c>
      <c r="V28" s="30">
        <v>3676.5461899705751</v>
      </c>
      <c r="W28" s="30">
        <v>4002.154130465764</v>
      </c>
      <c r="X28" s="30">
        <v>4699.0272949640575</v>
      </c>
      <c r="Y28" s="30">
        <v>4448.3518521757114</v>
      </c>
    </row>
    <row r="29" spans="2:25">
      <c r="B29" s="31"/>
      <c r="E29" s="17">
        <v>32</v>
      </c>
      <c r="F29" s="27" t="s">
        <v>251</v>
      </c>
      <c r="G29" s="17" t="s">
        <v>9</v>
      </c>
      <c r="H29" s="28"/>
      <c r="I29" s="29"/>
      <c r="J29" s="17" t="s">
        <v>251</v>
      </c>
      <c r="L29" s="30">
        <v>122.11731694290665</v>
      </c>
      <c r="M29" s="30">
        <v>-220.18534315130546</v>
      </c>
      <c r="N29" s="30">
        <v>-158.56029981279789</v>
      </c>
      <c r="O29" s="30">
        <v>-187.31690213722686</v>
      </c>
      <c r="P29" s="30">
        <v>106.35978509369124</v>
      </c>
      <c r="Q29" s="30">
        <v>83.430013828870869</v>
      </c>
      <c r="R29" s="30">
        <v>432.19995594191823</v>
      </c>
      <c r="S29" s="30">
        <v>378.98966313940946</v>
      </c>
      <c r="T29" s="30">
        <v>333.97199663170704</v>
      </c>
      <c r="U29" s="30">
        <v>520.13142905134828</v>
      </c>
      <c r="V29" s="30">
        <v>1059.4773506698539</v>
      </c>
      <c r="W29" s="30">
        <v>705.11855643898161</v>
      </c>
      <c r="X29" s="30">
        <v>52.823611163082205</v>
      </c>
      <c r="Y29" s="30">
        <v>450.41386623740709</v>
      </c>
    </row>
    <row r="30" spans="2:25">
      <c r="B30" s="31"/>
      <c r="E30" s="17">
        <v>33</v>
      </c>
      <c r="F30" s="27" t="s">
        <v>127</v>
      </c>
      <c r="G30" s="17" t="s">
        <v>9</v>
      </c>
      <c r="H30" s="28"/>
      <c r="I30" s="29"/>
      <c r="J30" s="17" t="s">
        <v>127</v>
      </c>
      <c r="L30" s="30">
        <v>4316.8205395960131</v>
      </c>
      <c r="M30" s="30">
        <v>4525.7187401045239</v>
      </c>
      <c r="N30" s="30">
        <v>4548.648685600574</v>
      </c>
      <c r="O30" s="30">
        <v>4334.1358585860435</v>
      </c>
      <c r="P30" s="30">
        <v>4504.9957323010867</v>
      </c>
      <c r="Q30" s="30">
        <v>4441.277217541201</v>
      </c>
      <c r="R30" s="30">
        <v>4785.0136667802399</v>
      </c>
      <c r="S30" s="30">
        <v>4662.5800440052944</v>
      </c>
      <c r="T30" s="30">
        <v>4775.9293838111807</v>
      </c>
      <c r="U30" s="30">
        <v>4878.2380943955595</v>
      </c>
      <c r="V30" s="30">
        <v>4736.023540640429</v>
      </c>
      <c r="W30" s="30">
        <v>4707.2726869047456</v>
      </c>
      <c r="X30" s="30">
        <v>4751.8509061271398</v>
      </c>
      <c r="Y30" s="30">
        <v>4898.7657184131185</v>
      </c>
    </row>
    <row r="31" spans="2:25">
      <c r="B31" s="24" t="s">
        <v>141</v>
      </c>
      <c r="C31" s="24"/>
      <c r="D31" s="24"/>
      <c r="E31" s="24"/>
      <c r="F31" s="25" t="s">
        <v>34</v>
      </c>
      <c r="G31" s="24"/>
      <c r="H31" s="26"/>
      <c r="I31" s="24"/>
      <c r="J31" s="24"/>
      <c r="K31" s="24"/>
      <c r="L31" s="24"/>
      <c r="M31" s="24"/>
      <c r="N31" s="24"/>
      <c r="O31" s="24"/>
      <c r="P31" s="24"/>
      <c r="Q31" s="24"/>
      <c r="R31" s="24"/>
      <c r="S31" s="24"/>
      <c r="T31" s="24"/>
      <c r="U31" s="24"/>
      <c r="V31" s="24"/>
      <c r="W31" s="24"/>
      <c r="X31" s="24"/>
      <c r="Y31" s="24"/>
    </row>
    <row r="32" spans="2:25">
      <c r="B32" s="31">
        <v>-0.2382439479202052</v>
      </c>
      <c r="E32" s="17">
        <v>9</v>
      </c>
      <c r="F32" s="27" t="s">
        <v>49</v>
      </c>
      <c r="G32" s="17" t="s">
        <v>93</v>
      </c>
      <c r="H32" s="28"/>
      <c r="I32" s="29"/>
      <c r="J32" s="17" t="s">
        <v>49</v>
      </c>
      <c r="L32" s="30">
        <v>661.65670656183181</v>
      </c>
      <c r="M32" s="30">
        <v>619.31126175185261</v>
      </c>
      <c r="N32" s="30">
        <v>595.16753270612003</v>
      </c>
      <c r="O32" s="30">
        <v>617.42978121961733</v>
      </c>
      <c r="P32" s="30">
        <v>627.49133060767122</v>
      </c>
      <c r="Q32" s="30">
        <v>662.29704032189329</v>
      </c>
      <c r="R32" s="30">
        <v>504.50877873973809</v>
      </c>
      <c r="S32" s="30">
        <v>601.90119398280206</v>
      </c>
      <c r="T32" s="30">
        <v>598.01090527814119</v>
      </c>
      <c r="U32" s="30">
        <v>544.63619815173627</v>
      </c>
      <c r="V32" s="30">
        <v>315.93269170472456</v>
      </c>
      <c r="W32" s="30">
        <v>610.86354212490699</v>
      </c>
      <c r="X32" s="30">
        <v>600.563977542011</v>
      </c>
      <c r="Y32" s="30">
        <v>562.32432726433331</v>
      </c>
    </row>
    <row r="33" spans="2:25">
      <c r="B33" s="31">
        <v>0.13142124586492598</v>
      </c>
      <c r="E33" s="17">
        <v>10</v>
      </c>
      <c r="F33" s="27" t="s">
        <v>50</v>
      </c>
      <c r="G33" s="17" t="s">
        <v>93</v>
      </c>
      <c r="H33" s="28"/>
      <c r="I33" s="29"/>
      <c r="J33" s="17" t="s">
        <v>50</v>
      </c>
      <c r="L33" s="30">
        <v>26.473250137262077</v>
      </c>
      <c r="M33" s="30">
        <v>24.20401820255767</v>
      </c>
      <c r="N33" s="30">
        <v>26.14634799399116</v>
      </c>
      <c r="O33" s="30">
        <v>23.331891202885004</v>
      </c>
      <c r="P33" s="30">
        <v>21.849328195230392</v>
      </c>
      <c r="Q33" s="30">
        <v>23.173513572089732</v>
      </c>
      <c r="R33" s="30">
        <v>26.219005596801534</v>
      </c>
      <c r="S33" s="30">
        <v>28.066187614775341</v>
      </c>
      <c r="T33" s="30">
        <v>25.389562640784618</v>
      </c>
      <c r="U33" s="30">
        <v>23.791199898743386</v>
      </c>
      <c r="V33" s="30">
        <v>16.824540708264678</v>
      </c>
      <c r="W33" s="30">
        <v>23.132864353907287</v>
      </c>
      <c r="X33" s="30">
        <v>23.452506448932802</v>
      </c>
      <c r="Y33" s="30">
        <v>21.111554733609001</v>
      </c>
    </row>
    <row r="34" spans="2:25">
      <c r="B34" s="31">
        <v>-2.4190932160208289E-2</v>
      </c>
      <c r="E34" s="17">
        <v>11</v>
      </c>
      <c r="F34" s="27" t="s">
        <v>119</v>
      </c>
      <c r="G34" s="17" t="s">
        <v>93</v>
      </c>
      <c r="H34" s="28"/>
      <c r="I34" s="29"/>
      <c r="J34" s="17" t="s">
        <v>119</v>
      </c>
      <c r="L34" s="30">
        <v>0</v>
      </c>
      <c r="M34" s="30">
        <v>0</v>
      </c>
      <c r="N34" s="30">
        <v>0</v>
      </c>
      <c r="O34" s="30">
        <v>0</v>
      </c>
      <c r="P34" s="30">
        <v>9.1224999999999987</v>
      </c>
      <c r="Q34" s="30">
        <v>10.66085</v>
      </c>
      <c r="R34" s="30">
        <v>10.471097299999997</v>
      </c>
      <c r="S34" s="30">
        <v>11.181414629999999</v>
      </c>
      <c r="T34" s="30">
        <v>9.6047718610000015</v>
      </c>
      <c r="U34" s="30">
        <v>7.8870487193700001</v>
      </c>
      <c r="V34" s="30">
        <v>4.2723289511385003</v>
      </c>
      <c r="W34" s="30">
        <v>4.0944540267944571</v>
      </c>
      <c r="X34" s="30">
        <v>3.91252206697372</v>
      </c>
      <c r="Y34" s="30">
        <v>10.489863672719899</v>
      </c>
    </row>
    <row r="35" spans="2:25">
      <c r="B35" s="31">
        <v>-0.16597694754447823</v>
      </c>
      <c r="E35" s="17">
        <v>12</v>
      </c>
      <c r="F35" s="27" t="s">
        <v>51</v>
      </c>
      <c r="G35" s="17" t="s">
        <v>93</v>
      </c>
      <c r="H35" s="28"/>
      <c r="I35" s="29"/>
      <c r="J35" s="17" t="s">
        <v>51</v>
      </c>
      <c r="L35" s="30">
        <v>492.68569929718961</v>
      </c>
      <c r="M35" s="30">
        <v>606.55146653525105</v>
      </c>
      <c r="N35" s="30">
        <v>654.20748702521632</v>
      </c>
      <c r="O35" s="30">
        <v>1031.3078753841869</v>
      </c>
      <c r="P35" s="30">
        <v>875.27560505670954</v>
      </c>
      <c r="Q35" s="30">
        <v>825.85011885394874</v>
      </c>
      <c r="R35" s="30">
        <v>692.86245686565189</v>
      </c>
      <c r="S35" s="30">
        <v>715.71750772348526</v>
      </c>
      <c r="T35" s="30">
        <v>742.9633376077104</v>
      </c>
      <c r="U35" s="30">
        <v>681.78802681909156</v>
      </c>
      <c r="V35" s="30">
        <v>433.28282834761234</v>
      </c>
      <c r="W35" s="30">
        <v>699.31492970534748</v>
      </c>
      <c r="X35" s="30">
        <v>598.15005338153287</v>
      </c>
      <c r="Y35" s="30">
        <v>671.98995088462664</v>
      </c>
    </row>
    <row r="36" spans="2:25">
      <c r="B36" s="31">
        <v>-0.16509528931521322</v>
      </c>
      <c r="E36" s="17">
        <v>13</v>
      </c>
      <c r="F36" s="27" t="s">
        <v>52</v>
      </c>
      <c r="G36" s="17" t="s">
        <v>93</v>
      </c>
      <c r="H36" s="28"/>
      <c r="I36" s="29"/>
      <c r="J36" s="17" t="s">
        <v>52</v>
      </c>
      <c r="L36" s="30">
        <v>461.94805385360314</v>
      </c>
      <c r="M36" s="30">
        <v>557.17953512455631</v>
      </c>
      <c r="N36" s="30">
        <v>599.35801637019154</v>
      </c>
      <c r="O36" s="30">
        <v>938.79550356213849</v>
      </c>
      <c r="P36" s="30">
        <v>806.83356824988664</v>
      </c>
      <c r="Q36" s="30">
        <v>767.44614220395886</v>
      </c>
      <c r="R36" s="30">
        <v>644.81647597606843</v>
      </c>
      <c r="S36" s="30">
        <v>665.16699308736031</v>
      </c>
      <c r="T36" s="30">
        <v>686.31230692541044</v>
      </c>
      <c r="U36" s="30">
        <v>638.00704596565402</v>
      </c>
      <c r="V36" s="30">
        <v>413.77982834761235</v>
      </c>
      <c r="W36" s="30">
        <v>673.34592970534754</v>
      </c>
      <c r="X36" s="30">
        <v>570.78505338153286</v>
      </c>
      <c r="Y36" s="30">
        <v>630.20395088462669</v>
      </c>
    </row>
    <row r="37" spans="2:25">
      <c r="B37" s="31">
        <v>-0.1932805751893607</v>
      </c>
      <c r="E37" s="17">
        <v>14</v>
      </c>
      <c r="F37" s="27" t="s">
        <v>53</v>
      </c>
      <c r="G37" s="17" t="s">
        <v>93</v>
      </c>
      <c r="H37" s="28"/>
      <c r="I37" s="29"/>
      <c r="J37" s="17" t="s">
        <v>53</v>
      </c>
      <c r="L37" s="30">
        <v>22.997214503944171</v>
      </c>
      <c r="M37" s="30">
        <v>42.2651016993007</v>
      </c>
      <c r="N37" s="30">
        <v>47.638410492700736</v>
      </c>
      <c r="O37" s="30">
        <v>82.606999999999999</v>
      </c>
      <c r="P37" s="30">
        <v>60.042000000000002</v>
      </c>
      <c r="Q37" s="30">
        <v>51.356999999999999</v>
      </c>
      <c r="R37" s="30">
        <v>41.4306895</v>
      </c>
      <c r="S37" s="30">
        <v>44.273460807999996</v>
      </c>
      <c r="T37" s="30">
        <v>50.641030682299998</v>
      </c>
      <c r="U37" s="30">
        <v>38.3409808534375</v>
      </c>
      <c r="V37" s="30">
        <v>15.363</v>
      </c>
      <c r="W37" s="30">
        <v>21.808999999999997</v>
      </c>
      <c r="X37" s="30">
        <v>22.414999999999999</v>
      </c>
      <c r="Y37" s="30">
        <v>37.385999999999996</v>
      </c>
    </row>
    <row r="38" spans="2:25">
      <c r="B38" s="31">
        <v>-6.1258222050018851E-2</v>
      </c>
      <c r="E38" s="17">
        <v>15</v>
      </c>
      <c r="F38" s="27" t="s">
        <v>54</v>
      </c>
      <c r="G38" s="17" t="s">
        <v>93</v>
      </c>
      <c r="H38" s="28"/>
      <c r="I38" s="29"/>
      <c r="J38" s="17" t="s">
        <v>54</v>
      </c>
      <c r="L38" s="30">
        <v>7.7404309396422821</v>
      </c>
      <c r="M38" s="30">
        <v>7.1068297113940879</v>
      </c>
      <c r="N38" s="30">
        <v>7.2110601623241122</v>
      </c>
      <c r="O38" s="30">
        <v>9.9053718220484459</v>
      </c>
      <c r="P38" s="30">
        <v>8.4000368068228557</v>
      </c>
      <c r="Q38" s="30">
        <v>7.0469766499898707</v>
      </c>
      <c r="R38" s="30">
        <v>6.6152913895834935</v>
      </c>
      <c r="S38" s="30">
        <v>6.2770538281249992</v>
      </c>
      <c r="T38" s="30">
        <v>6.01</v>
      </c>
      <c r="U38" s="30">
        <v>5.44</v>
      </c>
      <c r="V38" s="30">
        <v>4.1400000000000006</v>
      </c>
      <c r="W38" s="30">
        <v>4.16</v>
      </c>
      <c r="X38" s="30">
        <v>4.9499999999999993</v>
      </c>
      <c r="Y38" s="30">
        <v>4.4000000000000004</v>
      </c>
    </row>
    <row r="39" spans="2:25">
      <c r="B39" s="31">
        <v>3.0558023437769588E-2</v>
      </c>
      <c r="E39" s="17">
        <v>16</v>
      </c>
      <c r="F39" s="27" t="s">
        <v>55</v>
      </c>
      <c r="G39" s="17" t="s">
        <v>93</v>
      </c>
      <c r="H39" s="28"/>
      <c r="I39" s="29"/>
      <c r="J39" s="17" t="s">
        <v>55</v>
      </c>
      <c r="L39" s="30">
        <v>20.752929448639424</v>
      </c>
      <c r="M39" s="30">
        <v>15.925840909298252</v>
      </c>
      <c r="N39" s="30">
        <v>16.111873862644646</v>
      </c>
      <c r="O39" s="30">
        <v>16.952167236713521</v>
      </c>
      <c r="P39" s="30">
        <v>16.449725311152172</v>
      </c>
      <c r="Q39" s="30">
        <v>16.50694112367712</v>
      </c>
      <c r="R39" s="30">
        <v>16.926071909073691</v>
      </c>
      <c r="S39" s="30">
        <v>16.615226784168982</v>
      </c>
      <c r="T39" s="30">
        <v>16.454580736898361</v>
      </c>
      <c r="U39" s="30">
        <v>17.003901884581232</v>
      </c>
      <c r="V39" s="30">
        <v>13.836298896407367</v>
      </c>
      <c r="W39" s="30">
        <v>15.47383946883042</v>
      </c>
      <c r="X39" s="30">
        <v>15.441725773828118</v>
      </c>
      <c r="Y39" s="30">
        <v>16.298862062519525</v>
      </c>
    </row>
    <row r="40" spans="2:25">
      <c r="B40" s="31">
        <v>-1.3675348734076831E-2</v>
      </c>
      <c r="E40" s="17">
        <v>17</v>
      </c>
      <c r="F40" s="27" t="s">
        <v>56</v>
      </c>
      <c r="G40" s="17" t="s">
        <v>93</v>
      </c>
      <c r="H40" s="28"/>
      <c r="I40" s="29"/>
      <c r="J40" s="17" t="s">
        <v>56</v>
      </c>
      <c r="L40" s="30">
        <v>33.402897766679018</v>
      </c>
      <c r="M40" s="30">
        <v>33.388808682277947</v>
      </c>
      <c r="N40" s="30">
        <v>35.220113652666747</v>
      </c>
      <c r="O40" s="30">
        <v>41.173682035880191</v>
      </c>
      <c r="P40" s="30">
        <v>36.482704848543065</v>
      </c>
      <c r="Q40" s="30">
        <v>38.89268807259846</v>
      </c>
      <c r="R40" s="30">
        <v>38.360817000000004</v>
      </c>
      <c r="S40" s="30">
        <v>38.559016057500003</v>
      </c>
      <c r="T40" s="30">
        <v>41.885188294046259</v>
      </c>
      <c r="U40" s="30">
        <v>40.3800312362442</v>
      </c>
      <c r="V40" s="30">
        <v>20.864946879139097</v>
      </c>
      <c r="W40" s="30">
        <v>26.98466939749213</v>
      </c>
      <c r="X40" s="30">
        <v>28.255415316736386</v>
      </c>
      <c r="Y40" s="30">
        <v>24.854369556454269</v>
      </c>
    </row>
    <row r="41" spans="2:25">
      <c r="B41" s="31">
        <v>-7.4653349480151454E-2</v>
      </c>
      <c r="E41" s="17">
        <v>18</v>
      </c>
      <c r="F41" s="27" t="s">
        <v>57</v>
      </c>
      <c r="G41" s="17" t="s">
        <v>93</v>
      </c>
      <c r="H41" s="28"/>
      <c r="I41" s="29"/>
      <c r="J41" s="17" t="s">
        <v>57</v>
      </c>
      <c r="L41" s="30">
        <v>11.2653501318878</v>
      </c>
      <c r="M41" s="30">
        <v>10.032990447772805</v>
      </c>
      <c r="N41" s="30">
        <v>11.885079025522685</v>
      </c>
      <c r="O41" s="30">
        <v>16.303311307983197</v>
      </c>
      <c r="P41" s="30">
        <v>16.525635719184638</v>
      </c>
      <c r="Q41" s="30">
        <v>13.573032460161828</v>
      </c>
      <c r="R41" s="30">
        <v>12.55976012440793</v>
      </c>
      <c r="S41" s="30">
        <v>11.791633137457762</v>
      </c>
      <c r="T41" s="30">
        <v>12.919999999999998</v>
      </c>
      <c r="U41" s="30">
        <v>12.21</v>
      </c>
      <c r="V41" s="30">
        <v>9.1615000000000002</v>
      </c>
      <c r="W41" s="30">
        <v>10.5085</v>
      </c>
      <c r="X41" s="30">
        <v>13.002658</v>
      </c>
      <c r="Y41" s="30">
        <v>11.302</v>
      </c>
    </row>
    <row r="42" spans="2:25">
      <c r="B42" s="31">
        <v>-4.702680287296146E-3</v>
      </c>
      <c r="E42" s="17">
        <v>19</v>
      </c>
      <c r="F42" s="27" t="s">
        <v>58</v>
      </c>
      <c r="G42" s="17" t="s">
        <v>93</v>
      </c>
      <c r="H42" s="28"/>
      <c r="I42" s="29"/>
      <c r="J42" s="17" t="s">
        <v>58</v>
      </c>
      <c r="L42" s="30">
        <v>8.5376019642345025</v>
      </c>
      <c r="M42" s="30">
        <v>8.8677792080862776</v>
      </c>
      <c r="N42" s="30">
        <v>9.6761052951487105</v>
      </c>
      <c r="O42" s="30">
        <v>14.349940925318117</v>
      </c>
      <c r="P42" s="30">
        <v>14.007963965811756</v>
      </c>
      <c r="Q42" s="30">
        <v>12.158451816630372</v>
      </c>
      <c r="R42" s="30">
        <v>12.101274504948265</v>
      </c>
      <c r="S42" s="30">
        <v>11.817428470359133</v>
      </c>
      <c r="T42" s="30">
        <v>11.519375</v>
      </c>
      <c r="U42" s="30">
        <v>10.540000000000001</v>
      </c>
      <c r="V42" s="30">
        <v>5.6979999999999995</v>
      </c>
      <c r="W42" s="30">
        <v>6.9799999999999995</v>
      </c>
      <c r="X42" s="30">
        <v>9.0641999999999996</v>
      </c>
      <c r="Y42" s="30">
        <v>7.1720000000000006</v>
      </c>
    </row>
    <row r="43" spans="2:25">
      <c r="B43" s="31">
        <v>-7.4331419366961193E-2</v>
      </c>
      <c r="E43" s="17">
        <v>20</v>
      </c>
      <c r="F43" s="27" t="s">
        <v>59</v>
      </c>
      <c r="G43" s="17" t="s">
        <v>93</v>
      </c>
      <c r="H43" s="28"/>
      <c r="I43" s="29"/>
      <c r="J43" s="17" t="s">
        <v>59</v>
      </c>
      <c r="L43" s="30">
        <v>17.844291853733459</v>
      </c>
      <c r="M43" s="30">
        <v>18.630854066985648</v>
      </c>
      <c r="N43" s="30">
        <v>16.615126842350744</v>
      </c>
      <c r="O43" s="30">
        <v>22.903835937499998</v>
      </c>
      <c r="P43" s="30">
        <v>22.933124999999997</v>
      </c>
      <c r="Q43" s="30">
        <v>25.605</v>
      </c>
      <c r="R43" s="30">
        <v>24.070499999999999</v>
      </c>
      <c r="S43" s="30">
        <v>22.667625000000001</v>
      </c>
      <c r="T43" s="30">
        <v>21.704333999999999</v>
      </c>
      <c r="U43" s="30">
        <v>19.46</v>
      </c>
      <c r="V43" s="30">
        <v>16.375</v>
      </c>
      <c r="W43" s="30">
        <v>18.696249999999999</v>
      </c>
      <c r="X43" s="30">
        <v>15.422500000000001</v>
      </c>
      <c r="Y43" s="30">
        <v>12.230550000000001</v>
      </c>
    </row>
    <row r="44" spans="2:25">
      <c r="B44" s="31">
        <v>-3.1077501669396934E-2</v>
      </c>
      <c r="E44" s="17">
        <v>21</v>
      </c>
      <c r="F44" s="27" t="s">
        <v>60</v>
      </c>
      <c r="G44" s="17" t="s">
        <v>93</v>
      </c>
      <c r="H44" s="28"/>
      <c r="I44" s="29"/>
      <c r="J44" s="17" t="s">
        <v>60</v>
      </c>
      <c r="L44" s="30">
        <v>7.0600656847133765</v>
      </c>
      <c r="M44" s="30">
        <v>6.9248076923076916</v>
      </c>
      <c r="N44" s="30">
        <v>9.1488372093023251</v>
      </c>
      <c r="O44" s="30">
        <v>14.874625</v>
      </c>
      <c r="P44" s="30">
        <v>12.369</v>
      </c>
      <c r="Q44" s="30">
        <v>12.227640075</v>
      </c>
      <c r="R44" s="30">
        <v>11.847635570156402</v>
      </c>
      <c r="S44" s="30">
        <v>11.441273145528369</v>
      </c>
      <c r="T44" s="30">
        <v>12.093805228164143</v>
      </c>
      <c r="U44" s="30">
        <v>11.093788405228159</v>
      </c>
      <c r="V44" s="30">
        <v>5.8458497607075923</v>
      </c>
      <c r="W44" s="30">
        <v>8.0506659557547025</v>
      </c>
      <c r="X44" s="30">
        <v>9.4065368025751894</v>
      </c>
      <c r="Y44" s="30">
        <v>9.2024081116781336</v>
      </c>
    </row>
    <row r="45" spans="2:25">
      <c r="B45" s="31">
        <v>-1.3992155804808615E-2</v>
      </c>
      <c r="E45" s="17">
        <v>22</v>
      </c>
      <c r="F45" s="27" t="s">
        <v>61</v>
      </c>
      <c r="G45" s="17" t="s">
        <v>93</v>
      </c>
      <c r="H45" s="28"/>
      <c r="I45" s="29"/>
      <c r="J45" s="17" t="s">
        <v>61</v>
      </c>
      <c r="L45" s="30">
        <v>14.166197848045673</v>
      </c>
      <c r="M45" s="30">
        <v>12.836228097195793</v>
      </c>
      <c r="N45" s="30">
        <v>10.471896892454522</v>
      </c>
      <c r="O45" s="30">
        <v>11.774157608695653</v>
      </c>
      <c r="P45" s="30">
        <v>12.5</v>
      </c>
      <c r="Q45" s="30">
        <v>15.630133749999999</v>
      </c>
      <c r="R45" s="30">
        <v>15.411434483320001</v>
      </c>
      <c r="S45" s="30">
        <v>16.493969662795472</v>
      </c>
      <c r="T45" s="30">
        <v>18.211236544445512</v>
      </c>
      <c r="U45" s="30">
        <v>17.289411785307998</v>
      </c>
      <c r="V45" s="30">
        <v>10.738128894678828</v>
      </c>
      <c r="W45" s="30">
        <v>11.937416647587764</v>
      </c>
      <c r="X45" s="30">
        <v>18.074964526742235</v>
      </c>
      <c r="Y45" s="30">
        <v>15.097785059845735</v>
      </c>
    </row>
    <row r="46" spans="2:25">
      <c r="B46" s="31"/>
      <c r="E46" s="17">
        <v>23</v>
      </c>
      <c r="F46" s="27" t="s">
        <v>158</v>
      </c>
      <c r="G46" s="17" t="s">
        <v>93</v>
      </c>
      <c r="H46" s="28"/>
      <c r="I46" s="29"/>
      <c r="J46" s="17" t="s">
        <v>158</v>
      </c>
      <c r="L46" s="30" t="e">
        <v>#N/A</v>
      </c>
      <c r="M46" s="30" t="e">
        <v>#N/A</v>
      </c>
      <c r="N46" s="30" t="e">
        <v>#N/A</v>
      </c>
      <c r="O46" s="30" t="e">
        <v>#N/A</v>
      </c>
      <c r="P46" s="30" t="e">
        <v>#N/A</v>
      </c>
      <c r="Q46" s="30" t="e">
        <v>#N/A</v>
      </c>
      <c r="R46" s="30" t="e">
        <v>#N/A</v>
      </c>
      <c r="S46" s="30" t="e">
        <v>#N/A</v>
      </c>
      <c r="T46" s="30" t="e">
        <v>#N/A</v>
      </c>
      <c r="U46" s="30" t="e">
        <v>#N/A</v>
      </c>
      <c r="V46" s="30" t="e">
        <v>#N/A</v>
      </c>
      <c r="W46" s="30">
        <v>8.4218178817688578</v>
      </c>
      <c r="X46" s="30">
        <v>10.97185677902079</v>
      </c>
      <c r="Y46" s="30">
        <v>10.361663069126518</v>
      </c>
    </row>
    <row r="47" spans="2:25">
      <c r="B47" s="31">
        <v>-0.17894987453395561</v>
      </c>
      <c r="E47" s="17">
        <v>24</v>
      </c>
      <c r="F47" s="27" t="s">
        <v>88</v>
      </c>
      <c r="G47" s="17" t="s">
        <v>93</v>
      </c>
      <c r="H47" s="28"/>
      <c r="I47" s="29"/>
      <c r="J47" s="17" t="s">
        <v>88</v>
      </c>
      <c r="L47" s="30">
        <v>254.26154231445187</v>
      </c>
      <c r="M47" s="30">
        <v>212.99882090211455</v>
      </c>
      <c r="N47" s="30">
        <v>209.65192857882155</v>
      </c>
      <c r="O47" s="30">
        <v>277.65195998971438</v>
      </c>
      <c r="P47" s="30">
        <v>253.98434190244899</v>
      </c>
      <c r="Q47" s="30">
        <v>237.95842601145355</v>
      </c>
      <c r="R47" s="30">
        <v>198.85993962880011</v>
      </c>
      <c r="S47" s="30">
        <v>198.78725688325233</v>
      </c>
      <c r="T47" s="30">
        <v>172.61776421376811</v>
      </c>
      <c r="U47" s="30">
        <v>170.38976158085239</v>
      </c>
      <c r="V47" s="30">
        <v>114.94685154992993</v>
      </c>
      <c r="W47" s="30">
        <v>165.14745285997284</v>
      </c>
      <c r="X47" s="30">
        <v>188.48811534716845</v>
      </c>
      <c r="Y47" s="30">
        <v>171.49971097556275</v>
      </c>
    </row>
    <row r="48" spans="2:25">
      <c r="B48" s="31">
        <v>-0.2892385358852444</v>
      </c>
      <c r="E48" s="17">
        <v>25</v>
      </c>
      <c r="F48" s="27" t="s">
        <v>63</v>
      </c>
      <c r="G48" s="17" t="s">
        <v>93</v>
      </c>
      <c r="H48" s="28"/>
      <c r="I48" s="29"/>
      <c r="J48" s="17" t="s">
        <v>63</v>
      </c>
      <c r="L48" s="30">
        <v>69.914157254711355</v>
      </c>
      <c r="M48" s="30">
        <v>54.742374384039096</v>
      </c>
      <c r="N48" s="30">
        <v>49.004296145911127</v>
      </c>
      <c r="O48" s="30">
        <v>66.421026990152356</v>
      </c>
      <c r="P48" s="30">
        <v>68.375948465591193</v>
      </c>
      <c r="Q48" s="30">
        <v>69.509531880924158</v>
      </c>
      <c r="R48" s="30">
        <v>49.404696649616938</v>
      </c>
      <c r="S48" s="30">
        <v>44.447255835847457</v>
      </c>
      <c r="T48" s="30">
        <v>39.378776623573138</v>
      </c>
      <c r="U48" s="30">
        <v>37.15998341038123</v>
      </c>
      <c r="V48" s="30">
        <v>22.69863846673028</v>
      </c>
      <c r="W48" s="30">
        <v>33.339704585610434</v>
      </c>
      <c r="X48" s="30">
        <v>37.89427263119407</v>
      </c>
      <c r="Y48" s="30">
        <v>38.146528281611992</v>
      </c>
    </row>
    <row r="49" spans="2:25">
      <c r="B49" s="31">
        <v>-0.16363860761406734</v>
      </c>
      <c r="E49" s="17">
        <v>26</v>
      </c>
      <c r="F49" s="27" t="s">
        <v>64</v>
      </c>
      <c r="G49" s="17" t="s">
        <v>93</v>
      </c>
      <c r="H49" s="28"/>
      <c r="I49" s="29"/>
      <c r="J49" s="17" t="s">
        <v>64</v>
      </c>
      <c r="L49" s="30">
        <v>66.942832562723311</v>
      </c>
      <c r="M49" s="30">
        <v>56.344669689304943</v>
      </c>
      <c r="N49" s="30">
        <v>49.361620164381186</v>
      </c>
      <c r="O49" s="30">
        <v>64.361212278310362</v>
      </c>
      <c r="P49" s="30">
        <v>56.012267509341157</v>
      </c>
      <c r="Q49" s="30">
        <v>51.40966972778719</v>
      </c>
      <c r="R49" s="30">
        <v>45.183784263203108</v>
      </c>
      <c r="S49" s="30">
        <v>46.690815471248165</v>
      </c>
      <c r="T49" s="30">
        <v>36.175375393102534</v>
      </c>
      <c r="U49" s="30">
        <v>34.013328550638583</v>
      </c>
      <c r="V49" s="30">
        <v>21.496678832314039</v>
      </c>
      <c r="W49" s="30">
        <v>33.849116050640937</v>
      </c>
      <c r="X49" s="30">
        <v>46.868456851356889</v>
      </c>
      <c r="Y49" s="30">
        <v>39.746399280311664</v>
      </c>
    </row>
    <row r="50" spans="2:25">
      <c r="B50" s="31">
        <v>-4.6414385904969047E-2</v>
      </c>
      <c r="E50" s="17">
        <v>27</v>
      </c>
      <c r="F50" s="27" t="s">
        <v>65</v>
      </c>
      <c r="G50" s="17" t="s">
        <v>93</v>
      </c>
      <c r="H50" s="28"/>
      <c r="I50" s="29"/>
      <c r="J50" s="17" t="s">
        <v>65</v>
      </c>
      <c r="L50" s="30">
        <v>8.9703643653502034</v>
      </c>
      <c r="M50" s="30">
        <v>8.3683846332028065</v>
      </c>
      <c r="N50" s="30">
        <v>7.6780776070867685</v>
      </c>
      <c r="O50" s="30">
        <v>11.674912969870952</v>
      </c>
      <c r="P50" s="30">
        <v>14.187805551611071</v>
      </c>
      <c r="Q50" s="30">
        <v>13.170969087400001</v>
      </c>
      <c r="R50" s="30">
        <v>12.559646645435</v>
      </c>
      <c r="S50" s="30">
        <v>13.884438660593752</v>
      </c>
      <c r="T50" s="30">
        <v>14.046187062499438</v>
      </c>
      <c r="U50" s="30">
        <v>13.293400236310671</v>
      </c>
      <c r="V50" s="30">
        <v>10.310403723100613</v>
      </c>
      <c r="W50" s="30">
        <v>12.98082490767233</v>
      </c>
      <c r="X50" s="30">
        <v>14.682615732763217</v>
      </c>
      <c r="Y50" s="30">
        <v>14.307757295727624</v>
      </c>
    </row>
    <row r="51" spans="2:25">
      <c r="B51" s="31">
        <v>-0.33323300495115848</v>
      </c>
      <c r="E51" s="17">
        <v>28</v>
      </c>
      <c r="F51" s="27" t="s">
        <v>66</v>
      </c>
      <c r="G51" s="17" t="s">
        <v>93</v>
      </c>
      <c r="H51" s="28"/>
      <c r="I51" s="29"/>
      <c r="J51" s="17" t="s">
        <v>66</v>
      </c>
      <c r="L51" s="30">
        <v>52.99244765373659</v>
      </c>
      <c r="M51" s="30">
        <v>34.062988063851321</v>
      </c>
      <c r="N51" s="30">
        <v>42.08488138449917</v>
      </c>
      <c r="O51" s="30">
        <v>45.646887906094889</v>
      </c>
      <c r="P51" s="30">
        <v>45.113690469393433</v>
      </c>
      <c r="Q51" s="30">
        <v>38.231053774663707</v>
      </c>
      <c r="R51" s="30">
        <v>25.393005289796623</v>
      </c>
      <c r="S51" s="30">
        <v>22.0129555410359</v>
      </c>
      <c r="T51" s="30">
        <v>24.73804045361441</v>
      </c>
      <c r="U51" s="30">
        <v>26.684417258578407</v>
      </c>
      <c r="V51" s="30">
        <v>21.338110526754871</v>
      </c>
      <c r="W51" s="30">
        <v>31.724155638043925</v>
      </c>
      <c r="X51" s="30">
        <v>32.326513974469776</v>
      </c>
      <c r="Y51" s="30">
        <v>26.698296160061425</v>
      </c>
    </row>
    <row r="52" spans="2:25">
      <c r="B52" s="31">
        <v>0.1019548057413262</v>
      </c>
      <c r="E52" s="17">
        <v>29</v>
      </c>
      <c r="F52" s="27" t="s">
        <v>67</v>
      </c>
      <c r="G52" s="17" t="s">
        <v>93</v>
      </c>
      <c r="H52" s="28"/>
      <c r="I52" s="29"/>
      <c r="J52" s="17" t="s">
        <v>67</v>
      </c>
      <c r="L52" s="30">
        <v>41.528146044895784</v>
      </c>
      <c r="M52" s="30">
        <v>44.964425436730849</v>
      </c>
      <c r="N52" s="30">
        <v>45.16010436276671</v>
      </c>
      <c r="O52" s="30">
        <v>63.659739823747287</v>
      </c>
      <c r="P52" s="30">
        <v>39.298197304151742</v>
      </c>
      <c r="Q52" s="30">
        <v>37.217273141418616</v>
      </c>
      <c r="R52" s="30">
        <v>40.511752994773829</v>
      </c>
      <c r="S52" s="30">
        <v>45.375292838509765</v>
      </c>
      <c r="T52" s="30">
        <v>29.373255222543516</v>
      </c>
      <c r="U52" s="30">
        <v>30.541891411403537</v>
      </c>
      <c r="V52" s="30">
        <v>20.009731451529138</v>
      </c>
      <c r="W52" s="30">
        <v>26.335457110097121</v>
      </c>
      <c r="X52" s="30">
        <v>29.889836800573043</v>
      </c>
      <c r="Y52" s="30">
        <v>27.328640936223955</v>
      </c>
    </row>
    <row r="53" spans="2:25">
      <c r="B53" s="31">
        <v>-0.14938749695313003</v>
      </c>
      <c r="E53" s="17">
        <v>30</v>
      </c>
      <c r="F53" s="27" t="s">
        <v>68</v>
      </c>
      <c r="G53" s="17" t="s">
        <v>93</v>
      </c>
      <c r="H53" s="28"/>
      <c r="I53" s="29"/>
      <c r="J53" s="17" t="s">
        <v>68</v>
      </c>
      <c r="L53" s="30">
        <v>13.913594433034596</v>
      </c>
      <c r="M53" s="30">
        <v>14.515978694985535</v>
      </c>
      <c r="N53" s="30">
        <v>16.362948914176624</v>
      </c>
      <c r="O53" s="30">
        <v>25.88818002153857</v>
      </c>
      <c r="P53" s="30">
        <v>30.99643260236035</v>
      </c>
      <c r="Q53" s="30">
        <v>28.419928399259877</v>
      </c>
      <c r="R53" s="30">
        <v>25.807053785974592</v>
      </c>
      <c r="S53" s="30">
        <v>26.376498536017266</v>
      </c>
      <c r="T53" s="30">
        <v>28.906129458435053</v>
      </c>
      <c r="U53" s="30">
        <v>28.696740713539967</v>
      </c>
      <c r="V53" s="30">
        <v>19.09328854950099</v>
      </c>
      <c r="W53" s="30">
        <v>26.918194567908099</v>
      </c>
      <c r="X53" s="30">
        <v>26.826419356811428</v>
      </c>
      <c r="Y53" s="30">
        <v>25.272089021626083</v>
      </c>
    </row>
    <row r="54" spans="2:25">
      <c r="B54" s="31">
        <v>-0.16809982004202972</v>
      </c>
      <c r="E54" s="17">
        <v>31</v>
      </c>
      <c r="F54" s="27" t="s">
        <v>69</v>
      </c>
      <c r="G54" s="17" t="s">
        <v>93</v>
      </c>
      <c r="H54" s="28"/>
      <c r="I54" s="29"/>
      <c r="J54" s="17" t="s">
        <v>69</v>
      </c>
      <c r="L54" s="30">
        <v>67.883408910409358</v>
      </c>
      <c r="M54" s="30">
        <v>73.579378801478327</v>
      </c>
      <c r="N54" s="30">
        <v>65.863883634451383</v>
      </c>
      <c r="O54" s="30">
        <v>79.863719925364691</v>
      </c>
      <c r="P54" s="30">
        <v>68.079708558128658</v>
      </c>
      <c r="Q54" s="30">
        <v>49.009646144526982</v>
      </c>
      <c r="R54" s="30">
        <v>40.771133447308443</v>
      </c>
      <c r="S54" s="30">
        <v>41.201122143143365</v>
      </c>
      <c r="T54" s="30">
        <v>36.372346513573468</v>
      </c>
      <c r="U54" s="30">
        <v>36.458246050515854</v>
      </c>
      <c r="V54" s="30">
        <v>25.897734032056963</v>
      </c>
      <c r="W54" s="30">
        <v>33.86780654527162</v>
      </c>
      <c r="X54" s="30">
        <v>36.85525434184288</v>
      </c>
      <c r="Y54" s="30">
        <v>41.946658162791209</v>
      </c>
    </row>
    <row r="55" spans="2:25">
      <c r="B55" s="31">
        <v>-0.10990526315789462</v>
      </c>
      <c r="E55" s="17">
        <v>32</v>
      </c>
      <c r="F55" s="27" t="s">
        <v>71</v>
      </c>
      <c r="G55" s="17" t="s">
        <v>93</v>
      </c>
      <c r="H55" s="28"/>
      <c r="I55" s="29"/>
      <c r="J55" s="17" t="s">
        <v>71</v>
      </c>
      <c r="L55" s="30">
        <v>60.331146228484116</v>
      </c>
      <c r="M55" s="30">
        <v>64.351035548686241</v>
      </c>
      <c r="N55" s="30">
        <v>67.656104525862048</v>
      </c>
      <c r="O55" s="30">
        <v>79.704222187499994</v>
      </c>
      <c r="P55" s="30">
        <v>67.58962111755568</v>
      </c>
      <c r="Q55" s="30">
        <v>43.148042150967115</v>
      </c>
      <c r="R55" s="30">
        <v>38.313456520722795</v>
      </c>
      <c r="S55" s="30">
        <v>39.808478910012425</v>
      </c>
      <c r="T55" s="30">
        <v>42.969371167437615</v>
      </c>
      <c r="U55" s="30">
        <v>44.450751344758203</v>
      </c>
      <c r="V55" s="30">
        <v>29.823632727919996</v>
      </c>
      <c r="W55" s="30">
        <v>41.541833678963279</v>
      </c>
      <c r="X55" s="30">
        <v>35.683784228853838</v>
      </c>
      <c r="Y55" s="30">
        <v>39.725327981986311</v>
      </c>
    </row>
    <row r="56" spans="2:25">
      <c r="B56" s="31">
        <v>-1.1062617546742981E-2</v>
      </c>
      <c r="E56" s="17">
        <v>33</v>
      </c>
      <c r="F56" s="27" t="s">
        <v>72</v>
      </c>
      <c r="G56" s="17" t="s">
        <v>93</v>
      </c>
      <c r="H56" s="28"/>
      <c r="I56" s="29"/>
      <c r="J56" s="17" t="s">
        <v>72</v>
      </c>
      <c r="L56" s="30">
        <v>190.58860359519966</v>
      </c>
      <c r="M56" s="30">
        <v>174.42852414569461</v>
      </c>
      <c r="N56" s="30">
        <v>162.56919588373586</v>
      </c>
      <c r="O56" s="30">
        <v>165.81123120076154</v>
      </c>
      <c r="P56" s="30">
        <v>168.51811069050964</v>
      </c>
      <c r="Q56" s="30">
        <v>170.27115734648672</v>
      </c>
      <c r="R56" s="30">
        <v>167.45061893093819</v>
      </c>
      <c r="S56" s="30">
        <v>173.53997617116286</v>
      </c>
      <c r="T56" s="30">
        <v>178.67611265666844</v>
      </c>
      <c r="U56" s="30">
        <v>180.93354373935537</v>
      </c>
      <c r="V56" s="30">
        <v>158.20762662302806</v>
      </c>
      <c r="W56" s="30">
        <v>191.59606879600707</v>
      </c>
      <c r="X56" s="30">
        <v>187.86955130678476</v>
      </c>
      <c r="Y56" s="30">
        <v>179.13842964980432</v>
      </c>
    </row>
    <row r="57" spans="2:25">
      <c r="B57" s="31">
        <v>-6.0087489236445579E-3</v>
      </c>
      <c r="E57" s="17">
        <v>34</v>
      </c>
      <c r="F57" s="27" t="s">
        <v>73</v>
      </c>
      <c r="G57" s="17" t="s">
        <v>93</v>
      </c>
      <c r="H57" s="28"/>
      <c r="I57" s="29"/>
      <c r="J57" s="17" t="s">
        <v>73</v>
      </c>
      <c r="L57" s="30">
        <v>122.33281211308571</v>
      </c>
      <c r="M57" s="30">
        <v>115.88160749906325</v>
      </c>
      <c r="N57" s="30">
        <v>107.05386929056775</v>
      </c>
      <c r="O57" s="30">
        <v>112.50252781914477</v>
      </c>
      <c r="P57" s="30">
        <v>116.55751744856846</v>
      </c>
      <c r="Q57" s="30">
        <v>119.49657516903576</v>
      </c>
      <c r="R57" s="30">
        <v>118.77624333553348</v>
      </c>
      <c r="S57" s="30">
        <v>123.65757419730505</v>
      </c>
      <c r="T57" s="30">
        <v>128.37651231462507</v>
      </c>
      <c r="U57" s="30">
        <v>131.1</v>
      </c>
      <c r="V57" s="30">
        <v>118.20000000000002</v>
      </c>
      <c r="W57" s="30">
        <v>149.0976</v>
      </c>
      <c r="X57" s="30">
        <v>143.79500000000002</v>
      </c>
      <c r="Y57" s="30">
        <v>136</v>
      </c>
    </row>
    <row r="58" spans="2:25">
      <c r="B58" s="31">
        <v>-2.6641066997956542E-2</v>
      </c>
      <c r="E58" s="17">
        <v>35</v>
      </c>
      <c r="F58" s="27" t="s">
        <v>74</v>
      </c>
      <c r="G58" s="17" t="s">
        <v>93</v>
      </c>
      <c r="H58" s="28"/>
      <c r="I58" s="29"/>
      <c r="J58" s="17" t="s">
        <v>74</v>
      </c>
      <c r="L58" s="30">
        <v>16.740439621901906</v>
      </c>
      <c r="M58" s="30">
        <v>14.611983590032867</v>
      </c>
      <c r="N58" s="30">
        <v>13.191312351935418</v>
      </c>
      <c r="O58" s="30">
        <v>13.198213964747957</v>
      </c>
      <c r="P58" s="30">
        <v>13.956399999999999</v>
      </c>
      <c r="Q58" s="30">
        <v>14.16685</v>
      </c>
      <c r="R58" s="30">
        <v>13.789429999999999</v>
      </c>
      <c r="S58" s="30">
        <v>14.116610000000001</v>
      </c>
      <c r="T58" s="30">
        <v>14.274000000000001</v>
      </c>
      <c r="U58" s="30">
        <v>14.443999999999999</v>
      </c>
      <c r="V58" s="30">
        <v>13.055999999999999</v>
      </c>
      <c r="W58" s="30">
        <v>15.170300000000001</v>
      </c>
      <c r="X58" s="30">
        <v>15.423999999999999</v>
      </c>
      <c r="Y58" s="30">
        <v>14.286</v>
      </c>
    </row>
    <row r="59" spans="2:25">
      <c r="B59" s="31">
        <v>1.4923505931595527E-2</v>
      </c>
      <c r="E59" s="17">
        <v>36</v>
      </c>
      <c r="F59" s="27" t="s">
        <v>75</v>
      </c>
      <c r="G59" s="17" t="s">
        <v>93</v>
      </c>
      <c r="H59" s="28"/>
      <c r="I59" s="29"/>
      <c r="J59" s="17" t="s">
        <v>75</v>
      </c>
      <c r="L59" s="30">
        <v>22.766523856014288</v>
      </c>
      <c r="M59" s="30">
        <v>18.916729384596277</v>
      </c>
      <c r="N59" s="30">
        <v>15.261253628921494</v>
      </c>
      <c r="O59" s="30">
        <v>15.87210916788295</v>
      </c>
      <c r="P59" s="30">
        <v>15.777822288927755</v>
      </c>
      <c r="Q59" s="30">
        <v>16.637960195381453</v>
      </c>
      <c r="R59" s="30">
        <v>15.951600456538129</v>
      </c>
      <c r="S59" s="30">
        <v>16.601202973857799</v>
      </c>
      <c r="T59" s="30">
        <v>16.835222392043349</v>
      </c>
      <c r="U59" s="30">
        <v>16.64316378125541</v>
      </c>
      <c r="V59" s="30">
        <v>12.403891985458035</v>
      </c>
      <c r="W59" s="30">
        <v>12.725100792266081</v>
      </c>
      <c r="X59" s="30">
        <v>13.189050111523711</v>
      </c>
      <c r="Y59" s="30">
        <v>13.619563822430434</v>
      </c>
    </row>
    <row r="60" spans="2:25">
      <c r="B60" s="31">
        <v>-5.1900192749886553E-2</v>
      </c>
      <c r="E60" s="17">
        <v>37</v>
      </c>
      <c r="F60" s="27" t="s">
        <v>76</v>
      </c>
      <c r="G60" s="17" t="s">
        <v>93</v>
      </c>
      <c r="H60" s="28"/>
      <c r="I60" s="29"/>
      <c r="J60" s="17" t="s">
        <v>76</v>
      </c>
      <c r="L60" s="30">
        <v>28.748828004197748</v>
      </c>
      <c r="M60" s="30">
        <v>25.018203672002201</v>
      </c>
      <c r="N60" s="30">
        <v>27.062760612311209</v>
      </c>
      <c r="O60" s="30">
        <v>24.238380248985855</v>
      </c>
      <c r="P60" s="30">
        <v>22.226370953013436</v>
      </c>
      <c r="Q60" s="30">
        <v>19.969771982069489</v>
      </c>
      <c r="R60" s="30">
        <v>18.93334513886656</v>
      </c>
      <c r="S60" s="30">
        <v>19.164588999999999</v>
      </c>
      <c r="T60" s="30">
        <v>19.190377949999998</v>
      </c>
      <c r="U60" s="30">
        <v>18.746379958099997</v>
      </c>
      <c r="V60" s="30">
        <v>14.547734637569997</v>
      </c>
      <c r="W60" s="30">
        <v>14.603068003740999</v>
      </c>
      <c r="X60" s="30">
        <v>15.461501195261031</v>
      </c>
      <c r="Y60" s="30">
        <v>15.232865827373899</v>
      </c>
    </row>
    <row r="61" spans="2:25">
      <c r="B61" s="31">
        <v>-1.4593402752057449E-2</v>
      </c>
      <c r="E61" s="17">
        <v>38</v>
      </c>
      <c r="F61" s="27" t="s">
        <v>77</v>
      </c>
      <c r="G61" s="17" t="s">
        <v>93</v>
      </c>
      <c r="H61" s="28"/>
      <c r="I61" s="29"/>
      <c r="J61" s="17" t="s">
        <v>77</v>
      </c>
      <c r="L61" s="30">
        <v>106.21737982242271</v>
      </c>
      <c r="M61" s="30">
        <v>87.767022154189902</v>
      </c>
      <c r="N61" s="30">
        <v>77.421500306086728</v>
      </c>
      <c r="O61" s="30">
        <v>75.055595256814698</v>
      </c>
      <c r="P61" s="30">
        <v>78.035648696022349</v>
      </c>
      <c r="Q61" s="30">
        <v>77.374163875513261</v>
      </c>
      <c r="R61" s="30">
        <v>76.125123996382285</v>
      </c>
      <c r="S61" s="30">
        <v>74.017640477437254</v>
      </c>
      <c r="T61" s="30">
        <v>73.392010082906722</v>
      </c>
      <c r="U61" s="30">
        <v>72.065184668057995</v>
      </c>
      <c r="V61" s="30">
        <v>55.941609618503257</v>
      </c>
      <c r="W61" s="30">
        <v>67.807569408953782</v>
      </c>
      <c r="X61" s="30">
        <v>72.080840837549886</v>
      </c>
      <c r="Y61" s="30">
        <v>69.919307697566197</v>
      </c>
    </row>
    <row r="62" spans="2:25">
      <c r="B62" s="31">
        <v>-2.7822913217044221E-2</v>
      </c>
      <c r="E62" s="17">
        <v>39</v>
      </c>
      <c r="F62" s="27" t="s">
        <v>78</v>
      </c>
      <c r="G62" s="17" t="s">
        <v>93</v>
      </c>
      <c r="H62" s="28"/>
      <c r="I62" s="29"/>
      <c r="J62" s="17" t="s">
        <v>78</v>
      </c>
      <c r="L62" s="30">
        <v>20.718858757123389</v>
      </c>
      <c r="M62" s="30">
        <v>19.214274629820938</v>
      </c>
      <c r="N62" s="30">
        <v>15.715332001060773</v>
      </c>
      <c r="O62" s="30">
        <v>14.880993820086509</v>
      </c>
      <c r="P62" s="30">
        <v>14.159299999999998</v>
      </c>
      <c r="Q62" s="30">
        <v>13.573345</v>
      </c>
      <c r="R62" s="30">
        <v>13.375695</v>
      </c>
      <c r="S62" s="30">
        <v>13.311500000000001</v>
      </c>
      <c r="T62" s="30">
        <v>12.997349999999999</v>
      </c>
      <c r="U62" s="30">
        <v>12.649850000000001</v>
      </c>
      <c r="V62" s="30">
        <v>10.5</v>
      </c>
      <c r="W62" s="30">
        <v>12.399249999999999</v>
      </c>
      <c r="X62" s="30">
        <v>14.161249999999999</v>
      </c>
      <c r="Y62" s="30">
        <v>14.151499999999999</v>
      </c>
    </row>
    <row r="63" spans="2:25">
      <c r="B63" s="31">
        <v>1.3761180957277075E-2</v>
      </c>
      <c r="E63" s="17">
        <v>40</v>
      </c>
      <c r="F63" s="27" t="s">
        <v>79</v>
      </c>
      <c r="G63" s="17" t="s">
        <v>93</v>
      </c>
      <c r="H63" s="28"/>
      <c r="I63" s="29"/>
      <c r="J63" s="17" t="s">
        <v>79</v>
      </c>
      <c r="L63" s="30">
        <v>13.704481098430811</v>
      </c>
      <c r="M63" s="30">
        <v>12.030431224899598</v>
      </c>
      <c r="N63" s="30">
        <v>10.738841586299628</v>
      </c>
      <c r="O63" s="30">
        <v>10.095246602537696</v>
      </c>
      <c r="P63" s="30">
        <v>10.000097662938867</v>
      </c>
      <c r="Q63" s="30">
        <v>10.185337724462689</v>
      </c>
      <c r="R63" s="30">
        <v>10.325500000000002</v>
      </c>
      <c r="S63" s="30">
        <v>10.425499999999998</v>
      </c>
      <c r="T63" s="30">
        <v>10.629999999999999</v>
      </c>
      <c r="U63" s="30">
        <v>10.619</v>
      </c>
      <c r="V63" s="30">
        <v>9.0445000000000011</v>
      </c>
      <c r="W63" s="30">
        <v>11.108149999999998</v>
      </c>
      <c r="X63" s="30">
        <v>11.092000000000001</v>
      </c>
      <c r="Y63" s="30">
        <v>10.680540000000001</v>
      </c>
    </row>
    <row r="64" spans="2:25">
      <c r="B64" s="31">
        <v>-1.4040561622465031E-2</v>
      </c>
      <c r="E64" s="17">
        <v>41</v>
      </c>
      <c r="F64" s="27" t="s">
        <v>80</v>
      </c>
      <c r="G64" s="17" t="s">
        <v>93</v>
      </c>
      <c r="H64" s="28"/>
      <c r="I64" s="29"/>
      <c r="J64" s="17" t="s">
        <v>80</v>
      </c>
      <c r="L64" s="30">
        <v>34.21341869627507</v>
      </c>
      <c r="M64" s="30">
        <v>26.919944519927537</v>
      </c>
      <c r="N64" s="30">
        <v>22.559438202247179</v>
      </c>
      <c r="O64" s="30">
        <v>21.114062500000003</v>
      </c>
      <c r="P64" s="30">
        <v>19.890000000000004</v>
      </c>
      <c r="Q64" s="30">
        <v>19.229999999999997</v>
      </c>
      <c r="R64" s="30">
        <v>18.957000000000001</v>
      </c>
      <c r="S64" s="30">
        <v>18.825000000000006</v>
      </c>
      <c r="T64" s="30">
        <v>18.542000000000002</v>
      </c>
      <c r="U64" s="30">
        <v>18.169350000000001</v>
      </c>
      <c r="V64" s="30">
        <v>13.795349999999999</v>
      </c>
      <c r="W64" s="30">
        <v>17.284000000000006</v>
      </c>
      <c r="X64" s="30">
        <v>19.432999999999989</v>
      </c>
      <c r="Y64" s="30">
        <v>18.742000000000012</v>
      </c>
    </row>
    <row r="65" spans="2:25">
      <c r="B65" s="31">
        <v>8.6278514779314364E-3</v>
      </c>
      <c r="E65" s="17">
        <v>42</v>
      </c>
      <c r="F65" s="27" t="s">
        <v>81</v>
      </c>
      <c r="G65" s="17" t="s">
        <v>93</v>
      </c>
      <c r="H65" s="28"/>
      <c r="I65" s="29"/>
      <c r="J65" s="17" t="s">
        <v>81</v>
      </c>
      <c r="L65" s="30">
        <v>11.578406659511643</v>
      </c>
      <c r="M65" s="30">
        <v>8.1675658284118811</v>
      </c>
      <c r="N65" s="30">
        <v>8.3786363556876537</v>
      </c>
      <c r="O65" s="30">
        <v>7.7720768627497634</v>
      </c>
      <c r="P65" s="30">
        <v>8.3072592303392145</v>
      </c>
      <c r="Q65" s="30">
        <v>8.4916112014424865</v>
      </c>
      <c r="R65" s="30">
        <v>8.2612979621166485</v>
      </c>
      <c r="S65" s="30">
        <v>8.3863806759580175</v>
      </c>
      <c r="T65" s="30">
        <v>8.6882324632167798</v>
      </c>
      <c r="U65" s="30">
        <v>8.8489928470720631</v>
      </c>
      <c r="V65" s="30">
        <v>6.8964507913436224</v>
      </c>
      <c r="W65" s="30">
        <v>7.7548471227972247</v>
      </c>
      <c r="X65" s="30">
        <v>8.0769632819116701</v>
      </c>
      <c r="Y65" s="30">
        <v>8.1542941588768123</v>
      </c>
    </row>
    <row r="66" spans="2:25">
      <c r="B66" s="31">
        <v>-2.657922190394213E-2</v>
      </c>
      <c r="E66" s="17">
        <v>43</v>
      </c>
      <c r="F66" s="27" t="s">
        <v>82</v>
      </c>
      <c r="G66" s="17" t="s">
        <v>93</v>
      </c>
      <c r="H66" s="28"/>
      <c r="I66" s="29"/>
      <c r="J66" s="17" t="s">
        <v>82</v>
      </c>
      <c r="L66" s="30">
        <v>26.00221461108179</v>
      </c>
      <c r="M66" s="30">
        <v>21.434805951129945</v>
      </c>
      <c r="N66" s="30">
        <v>20.029252160791494</v>
      </c>
      <c r="O66" s="30">
        <v>21.19321547144073</v>
      </c>
      <c r="P66" s="30">
        <v>25.678991802744271</v>
      </c>
      <c r="Q66" s="30">
        <v>25.893869949608089</v>
      </c>
      <c r="R66" s="30">
        <v>25.205631034265636</v>
      </c>
      <c r="S66" s="30">
        <v>23.069259801479241</v>
      </c>
      <c r="T66" s="30">
        <v>22.534427619689946</v>
      </c>
      <c r="U66" s="30">
        <v>21.777991820985932</v>
      </c>
      <c r="V66" s="30">
        <v>15.705308827159635</v>
      </c>
      <c r="W66" s="30">
        <v>19.261322286156549</v>
      </c>
      <c r="X66" s="30">
        <v>19.317627555638218</v>
      </c>
      <c r="Y66" s="30">
        <v>18.190973538689381</v>
      </c>
    </row>
    <row r="67" spans="2:25">
      <c r="B67" s="31" t="e">
        <v>#N/A</v>
      </c>
      <c r="E67" s="17">
        <v>44</v>
      </c>
      <c r="F67" s="27" t="s">
        <v>83</v>
      </c>
      <c r="G67" s="17" t="s">
        <v>93</v>
      </c>
      <c r="H67" s="28"/>
      <c r="I67" s="29"/>
      <c r="J67" s="17" t="s">
        <v>83</v>
      </c>
      <c r="L67" s="30">
        <v>0</v>
      </c>
      <c r="M67" s="30">
        <v>0</v>
      </c>
      <c r="N67" s="30">
        <v>0</v>
      </c>
      <c r="O67" s="30">
        <v>0</v>
      </c>
      <c r="P67" s="30">
        <v>0</v>
      </c>
      <c r="Q67" s="30">
        <v>0</v>
      </c>
      <c r="R67" s="30">
        <v>0</v>
      </c>
      <c r="S67" s="30">
        <v>0</v>
      </c>
      <c r="T67" s="30">
        <v>0</v>
      </c>
      <c r="U67" s="30">
        <v>0</v>
      </c>
      <c r="V67" s="30">
        <v>0</v>
      </c>
      <c r="W67" s="30">
        <v>0</v>
      </c>
      <c r="X67" s="30">
        <v>0</v>
      </c>
      <c r="Y67" s="30">
        <v>0</v>
      </c>
    </row>
    <row r="68" spans="2:25">
      <c r="B68" s="31" t="e">
        <v>#N/A</v>
      </c>
      <c r="E68" s="17">
        <v>45</v>
      </c>
      <c r="F68" s="27" t="s">
        <v>117</v>
      </c>
      <c r="G68" s="17" t="s">
        <v>93</v>
      </c>
      <c r="H68" s="28"/>
      <c r="I68" s="29"/>
      <c r="J68" s="17" t="s">
        <v>117</v>
      </c>
      <c r="L68" s="30">
        <v>0</v>
      </c>
      <c r="M68" s="30">
        <v>0</v>
      </c>
      <c r="N68" s="30">
        <v>0</v>
      </c>
      <c r="O68" s="30">
        <v>0</v>
      </c>
      <c r="P68" s="30">
        <v>0</v>
      </c>
      <c r="Q68" s="30">
        <v>0</v>
      </c>
      <c r="R68" s="30">
        <v>0</v>
      </c>
      <c r="S68" s="30">
        <v>0</v>
      </c>
      <c r="T68" s="30">
        <v>0</v>
      </c>
      <c r="U68" s="30">
        <v>0</v>
      </c>
      <c r="V68" s="30">
        <v>0</v>
      </c>
      <c r="W68" s="30">
        <v>0</v>
      </c>
      <c r="X68" s="30">
        <v>0</v>
      </c>
      <c r="Y68" s="30">
        <v>0</v>
      </c>
    </row>
    <row r="69" spans="2:25">
      <c r="B69" s="31" t="e">
        <v>#N/A</v>
      </c>
      <c r="E69" s="17">
        <v>46</v>
      </c>
      <c r="F69" s="27" t="s">
        <v>84</v>
      </c>
      <c r="G69" s="17" t="s">
        <v>93</v>
      </c>
      <c r="H69" s="28"/>
      <c r="I69" s="29"/>
      <c r="J69" s="17" t="s">
        <v>84</v>
      </c>
      <c r="L69" s="30">
        <v>0</v>
      </c>
      <c r="M69" s="30">
        <v>0</v>
      </c>
      <c r="N69" s="30">
        <v>0</v>
      </c>
      <c r="O69" s="30">
        <v>0</v>
      </c>
      <c r="P69" s="30">
        <v>0</v>
      </c>
      <c r="Q69" s="30">
        <v>0</v>
      </c>
      <c r="R69" s="30">
        <v>0</v>
      </c>
      <c r="S69" s="30">
        <v>0</v>
      </c>
      <c r="T69" s="30">
        <v>0</v>
      </c>
      <c r="U69" s="30">
        <v>0</v>
      </c>
      <c r="V69" s="30">
        <v>0</v>
      </c>
      <c r="W69" s="30">
        <v>0</v>
      </c>
      <c r="X69" s="30">
        <v>0</v>
      </c>
      <c r="Y69" s="30">
        <v>0</v>
      </c>
    </row>
    <row r="70" spans="2:25">
      <c r="B70" s="31">
        <v>-0.15907522668532192</v>
      </c>
      <c r="E70" s="17">
        <v>47</v>
      </c>
      <c r="F70" s="27" t="s">
        <v>85</v>
      </c>
      <c r="G70" s="17" t="s">
        <v>93</v>
      </c>
      <c r="H70" s="28"/>
      <c r="I70" s="29"/>
      <c r="J70" s="17" t="s">
        <v>85</v>
      </c>
      <c r="L70" s="30">
        <v>1973.1270715651833</v>
      </c>
      <c r="M70" s="30">
        <v>1969.7988371457491</v>
      </c>
      <c r="N70" s="30">
        <v>1967.8130134343767</v>
      </c>
      <c r="O70" s="30">
        <v>2488.4879964189349</v>
      </c>
      <c r="P70" s="30">
        <v>2301.2143496689678</v>
      </c>
      <c r="Q70" s="30">
        <v>2234.3368455749473</v>
      </c>
      <c r="R70" s="30">
        <v>1886.8591046182487</v>
      </c>
      <c r="S70" s="30">
        <v>2013.6069507938807</v>
      </c>
      <c r="T70" s="30">
        <v>2014.7847018255443</v>
      </c>
      <c r="U70" s="30">
        <v>1890.3770942838423</v>
      </c>
      <c r="V70" s="30">
        <v>1237.6495686941116</v>
      </c>
      <c r="W70" s="30">
        <v>1944.4196808515594</v>
      </c>
      <c r="X70" s="30">
        <v>1866.696462700552</v>
      </c>
      <c r="Y70" s="30">
        <v>1874.6647688826247</v>
      </c>
    </row>
    <row r="71" spans="2:25">
      <c r="B71" s="31">
        <v>-5.365936369331803E-2</v>
      </c>
      <c r="E71" s="17">
        <v>48</v>
      </c>
      <c r="F71" s="27" t="s">
        <v>86</v>
      </c>
      <c r="G71" s="17" t="s">
        <v>93</v>
      </c>
      <c r="H71" s="28"/>
      <c r="I71" s="29"/>
      <c r="J71" s="17" t="s">
        <v>86</v>
      </c>
      <c r="L71" s="30">
        <v>83.888147850843751</v>
      </c>
      <c r="M71" s="30">
        <v>134.0391601985468</v>
      </c>
      <c r="N71" s="30">
        <v>188.31619247164502</v>
      </c>
      <c r="O71" s="30">
        <v>237.46648899714529</v>
      </c>
      <c r="P71" s="30">
        <v>230.9031986347203</v>
      </c>
      <c r="Q71" s="30">
        <v>224.76627871707933</v>
      </c>
      <c r="R71" s="30">
        <v>216.76069701473375</v>
      </c>
      <c r="S71" s="30">
        <v>226.89377574689945</v>
      </c>
      <c r="T71" s="30">
        <v>235.43543497461167</v>
      </c>
      <c r="U71" s="30">
        <v>236.34305950457309</v>
      </c>
      <c r="V71" s="30">
        <v>160.49810801132921</v>
      </c>
      <c r="W71" s="30">
        <v>203.94476984716812</v>
      </c>
      <c r="X71" s="30">
        <v>222.15813027221196</v>
      </c>
      <c r="Y71" s="30">
        <v>217.93117308531237</v>
      </c>
    </row>
    <row r="72" spans="2:25">
      <c r="B72" s="31">
        <v>-0.14997307520662928</v>
      </c>
      <c r="E72" s="17">
        <v>49</v>
      </c>
      <c r="F72" s="27" t="s">
        <v>87</v>
      </c>
      <c r="G72" s="17" t="s">
        <v>93</v>
      </c>
      <c r="H72" s="28"/>
      <c r="I72" s="29"/>
      <c r="J72" s="17" t="s">
        <v>87</v>
      </c>
      <c r="L72" s="30">
        <v>2057.0152194160269</v>
      </c>
      <c r="M72" s="30">
        <v>2103.8379973442957</v>
      </c>
      <c r="N72" s="30">
        <v>2156.1292059060215</v>
      </c>
      <c r="O72" s="30">
        <v>2725.9544854160804</v>
      </c>
      <c r="P72" s="30">
        <v>2532.1175483036882</v>
      </c>
      <c r="Q72" s="30">
        <v>2459.1031242920267</v>
      </c>
      <c r="R72" s="30">
        <v>2103.6198016329827</v>
      </c>
      <c r="S72" s="30">
        <v>2240.5007265407803</v>
      </c>
      <c r="T72" s="30">
        <v>2250.2201368001561</v>
      </c>
      <c r="U72" s="30">
        <v>2126.7201537884152</v>
      </c>
      <c r="V72" s="30">
        <v>1398.1476767054407</v>
      </c>
      <c r="W72" s="30">
        <v>2148.3644506987275</v>
      </c>
      <c r="X72" s="30">
        <v>2088.8545929727638</v>
      </c>
      <c r="Y72" s="30">
        <v>2092.5959419679371</v>
      </c>
    </row>
    <row r="73" spans="2:25">
      <c r="B73" s="24" t="s">
        <v>141</v>
      </c>
      <c r="C73" s="24"/>
      <c r="D73" s="24"/>
      <c r="E73" s="24"/>
      <c r="F73" s="25" t="s">
        <v>39</v>
      </c>
      <c r="G73" s="24"/>
      <c r="H73" s="26"/>
      <c r="I73" s="24"/>
      <c r="J73" s="24"/>
      <c r="K73" s="24"/>
      <c r="L73" s="24"/>
      <c r="M73" s="24"/>
      <c r="N73" s="24"/>
      <c r="O73" s="24"/>
      <c r="P73" s="24"/>
      <c r="Q73" s="24"/>
      <c r="R73" s="24"/>
      <c r="S73" s="24"/>
      <c r="T73" s="24"/>
      <c r="U73" s="24"/>
      <c r="V73" s="24"/>
      <c r="W73" s="24"/>
      <c r="X73" s="24"/>
      <c r="Y73" s="24"/>
    </row>
    <row r="74" spans="2:25">
      <c r="B74" s="31">
        <v>-0.1711553216673567</v>
      </c>
      <c r="E74" s="17">
        <v>9</v>
      </c>
      <c r="F74" s="27" t="s">
        <v>49</v>
      </c>
      <c r="G74" s="17" t="s">
        <v>94</v>
      </c>
      <c r="H74" s="28"/>
      <c r="I74" s="29"/>
      <c r="J74" s="17" t="s">
        <v>49</v>
      </c>
      <c r="L74" s="30">
        <v>340.05526510414171</v>
      </c>
      <c r="M74" s="30">
        <v>354.71111070963963</v>
      </c>
      <c r="N74" s="30">
        <v>318.98363617736089</v>
      </c>
      <c r="O74" s="30">
        <v>341.15143461456643</v>
      </c>
      <c r="P74" s="30">
        <v>205.96222535388895</v>
      </c>
      <c r="Q74" s="30">
        <v>194.94149565862233</v>
      </c>
      <c r="R74" s="30">
        <v>161.5762212628552</v>
      </c>
      <c r="S74" s="30">
        <v>169.31574468516817</v>
      </c>
      <c r="T74" s="30">
        <v>162.40167618538692</v>
      </c>
      <c r="U74" s="30">
        <v>145.76963723015191</v>
      </c>
      <c r="V74" s="30">
        <v>130.43682281490322</v>
      </c>
      <c r="W74" s="30">
        <v>186.47749766776519</v>
      </c>
      <c r="X74" s="30">
        <v>173.55776157016675</v>
      </c>
      <c r="Y74" s="30">
        <v>185.16973023169697</v>
      </c>
    </row>
    <row r="75" spans="2:25">
      <c r="B75" s="31">
        <v>0.10772799548351664</v>
      </c>
      <c r="E75" s="17">
        <v>10</v>
      </c>
      <c r="F75" s="27" t="s">
        <v>50</v>
      </c>
      <c r="G75" s="17" t="s">
        <v>94</v>
      </c>
      <c r="H75" s="28"/>
      <c r="I75" s="29"/>
      <c r="J75" s="17" t="s">
        <v>50</v>
      </c>
      <c r="L75" s="30">
        <v>7.3562499999999993</v>
      </c>
      <c r="M75" s="30">
        <v>15.742123287671234</v>
      </c>
      <c r="N75" s="30">
        <v>13.243826219512195</v>
      </c>
      <c r="O75" s="30">
        <v>20.914031942198868</v>
      </c>
      <c r="P75" s="30">
        <v>13.930448156831043</v>
      </c>
      <c r="Q75" s="30">
        <v>14.46625624260307</v>
      </c>
      <c r="R75" s="30">
        <v>16.024677029769606</v>
      </c>
      <c r="S75" s="30">
        <v>16.863429437216894</v>
      </c>
      <c r="T75" s="30">
        <v>14.782752389447971</v>
      </c>
      <c r="U75" s="30">
        <v>14.246990820882234</v>
      </c>
      <c r="V75" s="30">
        <v>11.935182471284005</v>
      </c>
      <c r="W75" s="30">
        <v>18.056098839078302</v>
      </c>
      <c r="X75" s="30">
        <v>20.833962090868958</v>
      </c>
      <c r="Y75" s="30">
        <v>21.90427990628983</v>
      </c>
    </row>
    <row r="76" spans="2:25">
      <c r="B76" s="31" t="e">
        <v>#DIV/0!</v>
      </c>
      <c r="E76" s="17">
        <v>11</v>
      </c>
      <c r="F76" s="27" t="s">
        <v>119</v>
      </c>
      <c r="G76" s="17" t="s">
        <v>94</v>
      </c>
      <c r="H76" s="28"/>
      <c r="I76" s="29"/>
      <c r="J76" s="17" t="s">
        <v>119</v>
      </c>
      <c r="L76" s="30">
        <v>0</v>
      </c>
      <c r="M76" s="30">
        <v>0</v>
      </c>
      <c r="N76" s="30">
        <v>0</v>
      </c>
      <c r="O76" s="30">
        <v>0</v>
      </c>
      <c r="P76" s="30">
        <v>0</v>
      </c>
      <c r="Q76" s="30">
        <v>0</v>
      </c>
      <c r="R76" s="30">
        <v>0</v>
      </c>
      <c r="S76" s="30">
        <v>0</v>
      </c>
      <c r="T76" s="30">
        <v>0</v>
      </c>
      <c r="U76" s="30">
        <v>0</v>
      </c>
      <c r="V76" s="30">
        <v>0</v>
      </c>
      <c r="W76" s="30">
        <v>0</v>
      </c>
      <c r="X76" s="30">
        <v>0</v>
      </c>
      <c r="Y76" s="30">
        <v>0</v>
      </c>
    </row>
    <row r="77" spans="2:25">
      <c r="B77" s="31">
        <v>0.23682704768817686</v>
      </c>
      <c r="E77" s="17">
        <v>12</v>
      </c>
      <c r="F77" s="27" t="s">
        <v>51</v>
      </c>
      <c r="G77" s="17" t="s">
        <v>94</v>
      </c>
      <c r="H77" s="28"/>
      <c r="I77" s="29"/>
      <c r="J77" s="17" t="s">
        <v>51</v>
      </c>
      <c r="L77" s="30">
        <v>183.57573926155413</v>
      </c>
      <c r="M77" s="30">
        <v>266.48421127635515</v>
      </c>
      <c r="N77" s="30">
        <v>264.13415819200048</v>
      </c>
      <c r="O77" s="30">
        <v>418.47936629694686</v>
      </c>
      <c r="P77" s="30">
        <v>208.40220507462686</v>
      </c>
      <c r="Q77" s="30">
        <v>236.30469000000002</v>
      </c>
      <c r="R77" s="30">
        <v>292.18461627497436</v>
      </c>
      <c r="S77" s="30">
        <v>313.98842805398345</v>
      </c>
      <c r="T77" s="30">
        <v>315.42760957939453</v>
      </c>
      <c r="U77" s="30">
        <v>217.73193000000001</v>
      </c>
      <c r="V77" s="30">
        <v>208.01800000000003</v>
      </c>
      <c r="W77" s="30">
        <v>294.38219499999997</v>
      </c>
      <c r="X77" s="30">
        <v>226.7665016</v>
      </c>
      <c r="Y77" s="30">
        <v>287.17580220000002</v>
      </c>
    </row>
    <row r="78" spans="2:25">
      <c r="B78" s="31">
        <v>0.24747970525049379</v>
      </c>
      <c r="E78" s="17">
        <v>13</v>
      </c>
      <c r="F78" s="27" t="s">
        <v>52</v>
      </c>
      <c r="G78" s="17" t="s">
        <v>94</v>
      </c>
      <c r="H78" s="28"/>
      <c r="I78" s="29"/>
      <c r="J78" s="17" t="s">
        <v>52</v>
      </c>
      <c r="L78" s="30">
        <v>183.7937917018449</v>
      </c>
      <c r="M78" s="30">
        <v>259.09565815460024</v>
      </c>
      <c r="N78" s="30">
        <v>256.96396355213449</v>
      </c>
      <c r="O78" s="30">
        <v>406.71080379694683</v>
      </c>
      <c r="P78" s="30">
        <v>198.45220507462687</v>
      </c>
      <c r="Q78" s="30">
        <v>228.103565</v>
      </c>
      <c r="R78" s="30">
        <v>284.55456803278685</v>
      </c>
      <c r="S78" s="30">
        <v>306.38583300000005</v>
      </c>
      <c r="T78" s="30">
        <v>308.03567355000001</v>
      </c>
      <c r="U78" s="30">
        <v>211.12092999999999</v>
      </c>
      <c r="V78" s="30">
        <v>198.87400000000002</v>
      </c>
      <c r="W78" s="30">
        <v>285.48719499999999</v>
      </c>
      <c r="X78" s="30">
        <v>218.22650160000001</v>
      </c>
      <c r="Y78" s="30">
        <v>279.54580220000003</v>
      </c>
    </row>
    <row r="79" spans="2:25">
      <c r="B79" s="31">
        <v>-4.3959731543624203E-2</v>
      </c>
      <c r="E79" s="17">
        <v>14</v>
      </c>
      <c r="F79" s="27" t="s">
        <v>53</v>
      </c>
      <c r="G79" s="17" t="s">
        <v>94</v>
      </c>
      <c r="H79" s="28"/>
      <c r="I79" s="29"/>
      <c r="J79" s="17" t="s">
        <v>53</v>
      </c>
      <c r="L79" s="30">
        <v>1.1923364485981307</v>
      </c>
      <c r="M79" s="30">
        <v>1.5370659722222224</v>
      </c>
      <c r="N79" s="30">
        <v>2.0128863065326636</v>
      </c>
      <c r="O79" s="30">
        <v>2.9143750000000002</v>
      </c>
      <c r="P79" s="30">
        <v>1.3900000000000001</v>
      </c>
      <c r="Q79" s="30">
        <v>1.49</v>
      </c>
      <c r="R79" s="30">
        <v>1.4244999999999999</v>
      </c>
      <c r="S79" s="30">
        <v>1.7094</v>
      </c>
      <c r="T79" s="30">
        <v>1.4759199999999999</v>
      </c>
      <c r="U79" s="30">
        <v>1.2350000000000001</v>
      </c>
      <c r="V79" s="30">
        <v>2.44</v>
      </c>
      <c r="W79" s="30">
        <v>2.8400000000000003</v>
      </c>
      <c r="X79" s="30">
        <v>2.13</v>
      </c>
      <c r="Y79" s="30">
        <v>1.1900000000000002</v>
      </c>
    </row>
    <row r="80" spans="2:25">
      <c r="B80" s="31">
        <v>-7.9297005451331004E-2</v>
      </c>
      <c r="E80" s="17">
        <v>15</v>
      </c>
      <c r="F80" s="27" t="s">
        <v>54</v>
      </c>
      <c r="G80" s="17" t="s">
        <v>94</v>
      </c>
      <c r="H80" s="28"/>
      <c r="I80" s="29"/>
      <c r="J80" s="17" t="s">
        <v>54</v>
      </c>
      <c r="L80" s="30">
        <v>-1.4103888888888889</v>
      </c>
      <c r="M80" s="30">
        <v>5.8514871495327103</v>
      </c>
      <c r="N80" s="30">
        <v>5.1573083333333329</v>
      </c>
      <c r="O80" s="30">
        <v>8.8541875000000001</v>
      </c>
      <c r="P80" s="30">
        <v>8.56</v>
      </c>
      <c r="Q80" s="30">
        <v>6.711125</v>
      </c>
      <c r="R80" s="30">
        <v>6.2055482421874988</v>
      </c>
      <c r="S80" s="30">
        <v>5.8931950539833977</v>
      </c>
      <c r="T80" s="30">
        <v>5.9160160293945303</v>
      </c>
      <c r="U80" s="30">
        <v>5.3759999999999994</v>
      </c>
      <c r="V80" s="30">
        <v>6.7039999999999997</v>
      </c>
      <c r="W80" s="30">
        <v>6.0549999999999997</v>
      </c>
      <c r="X80" s="30">
        <v>6.41</v>
      </c>
      <c r="Y80" s="30">
        <v>6.44</v>
      </c>
    </row>
    <row r="81" spans="2:25">
      <c r="B81" s="31">
        <v>5.789518339038735E-2</v>
      </c>
      <c r="E81" s="17">
        <v>16</v>
      </c>
      <c r="F81" s="27" t="s">
        <v>55</v>
      </c>
      <c r="G81" s="17" t="s">
        <v>94</v>
      </c>
      <c r="H81" s="28"/>
      <c r="I81" s="29"/>
      <c r="J81" s="17" t="s">
        <v>55</v>
      </c>
      <c r="L81" s="30">
        <v>-39.808294334975372</v>
      </c>
      <c r="M81" s="30">
        <v>-52.28364903846154</v>
      </c>
      <c r="N81" s="30">
        <v>-10.972298267326732</v>
      </c>
      <c r="O81" s="30">
        <v>3.9212187499999982</v>
      </c>
      <c r="P81" s="30">
        <v>-2.7407927549999984</v>
      </c>
      <c r="Q81" s="30">
        <v>16.164928500000002</v>
      </c>
      <c r="R81" s="30">
        <v>17.1008</v>
      </c>
      <c r="S81" s="30">
        <v>-3.2863999999999991</v>
      </c>
      <c r="T81" s="30">
        <v>12.510999999999999</v>
      </c>
      <c r="U81" s="30">
        <v>-20.119400000000002</v>
      </c>
      <c r="V81" s="30">
        <v>-9.3279999999999994</v>
      </c>
      <c r="W81" s="30">
        <v>0.11479999999999846</v>
      </c>
      <c r="X81" s="30">
        <v>-11.172399999999998</v>
      </c>
      <c r="Y81" s="30">
        <v>-2.2855999999999996</v>
      </c>
    </row>
    <row r="82" spans="2:25">
      <c r="B82" s="31">
        <v>4.9152732577111724E-2</v>
      </c>
      <c r="E82" s="17">
        <v>17</v>
      </c>
      <c r="F82" s="27" t="s">
        <v>56</v>
      </c>
      <c r="G82" s="17" t="s">
        <v>94</v>
      </c>
      <c r="H82" s="28"/>
      <c r="I82" s="29"/>
      <c r="J82" s="17" t="s">
        <v>56</v>
      </c>
      <c r="L82" s="30">
        <v>17.160040849673202</v>
      </c>
      <c r="M82" s="30">
        <v>27.427696572580647</v>
      </c>
      <c r="N82" s="30">
        <v>26.447364253393665</v>
      </c>
      <c r="O82" s="30">
        <v>46.938625000000002</v>
      </c>
      <c r="P82" s="30">
        <v>26.9</v>
      </c>
      <c r="Q82" s="30">
        <v>20.125610000000002</v>
      </c>
      <c r="R82" s="30">
        <v>21.114838726281249</v>
      </c>
      <c r="S82" s="30">
        <v>20.229689</v>
      </c>
      <c r="T82" s="30">
        <v>22.163154999999996</v>
      </c>
      <c r="U82" s="30">
        <v>14.168751349999999</v>
      </c>
      <c r="V82" s="30">
        <v>16.754400257499999</v>
      </c>
      <c r="W82" s="30">
        <v>19.786338071999999</v>
      </c>
      <c r="X82" s="30">
        <v>21.467787299200001</v>
      </c>
      <c r="Y82" s="30">
        <v>20.402575266780005</v>
      </c>
    </row>
    <row r="83" spans="2:25">
      <c r="B83" s="31">
        <v>-0.23545657147811827</v>
      </c>
      <c r="E83" s="17">
        <v>18</v>
      </c>
      <c r="F83" s="27" t="s">
        <v>57</v>
      </c>
      <c r="G83" s="17" t="s">
        <v>94</v>
      </c>
      <c r="H83" s="28"/>
      <c r="I83" s="29"/>
      <c r="J83" s="17" t="s">
        <v>57</v>
      </c>
      <c r="L83" s="30">
        <v>5.4583333176156819</v>
      </c>
      <c r="M83" s="30">
        <v>9.7590609517909481</v>
      </c>
      <c r="N83" s="30">
        <v>7.6873043545803323</v>
      </c>
      <c r="O83" s="30">
        <v>10.27530771921875</v>
      </c>
      <c r="P83" s="30">
        <v>8.23</v>
      </c>
      <c r="Q83" s="30">
        <v>6.7987519999999995</v>
      </c>
      <c r="R83" s="30">
        <v>5.1979411637500004</v>
      </c>
      <c r="S83" s="30">
        <v>5.7566050544062497</v>
      </c>
      <c r="T83" s="30">
        <v>5.9969999999999999</v>
      </c>
      <c r="U83" s="30">
        <v>5.3949999999999996</v>
      </c>
      <c r="V83" s="30">
        <v>3.9116</v>
      </c>
      <c r="W83" s="30">
        <v>4.3532500000000001</v>
      </c>
      <c r="X83" s="30">
        <v>5.5301324999999988</v>
      </c>
      <c r="Y83" s="30">
        <v>5.29</v>
      </c>
    </row>
    <row r="84" spans="2:25">
      <c r="B84" s="31">
        <v>-0.15365090581827701</v>
      </c>
      <c r="E84" s="17">
        <v>19</v>
      </c>
      <c r="F84" s="27" t="s">
        <v>58</v>
      </c>
      <c r="G84" s="17" t="s">
        <v>94</v>
      </c>
      <c r="H84" s="28"/>
      <c r="I84" s="29"/>
      <c r="J84" s="17" t="s">
        <v>58</v>
      </c>
      <c r="L84" s="30">
        <v>1.3606695517071492</v>
      </c>
      <c r="M84" s="30">
        <v>4.1869029890012746</v>
      </c>
      <c r="N84" s="30">
        <v>5.1459084485853204</v>
      </c>
      <c r="O84" s="30">
        <v>6.5019159916597964</v>
      </c>
      <c r="P84" s="30">
        <v>6.5149999999999997</v>
      </c>
      <c r="Q84" s="30">
        <v>5.9029499999999997</v>
      </c>
      <c r="R84" s="30">
        <v>4.9959563855000013</v>
      </c>
      <c r="S84" s="30">
        <v>4.8145761278217423</v>
      </c>
      <c r="T84" s="30">
        <v>4.8664739089047604</v>
      </c>
      <c r="U84" s="30">
        <v>4.4399999999999995</v>
      </c>
      <c r="V84" s="30">
        <v>3.74</v>
      </c>
      <c r="W84" s="30">
        <v>4.4726999999999997</v>
      </c>
      <c r="X84" s="30">
        <v>5.8018199999999993</v>
      </c>
      <c r="Y84" s="30">
        <v>5.33</v>
      </c>
    </row>
    <row r="85" spans="2:25">
      <c r="B85" s="31">
        <v>-0.26818474123539227</v>
      </c>
      <c r="E85" s="17">
        <v>20</v>
      </c>
      <c r="F85" s="27" t="s">
        <v>59</v>
      </c>
      <c r="G85" s="17" t="s">
        <v>94</v>
      </c>
      <c r="H85" s="28"/>
      <c r="I85" s="29"/>
      <c r="J85" s="17" t="s">
        <v>59</v>
      </c>
      <c r="L85" s="30">
        <v>1.3247812500000005</v>
      </c>
      <c r="M85" s="30">
        <v>7.9273622881355932</v>
      </c>
      <c r="N85" s="30">
        <v>11.354708333333333</v>
      </c>
      <c r="O85" s="30">
        <v>17.900906249999998</v>
      </c>
      <c r="P85" s="30">
        <v>16.736499999999999</v>
      </c>
      <c r="Q85" s="30">
        <v>19.935500000000001</v>
      </c>
      <c r="R85" s="30">
        <v>15.079499999999999</v>
      </c>
      <c r="S85" s="30">
        <v>18.530250000000002</v>
      </c>
      <c r="T85" s="30">
        <v>19.277999999999999</v>
      </c>
      <c r="U85" s="30">
        <v>19.481000000000002</v>
      </c>
      <c r="V85" s="30">
        <v>19.012999999999998</v>
      </c>
      <c r="W85" s="30">
        <v>20.939999999999998</v>
      </c>
      <c r="X85" s="30">
        <v>16.969000000000001</v>
      </c>
      <c r="Y85" s="30">
        <v>15.324999999999999</v>
      </c>
    </row>
    <row r="86" spans="2:25">
      <c r="B86" s="31">
        <v>-0.1064187358735551</v>
      </c>
      <c r="E86" s="17">
        <v>21</v>
      </c>
      <c r="F86" s="27" t="s">
        <v>60</v>
      </c>
      <c r="G86" s="17" t="s">
        <v>94</v>
      </c>
      <c r="H86" s="28"/>
      <c r="I86" s="29"/>
      <c r="J86" s="17" t="s">
        <v>60</v>
      </c>
      <c r="L86" s="30">
        <v>64.235040711435857</v>
      </c>
      <c r="M86" s="30">
        <v>106.63831534413968</v>
      </c>
      <c r="N86" s="30">
        <v>100.86743170128344</v>
      </c>
      <c r="O86" s="30">
        <v>138.93156250000001</v>
      </c>
      <c r="P86" s="30">
        <v>96.350000000000009</v>
      </c>
      <c r="Q86" s="30">
        <v>77.978749999999991</v>
      </c>
      <c r="R86" s="30">
        <v>69.680350000000004</v>
      </c>
      <c r="S86" s="30">
        <v>63.975685783203119</v>
      </c>
      <c r="T86" s="30">
        <v>68.461178130644527</v>
      </c>
      <c r="U86" s="30">
        <v>35.404930764109366</v>
      </c>
      <c r="V86" s="30">
        <v>-87.341947400525001</v>
      </c>
      <c r="W86" s="30">
        <v>28.654743311031996</v>
      </c>
      <c r="X86" s="30">
        <v>29.007344026922421</v>
      </c>
      <c r="Y86" s="30">
        <v>32.860653513529556</v>
      </c>
    </row>
    <row r="87" spans="2:25">
      <c r="B87" s="31">
        <v>-0.10181937463089885</v>
      </c>
      <c r="E87" s="17">
        <v>22</v>
      </c>
      <c r="F87" s="27" t="s">
        <v>61</v>
      </c>
      <c r="G87" s="17" t="s">
        <v>94</v>
      </c>
      <c r="H87" s="28"/>
      <c r="I87" s="29"/>
      <c r="J87" s="17" t="s">
        <v>61</v>
      </c>
      <c r="L87" s="30">
        <v>68.161049440298498</v>
      </c>
      <c r="M87" s="30">
        <v>90.588226082004553</v>
      </c>
      <c r="N87" s="30">
        <v>73.780355155786367</v>
      </c>
      <c r="O87" s="30">
        <v>87.875</v>
      </c>
      <c r="P87" s="30">
        <v>54.15</v>
      </c>
      <c r="Q87" s="30">
        <v>47.781638000000001</v>
      </c>
      <c r="R87" s="30">
        <v>42.916541500000008</v>
      </c>
      <c r="S87" s="30">
        <v>37.375910546015007</v>
      </c>
      <c r="T87" s="30">
        <v>41.277027186100007</v>
      </c>
      <c r="U87" s="30">
        <v>39.079894526201258</v>
      </c>
      <c r="V87" s="30">
        <v>29.063735432290905</v>
      </c>
      <c r="W87" s="30">
        <v>31.051878249528457</v>
      </c>
      <c r="X87" s="30">
        <v>41.032720749666908</v>
      </c>
      <c r="Y87" s="30">
        <v>40.40531694964524</v>
      </c>
    </row>
    <row r="88" spans="2:25">
      <c r="B88" s="31"/>
      <c r="E88" s="17">
        <v>23</v>
      </c>
      <c r="F88" s="27" t="s">
        <v>158</v>
      </c>
      <c r="G88" s="17" t="s">
        <v>94</v>
      </c>
      <c r="H88" s="28"/>
      <c r="I88" s="29"/>
      <c r="J88" s="17" t="s">
        <v>158</v>
      </c>
      <c r="L88" s="30" t="e">
        <v>#N/A</v>
      </c>
      <c r="M88" s="30" t="e">
        <v>#N/A</v>
      </c>
      <c r="N88" s="30" t="e">
        <v>#N/A</v>
      </c>
      <c r="O88" s="30" t="e">
        <v>#N/A</v>
      </c>
      <c r="P88" s="30" t="e">
        <v>#N/A</v>
      </c>
      <c r="Q88" s="30" t="e">
        <v>#N/A</v>
      </c>
      <c r="R88" s="30" t="e">
        <v>#N/A</v>
      </c>
      <c r="S88" s="30" t="e">
        <v>#N/A</v>
      </c>
      <c r="T88" s="30" t="e">
        <v>#N/A</v>
      </c>
      <c r="U88" s="30" t="e">
        <v>#N/A</v>
      </c>
      <c r="V88" s="30" t="e">
        <v>#N/A</v>
      </c>
      <c r="W88" s="30">
        <v>22.442136265328944</v>
      </c>
      <c r="X88" s="30">
        <v>25.246153791525625</v>
      </c>
      <c r="Y88" s="30">
        <v>13.626872901624672</v>
      </c>
    </row>
    <row r="89" spans="2:25">
      <c r="B89" s="31">
        <v>-0.71208340615355603</v>
      </c>
      <c r="E89" s="17">
        <v>24</v>
      </c>
      <c r="F89" s="27" t="s">
        <v>88</v>
      </c>
      <c r="G89" s="17" t="s">
        <v>94</v>
      </c>
      <c r="H89" s="28"/>
      <c r="I89" s="29"/>
      <c r="J89" s="17" t="s">
        <v>88</v>
      </c>
      <c r="L89" s="30">
        <v>72.932813774016992</v>
      </c>
      <c r="M89" s="30">
        <v>88.439836074259517</v>
      </c>
      <c r="N89" s="30">
        <v>90.575696552796259</v>
      </c>
      <c r="O89" s="30">
        <v>111.24522215758337</v>
      </c>
      <c r="P89" s="30">
        <v>74.853748393220812</v>
      </c>
      <c r="Q89" s="30">
        <v>64.880795379752286</v>
      </c>
      <c r="R89" s="30">
        <v>30.023763274674458</v>
      </c>
      <c r="S89" s="30">
        <v>42.901749656338957</v>
      </c>
      <c r="T89" s="30">
        <v>86.374891240005184</v>
      </c>
      <c r="U89" s="30">
        <v>60.770075530684181</v>
      </c>
      <c r="V89" s="30">
        <v>57.185644200590517</v>
      </c>
      <c r="W89" s="30">
        <v>54.752162193788884</v>
      </c>
      <c r="X89" s="30">
        <v>92.576130396803791</v>
      </c>
      <c r="Y89" s="30">
        <v>113.82108584396582</v>
      </c>
    </row>
    <row r="90" spans="2:25">
      <c r="B90" s="31">
        <v>-0.27530221378978748</v>
      </c>
      <c r="E90" s="17">
        <v>25</v>
      </c>
      <c r="F90" s="27" t="s">
        <v>63</v>
      </c>
      <c r="G90" s="17" t="s">
        <v>94</v>
      </c>
      <c r="H90" s="28"/>
      <c r="I90" s="29"/>
      <c r="J90" s="17" t="s">
        <v>63</v>
      </c>
      <c r="L90" s="30">
        <v>14.547917059284497</v>
      </c>
      <c r="M90" s="30">
        <v>17.710149834551551</v>
      </c>
      <c r="N90" s="30">
        <v>16.925732354253057</v>
      </c>
      <c r="O90" s="30">
        <v>18.302751006386671</v>
      </c>
      <c r="P90" s="30">
        <v>15.648527445364891</v>
      </c>
      <c r="Q90" s="30">
        <v>14.91791554797755</v>
      </c>
      <c r="R90" s="30">
        <v>10.81098037249024</v>
      </c>
      <c r="S90" s="30">
        <v>9.9287653340516453</v>
      </c>
      <c r="T90" s="30">
        <v>10.176705673367696</v>
      </c>
      <c r="U90" s="30">
        <v>8.8431446375803198</v>
      </c>
      <c r="V90" s="30">
        <v>8.3962600154977967</v>
      </c>
      <c r="W90" s="30">
        <v>10.895660208525385</v>
      </c>
      <c r="X90" s="30">
        <v>12.204642138356112</v>
      </c>
      <c r="Y90" s="30">
        <v>14.126081224693555</v>
      </c>
    </row>
    <row r="91" spans="2:25">
      <c r="B91" s="31">
        <v>-0.30919302625518241</v>
      </c>
      <c r="E91" s="17">
        <v>26</v>
      </c>
      <c r="F91" s="27" t="s">
        <v>64</v>
      </c>
      <c r="G91" s="17" t="s">
        <v>94</v>
      </c>
      <c r="H91" s="28"/>
      <c r="I91" s="29"/>
      <c r="J91" s="17" t="s">
        <v>64</v>
      </c>
      <c r="L91" s="30">
        <v>9.9682091752037927</v>
      </c>
      <c r="M91" s="30">
        <v>11.877328028291444</v>
      </c>
      <c r="N91" s="30">
        <v>10.665195315916309</v>
      </c>
      <c r="O91" s="30">
        <v>14.115592217406784</v>
      </c>
      <c r="P91" s="30">
        <v>9.942240021652438</v>
      </c>
      <c r="Q91" s="30">
        <v>8.748764879258724</v>
      </c>
      <c r="R91" s="30">
        <v>6.043707790245664</v>
      </c>
      <c r="S91" s="30">
        <v>5.5403057836242988</v>
      </c>
      <c r="T91" s="30">
        <v>5.769608730598037</v>
      </c>
      <c r="U91" s="30">
        <v>5.047993963376296</v>
      </c>
      <c r="V91" s="30">
        <v>5.2373109598885792</v>
      </c>
      <c r="W91" s="30">
        <v>7.7468532723972636</v>
      </c>
      <c r="X91" s="30">
        <v>8.400964402463428</v>
      </c>
      <c r="Y91" s="30">
        <v>11.233598768481141</v>
      </c>
    </row>
    <row r="92" spans="2:25">
      <c r="B92" s="31">
        <v>-0.17890346752185504</v>
      </c>
      <c r="E92" s="17">
        <v>27</v>
      </c>
      <c r="F92" s="27" t="s">
        <v>65</v>
      </c>
      <c r="G92" s="17" t="s">
        <v>94</v>
      </c>
      <c r="H92" s="28"/>
      <c r="I92" s="29"/>
      <c r="J92" s="17" t="s">
        <v>65</v>
      </c>
      <c r="L92" s="30">
        <v>1.3546831794204088</v>
      </c>
      <c r="M92" s="30">
        <v>1.2899394082185687</v>
      </c>
      <c r="N92" s="30">
        <v>1.6272394960545835</v>
      </c>
      <c r="O92" s="30">
        <v>3.8180236437500006</v>
      </c>
      <c r="P92" s="30">
        <v>3.5764359600000004</v>
      </c>
      <c r="Q92" s="30">
        <v>2.9946920960000005</v>
      </c>
      <c r="R92" s="30">
        <v>2.4617119084000008</v>
      </c>
      <c r="S92" s="30">
        <v>2.6222649882040008</v>
      </c>
      <c r="T92" s="30">
        <v>2.956364029708201</v>
      </c>
      <c r="U92" s="30">
        <v>2.5599123445317007</v>
      </c>
      <c r="V92" s="30">
        <v>2.7222822429515126</v>
      </c>
      <c r="W92" s="30">
        <v>3.6061419010367888</v>
      </c>
      <c r="X92" s="30">
        <v>4.1794103702994656</v>
      </c>
      <c r="Y92" s="30">
        <v>5.2489362158178094</v>
      </c>
    </row>
    <row r="93" spans="2:25">
      <c r="B93" s="31">
        <v>-0.45130667290619786</v>
      </c>
      <c r="E93" s="17">
        <v>28</v>
      </c>
      <c r="F93" s="27" t="s">
        <v>66</v>
      </c>
      <c r="G93" s="17" t="s">
        <v>94</v>
      </c>
      <c r="H93" s="28"/>
      <c r="I93" s="29"/>
      <c r="J93" s="17" t="s">
        <v>66</v>
      </c>
      <c r="L93" s="30">
        <v>2.3475046042148797</v>
      </c>
      <c r="M93" s="30">
        <v>2.3374828014036817</v>
      </c>
      <c r="N93" s="30">
        <v>2.1262588135822029</v>
      </c>
      <c r="O93" s="30">
        <v>7.1191585397033581</v>
      </c>
      <c r="P93" s="30">
        <v>6.0221600775114599</v>
      </c>
      <c r="Q93" s="30">
        <v>4.916108073316976</v>
      </c>
      <c r="R93" s="30">
        <v>2.6974356951009928</v>
      </c>
      <c r="S93" s="30">
        <v>2.4742524875252387</v>
      </c>
      <c r="T93" s="30">
        <v>2.6135931350848232</v>
      </c>
      <c r="U93" s="30">
        <v>2.4619012330269054</v>
      </c>
      <c r="V93" s="30">
        <v>2.1638375358354809</v>
      </c>
      <c r="W93" s="30">
        <v>2.4193673965778499</v>
      </c>
      <c r="X93" s="30">
        <v>19.174999999999997</v>
      </c>
      <c r="Y93" s="30">
        <v>30.2893875</v>
      </c>
    </row>
    <row r="94" spans="2:25">
      <c r="B94" s="31">
        <v>-1.1449713372174586</v>
      </c>
      <c r="E94" s="17">
        <v>29</v>
      </c>
      <c r="F94" s="27" t="s">
        <v>67</v>
      </c>
      <c r="G94" s="17" t="s">
        <v>94</v>
      </c>
      <c r="H94" s="28"/>
      <c r="I94" s="29"/>
      <c r="J94" s="17" t="s">
        <v>67</v>
      </c>
      <c r="L94" s="30">
        <v>43.45604486063106</v>
      </c>
      <c r="M94" s="30">
        <v>53.187706783504296</v>
      </c>
      <c r="N94" s="30">
        <v>56.97601579773405</v>
      </c>
      <c r="O94" s="30">
        <v>64.032248505737684</v>
      </c>
      <c r="P94" s="30">
        <v>36.061044824048643</v>
      </c>
      <c r="Q94" s="30">
        <v>30.094998435489234</v>
      </c>
      <c r="R94" s="30">
        <v>4.6273415779298519</v>
      </c>
      <c r="S94" s="30">
        <v>19.157432640822886</v>
      </c>
      <c r="T94" s="30">
        <v>61.777940688690734</v>
      </c>
      <c r="U94" s="30">
        <v>39.089004444931177</v>
      </c>
      <c r="V94" s="30">
        <v>36.251408849090808</v>
      </c>
      <c r="W94" s="30">
        <v>25.450039442237909</v>
      </c>
      <c r="X94" s="30">
        <v>41.797103098786366</v>
      </c>
      <c r="Y94" s="30">
        <v>44.446583871695225</v>
      </c>
    </row>
    <row r="95" spans="2:25">
      <c r="B95" s="31">
        <v>-0.19764354019008068</v>
      </c>
      <c r="E95" s="17">
        <v>30</v>
      </c>
      <c r="F95" s="27" t="s">
        <v>68</v>
      </c>
      <c r="G95" s="17" t="s">
        <v>94</v>
      </c>
      <c r="H95" s="28"/>
      <c r="I95" s="29"/>
      <c r="J95" s="17" t="s">
        <v>68</v>
      </c>
      <c r="L95" s="30">
        <v>1.2584548952623549</v>
      </c>
      <c r="M95" s="30">
        <v>2.0372292182899825</v>
      </c>
      <c r="N95" s="30">
        <v>2.2552547752560668</v>
      </c>
      <c r="O95" s="30">
        <v>3.857448244598868</v>
      </c>
      <c r="P95" s="30">
        <v>3.6033400646433744</v>
      </c>
      <c r="Q95" s="30">
        <v>3.2083163477097933</v>
      </c>
      <c r="R95" s="30">
        <v>3.3825859305077062</v>
      </c>
      <c r="S95" s="30">
        <v>3.1787284221108854</v>
      </c>
      <c r="T95" s="30">
        <v>3.0806789825556939</v>
      </c>
      <c r="U95" s="30">
        <v>2.7681189072377688</v>
      </c>
      <c r="V95" s="30">
        <v>2.4145445973263335</v>
      </c>
      <c r="W95" s="30">
        <v>4.6340999730136998</v>
      </c>
      <c r="X95" s="30">
        <v>6.8190103868984124</v>
      </c>
      <c r="Y95" s="30">
        <v>8.4764982632780832</v>
      </c>
    </row>
    <row r="96" spans="2:25">
      <c r="B96" s="31">
        <v>0.26988231561485576</v>
      </c>
      <c r="E96" s="17">
        <v>31</v>
      </c>
      <c r="F96" s="27" t="s">
        <v>69</v>
      </c>
      <c r="G96" s="17" t="s">
        <v>94</v>
      </c>
      <c r="H96" s="28"/>
      <c r="I96" s="29"/>
      <c r="J96" s="17" t="s">
        <v>69</v>
      </c>
      <c r="L96" s="30">
        <v>40.870958768849874</v>
      </c>
      <c r="M96" s="30">
        <v>71.947898955630308</v>
      </c>
      <c r="N96" s="30">
        <v>48.086440175863693</v>
      </c>
      <c r="O96" s="30">
        <v>104.22054657245833</v>
      </c>
      <c r="P96" s="30">
        <v>48.6099216</v>
      </c>
      <c r="Q96" s="30">
        <v>23.113925204799997</v>
      </c>
      <c r="R96" s="30">
        <v>29.351964862020001</v>
      </c>
      <c r="S96" s="30">
        <v>52.369094169811987</v>
      </c>
      <c r="T96" s="30">
        <v>37.767665693860003</v>
      </c>
      <c r="U96" s="30">
        <v>52.866632294990005</v>
      </c>
      <c r="V96" s="30">
        <v>121.094670076596</v>
      </c>
      <c r="W96" s="30">
        <v>61.436624040669848</v>
      </c>
      <c r="X96" s="30">
        <v>84.849682985700113</v>
      </c>
      <c r="Y96" s="30">
        <v>159.63776391192062</v>
      </c>
    </row>
    <row r="97" spans="2:25">
      <c r="B97" s="31">
        <v>-0.23229166666666667</v>
      </c>
      <c r="E97" s="17">
        <v>32</v>
      </c>
      <c r="F97" s="27" t="s">
        <v>71</v>
      </c>
      <c r="G97" s="17" t="s">
        <v>94</v>
      </c>
      <c r="H97" s="28"/>
      <c r="I97" s="29"/>
      <c r="J97" s="17" t="s">
        <v>71</v>
      </c>
      <c r="L97" s="30">
        <v>0</v>
      </c>
      <c r="M97" s="30">
        <v>0</v>
      </c>
      <c r="N97" s="30">
        <v>0</v>
      </c>
      <c r="O97" s="30">
        <v>0</v>
      </c>
      <c r="P97" s="30">
        <v>7.9054000000000002</v>
      </c>
      <c r="Q97" s="30">
        <v>4.8000000000000007</v>
      </c>
      <c r="R97" s="30">
        <v>3.6850000000000005</v>
      </c>
      <c r="S97" s="30">
        <v>2.4637500000000001</v>
      </c>
      <c r="T97" s="30">
        <v>2.6348250000000002</v>
      </c>
      <c r="U97" s="30">
        <v>3.6550425</v>
      </c>
      <c r="V97" s="30">
        <v>4.99</v>
      </c>
      <c r="W97" s="30">
        <v>5.2725</v>
      </c>
      <c r="X97" s="30">
        <v>25</v>
      </c>
      <c r="Y97" s="30">
        <v>31.5</v>
      </c>
    </row>
    <row r="98" spans="2:25">
      <c r="B98" s="31">
        <v>0.29597441510489442</v>
      </c>
      <c r="E98" s="17">
        <v>33</v>
      </c>
      <c r="F98" s="27" t="s">
        <v>72</v>
      </c>
      <c r="G98" s="17" t="s">
        <v>94</v>
      </c>
      <c r="H98" s="28"/>
      <c r="I98" s="29"/>
      <c r="J98" s="17" t="s">
        <v>72</v>
      </c>
      <c r="L98" s="30">
        <v>113.24624942106178</v>
      </c>
      <c r="M98" s="30">
        <v>92.41861719485334</v>
      </c>
      <c r="N98" s="30">
        <v>61.621200711229193</v>
      </c>
      <c r="O98" s="30">
        <v>85.620197644429041</v>
      </c>
      <c r="P98" s="30">
        <v>56.098837342411073</v>
      </c>
      <c r="Q98" s="30">
        <v>78.217535999813734</v>
      </c>
      <c r="R98" s="30">
        <v>99.017121769119669</v>
      </c>
      <c r="S98" s="30">
        <v>41.843647430531853</v>
      </c>
      <c r="T98" s="30">
        <v>31.229388411754876</v>
      </c>
      <c r="U98" s="30">
        <v>24.962329304812286</v>
      </c>
      <c r="V98" s="30">
        <v>79.132791951134791</v>
      </c>
      <c r="W98" s="30">
        <v>129.69631996798168</v>
      </c>
      <c r="X98" s="30">
        <v>122.57973946484395</v>
      </c>
      <c r="Y98" s="30">
        <v>125.17519755733694</v>
      </c>
    </row>
    <row r="99" spans="2:25">
      <c r="B99" s="31">
        <v>0.31731992263982289</v>
      </c>
      <c r="E99" s="17">
        <v>34</v>
      </c>
      <c r="F99" s="27" t="s">
        <v>73</v>
      </c>
      <c r="G99" s="17" t="s">
        <v>94</v>
      </c>
      <c r="H99" s="28"/>
      <c r="I99" s="29"/>
      <c r="J99" s="17" t="s">
        <v>73</v>
      </c>
      <c r="L99" s="30">
        <v>104.35015793448123</v>
      </c>
      <c r="M99" s="30">
        <v>82.613907985532762</v>
      </c>
      <c r="N99" s="30">
        <v>53.132514108832922</v>
      </c>
      <c r="O99" s="30">
        <v>75.273019471993393</v>
      </c>
      <c r="P99" s="30">
        <v>48.188569966922437</v>
      </c>
      <c r="Q99" s="30">
        <v>71.05362192267674</v>
      </c>
      <c r="R99" s="30">
        <v>91.320775039550512</v>
      </c>
      <c r="S99" s="30">
        <v>35.207625673240784</v>
      </c>
      <c r="T99" s="30">
        <v>26.066251821827663</v>
      </c>
      <c r="U99" s="30">
        <v>19.699777509670096</v>
      </c>
      <c r="V99" s="30">
        <v>69.120638013442871</v>
      </c>
      <c r="W99" s="30">
        <v>115.84463550282653</v>
      </c>
      <c r="X99" s="30">
        <v>107.88414068312096</v>
      </c>
      <c r="Y99" s="30">
        <v>112.80001210331557</v>
      </c>
    </row>
    <row r="100" spans="2:25">
      <c r="B100" s="31">
        <v>0.24962544726565761</v>
      </c>
      <c r="E100" s="17">
        <v>35</v>
      </c>
      <c r="F100" s="27" t="s">
        <v>74</v>
      </c>
      <c r="G100" s="17" t="s">
        <v>94</v>
      </c>
      <c r="H100" s="28"/>
      <c r="I100" s="29"/>
      <c r="J100" s="17" t="s">
        <v>74</v>
      </c>
      <c r="L100" s="30">
        <v>3.6976489168542308</v>
      </c>
      <c r="M100" s="30">
        <v>5.9480273845080127</v>
      </c>
      <c r="N100" s="30">
        <v>4.3955080492447003</v>
      </c>
      <c r="O100" s="30">
        <v>6.4483837892543656</v>
      </c>
      <c r="P100" s="30">
        <v>4.403688823854357</v>
      </c>
      <c r="Q100" s="30">
        <v>3.3687885500305317</v>
      </c>
      <c r="R100" s="30">
        <v>4.1446467380230079</v>
      </c>
      <c r="S100" s="30">
        <v>2.8964706197152563</v>
      </c>
      <c r="T100" s="30">
        <v>2.1911259402648056</v>
      </c>
      <c r="U100" s="30">
        <v>2.9571382031500746</v>
      </c>
      <c r="V100" s="30">
        <v>7.7139372749885409</v>
      </c>
      <c r="W100" s="30">
        <v>10.816125666634155</v>
      </c>
      <c r="X100" s="30">
        <v>12.065382821804011</v>
      </c>
      <c r="Y100" s="30">
        <v>9.5411810864681765</v>
      </c>
    </row>
    <row r="101" spans="2:25">
      <c r="B101" s="31">
        <v>-8.8361713659717234E-2</v>
      </c>
      <c r="E101" s="17">
        <v>36</v>
      </c>
      <c r="F101" s="27" t="s">
        <v>75</v>
      </c>
      <c r="G101" s="17" t="s">
        <v>94</v>
      </c>
      <c r="H101" s="28"/>
      <c r="I101" s="29"/>
      <c r="J101" s="17" t="s">
        <v>75</v>
      </c>
      <c r="L101" s="30">
        <v>4.7022852363929859</v>
      </c>
      <c r="M101" s="30">
        <v>2.9430893248125738</v>
      </c>
      <c r="N101" s="30">
        <v>3.0949473031515797</v>
      </c>
      <c r="O101" s="30">
        <v>2.5135073519312785</v>
      </c>
      <c r="P101" s="30">
        <v>2.2071185516342746</v>
      </c>
      <c r="Q101" s="30">
        <v>2.3776255271064661</v>
      </c>
      <c r="R101" s="30">
        <v>2.2759499915461419</v>
      </c>
      <c r="S101" s="30">
        <v>2.7090011375758145</v>
      </c>
      <c r="T101" s="30">
        <v>2.044515649662408</v>
      </c>
      <c r="U101" s="30">
        <v>1.4242933419921195</v>
      </c>
      <c r="V101" s="30">
        <v>0.86794378770338021</v>
      </c>
      <c r="W101" s="30">
        <v>1.3955587985210138</v>
      </c>
      <c r="X101" s="30">
        <v>1.0518428349189808</v>
      </c>
      <c r="Y101" s="30">
        <v>1.1128021479555485</v>
      </c>
    </row>
    <row r="102" spans="2:25">
      <c r="B102" s="31">
        <v>-9.9999999999999867E-2</v>
      </c>
      <c r="E102" s="17">
        <v>37</v>
      </c>
      <c r="F102" s="27" t="s">
        <v>76</v>
      </c>
      <c r="G102" s="17" t="s">
        <v>94</v>
      </c>
      <c r="H102" s="28"/>
      <c r="I102" s="29"/>
      <c r="J102" s="17" t="s">
        <v>76</v>
      </c>
      <c r="L102" s="30">
        <v>0.49615733333333334</v>
      </c>
      <c r="M102" s="30">
        <v>0.91359250000000003</v>
      </c>
      <c r="N102" s="30">
        <v>0.9982312499999999</v>
      </c>
      <c r="O102" s="30">
        <v>1.3852870312500001</v>
      </c>
      <c r="P102" s="30">
        <v>1.2994600000000001</v>
      </c>
      <c r="Q102" s="30">
        <v>1.4175</v>
      </c>
      <c r="R102" s="30">
        <v>1.2757500000000002</v>
      </c>
      <c r="S102" s="30">
        <v>1.0305500000000001</v>
      </c>
      <c r="T102" s="30">
        <v>0.92749500000000018</v>
      </c>
      <c r="U102" s="30">
        <v>0.88112025000000016</v>
      </c>
      <c r="V102" s="30">
        <v>1.430272875</v>
      </c>
      <c r="W102" s="30">
        <v>1.6400000000000001</v>
      </c>
      <c r="X102" s="30">
        <v>1.5783731249999997</v>
      </c>
      <c r="Y102" s="30">
        <v>1.7212022195976564</v>
      </c>
    </row>
    <row r="103" spans="2:25">
      <c r="B103" s="31">
        <v>-8.6989117763040413E-2</v>
      </c>
      <c r="E103" s="17">
        <v>38</v>
      </c>
      <c r="F103" s="27" t="s">
        <v>77</v>
      </c>
      <c r="G103" s="17" t="s">
        <v>94</v>
      </c>
      <c r="H103" s="28"/>
      <c r="I103" s="29"/>
      <c r="J103" s="17" t="s">
        <v>77</v>
      </c>
      <c r="L103" s="30">
        <v>288.25728466442797</v>
      </c>
      <c r="M103" s="30">
        <v>333.82231830888878</v>
      </c>
      <c r="N103" s="30">
        <v>239.90788623075213</v>
      </c>
      <c r="O103" s="30">
        <v>261.41629046339591</v>
      </c>
      <c r="P103" s="30">
        <v>196.40378704478098</v>
      </c>
      <c r="Q103" s="30">
        <v>220.18463748735047</v>
      </c>
      <c r="R103" s="30">
        <v>201.92091049075404</v>
      </c>
      <c r="S103" s="30">
        <v>192.50095800444663</v>
      </c>
      <c r="T103" s="30">
        <v>171.79427975310765</v>
      </c>
      <c r="U103" s="30">
        <v>152.97272870315439</v>
      </c>
      <c r="V103" s="30">
        <v>256.20288559614909</v>
      </c>
      <c r="W103" s="30">
        <v>274.67018450733127</v>
      </c>
      <c r="X103" s="30">
        <v>312.41335355751494</v>
      </c>
      <c r="Y103" s="30">
        <v>127.47274948934864</v>
      </c>
    </row>
    <row r="104" spans="2:25">
      <c r="B104" s="31">
        <v>6.8750000000000009</v>
      </c>
      <c r="E104" s="17">
        <v>39</v>
      </c>
      <c r="F104" s="27" t="s">
        <v>78</v>
      </c>
      <c r="G104" s="17" t="s">
        <v>94</v>
      </c>
      <c r="H104" s="28"/>
      <c r="I104" s="29"/>
      <c r="J104" s="17" t="s">
        <v>78</v>
      </c>
      <c r="L104" s="30">
        <v>1.30126953125</v>
      </c>
      <c r="M104" s="30">
        <v>6.4563057206537895</v>
      </c>
      <c r="N104" s="30">
        <v>2.6593607081911257</v>
      </c>
      <c r="O104" s="30">
        <v>1.925062499999999</v>
      </c>
      <c r="P104" s="30">
        <v>0.97499999999999976</v>
      </c>
      <c r="Q104" s="30">
        <v>-0.52</v>
      </c>
      <c r="R104" s="30">
        <v>-4.2150000000000007</v>
      </c>
      <c r="S104" s="30">
        <v>-0.11000000000000076</v>
      </c>
      <c r="T104" s="30">
        <v>-1.1900000000000008</v>
      </c>
      <c r="U104" s="30">
        <v>0.29999999999999966</v>
      </c>
      <c r="V104" s="30">
        <v>3.5416499999999997</v>
      </c>
      <c r="W104" s="30">
        <v>4.6500000000000004</v>
      </c>
      <c r="X104" s="30">
        <v>5.83</v>
      </c>
      <c r="Y104" s="30">
        <v>3.78</v>
      </c>
    </row>
    <row r="105" spans="2:25">
      <c r="B105" s="31">
        <v>-4.4512724153417005E-2</v>
      </c>
      <c r="E105" s="17">
        <v>40</v>
      </c>
      <c r="F105" s="27" t="s">
        <v>79</v>
      </c>
      <c r="G105" s="17" t="s">
        <v>94</v>
      </c>
      <c r="H105" s="28"/>
      <c r="I105" s="29"/>
      <c r="J105" s="17" t="s">
        <v>79</v>
      </c>
      <c r="L105" s="30">
        <v>122.92480077875777</v>
      </c>
      <c r="M105" s="30">
        <v>142.39127052408281</v>
      </c>
      <c r="N105" s="30">
        <v>108.18624335002451</v>
      </c>
      <c r="O105" s="30">
        <v>133.28837626138332</v>
      </c>
      <c r="P105" s="30">
        <v>101.25619305052984</v>
      </c>
      <c r="Q105" s="30">
        <v>115.95096673221553</v>
      </c>
      <c r="R105" s="30">
        <v>110.78967333474239</v>
      </c>
      <c r="S105" s="30">
        <v>106.54577356402456</v>
      </c>
      <c r="T105" s="30">
        <v>96.257954586318647</v>
      </c>
      <c r="U105" s="30">
        <v>85.6</v>
      </c>
      <c r="V105" s="30">
        <v>157</v>
      </c>
      <c r="W105" s="30">
        <v>162.58583936148082</v>
      </c>
      <c r="X105" s="30">
        <v>185.37613746079694</v>
      </c>
      <c r="Y105" s="30">
        <v>46.855894637564347</v>
      </c>
    </row>
    <row r="106" spans="2:25">
      <c r="B106" s="31" t="e">
        <v>#N/A</v>
      </c>
      <c r="E106" s="17">
        <v>41</v>
      </c>
      <c r="F106" s="27" t="s">
        <v>80</v>
      </c>
      <c r="G106" s="17" t="s">
        <v>94</v>
      </c>
      <c r="H106" s="28"/>
      <c r="I106" s="29"/>
      <c r="J106" s="17" t="s">
        <v>80</v>
      </c>
      <c r="L106" s="30">
        <v>0</v>
      </c>
      <c r="M106" s="30">
        <v>0</v>
      </c>
      <c r="N106" s="30">
        <v>0</v>
      </c>
      <c r="O106" s="30">
        <v>0</v>
      </c>
      <c r="P106" s="30">
        <v>0</v>
      </c>
      <c r="Q106" s="30">
        <v>0</v>
      </c>
      <c r="R106" s="30">
        <v>0</v>
      </c>
      <c r="S106" s="30">
        <v>0</v>
      </c>
      <c r="T106" s="30">
        <v>0</v>
      </c>
      <c r="U106" s="30">
        <v>0</v>
      </c>
      <c r="V106" s="30">
        <v>0</v>
      </c>
      <c r="W106" s="30">
        <v>0</v>
      </c>
      <c r="X106" s="30">
        <v>0</v>
      </c>
      <c r="Y106" s="30">
        <v>0</v>
      </c>
    </row>
    <row r="107" spans="2:25">
      <c r="B107" s="31" t="e">
        <v>#N/A</v>
      </c>
      <c r="E107" s="17">
        <v>42</v>
      </c>
      <c r="F107" s="27" t="s">
        <v>81</v>
      </c>
      <c r="G107" s="17" t="s">
        <v>94</v>
      </c>
      <c r="H107" s="28"/>
      <c r="I107" s="29"/>
      <c r="J107" s="17" t="s">
        <v>81</v>
      </c>
      <c r="L107" s="30">
        <v>0</v>
      </c>
      <c r="M107" s="30">
        <v>0</v>
      </c>
      <c r="N107" s="30">
        <v>0</v>
      </c>
      <c r="O107" s="30">
        <v>0</v>
      </c>
      <c r="P107" s="30">
        <v>0</v>
      </c>
      <c r="Q107" s="30">
        <v>0</v>
      </c>
      <c r="R107" s="30">
        <v>0</v>
      </c>
      <c r="S107" s="30">
        <v>0</v>
      </c>
      <c r="T107" s="30">
        <v>0</v>
      </c>
      <c r="U107" s="30">
        <v>0</v>
      </c>
      <c r="V107" s="30">
        <v>0</v>
      </c>
      <c r="W107" s="30">
        <v>0</v>
      </c>
      <c r="X107" s="30">
        <v>0</v>
      </c>
      <c r="Y107" s="30">
        <v>0</v>
      </c>
    </row>
    <row r="108" spans="2:25">
      <c r="B108" s="31">
        <v>0.28207192804390102</v>
      </c>
      <c r="E108" s="17">
        <v>43</v>
      </c>
      <c r="F108" s="27" t="s">
        <v>82</v>
      </c>
      <c r="G108" s="17" t="s">
        <v>94</v>
      </c>
      <c r="H108" s="28"/>
      <c r="I108" s="29"/>
      <c r="J108" s="17" t="s">
        <v>82</v>
      </c>
      <c r="L108" s="30">
        <v>14.822887776049278</v>
      </c>
      <c r="M108" s="30">
        <v>17.354423688176141</v>
      </c>
      <c r="N108" s="30">
        <v>14.968650823370318</v>
      </c>
      <c r="O108" s="30">
        <v>11.46675612219153</v>
      </c>
      <c r="P108" s="30">
        <v>7.6435354083045262</v>
      </c>
      <c r="Q108" s="30">
        <v>8.4873653291211983</v>
      </c>
      <c r="R108" s="30">
        <v>11.924296113865523</v>
      </c>
      <c r="S108" s="30">
        <v>10.481779286355399</v>
      </c>
      <c r="T108" s="30">
        <v>12.091922765681973</v>
      </c>
      <c r="U108" s="30">
        <v>10.451175147552407</v>
      </c>
      <c r="V108" s="30">
        <v>13.897638569116815</v>
      </c>
      <c r="W108" s="30">
        <v>15.505276595538451</v>
      </c>
      <c r="X108" s="30">
        <v>16.348105358189997</v>
      </c>
      <c r="Y108" s="30">
        <v>12.813314955906607</v>
      </c>
    </row>
    <row r="109" spans="2:25">
      <c r="B109" s="31">
        <v>-9.3884722918920804E-2</v>
      </c>
      <c r="E109" s="17">
        <v>44</v>
      </c>
      <c r="F109" s="27" t="s">
        <v>83</v>
      </c>
      <c r="G109" s="17" t="s">
        <v>94</v>
      </c>
      <c r="H109" s="28"/>
      <c r="I109" s="29"/>
      <c r="J109" s="17" t="s">
        <v>83</v>
      </c>
      <c r="L109" s="30">
        <v>86.88024417475728</v>
      </c>
      <c r="M109" s="30">
        <v>96.756150637949958</v>
      </c>
      <c r="N109" s="30">
        <v>62.192186448371622</v>
      </c>
      <c r="O109" s="30">
        <v>61.736001026527774</v>
      </c>
      <c r="P109" s="30">
        <v>47.727366666666668</v>
      </c>
      <c r="Q109" s="30">
        <v>50.347677777777776</v>
      </c>
      <c r="R109" s="30">
        <v>45.620800000000003</v>
      </c>
      <c r="S109" s="30">
        <v>42.48</v>
      </c>
      <c r="T109" s="30">
        <v>36.550000000000004</v>
      </c>
      <c r="U109" s="30">
        <v>29.82</v>
      </c>
      <c r="V109" s="30">
        <v>42.9</v>
      </c>
      <c r="W109" s="30">
        <v>43.8</v>
      </c>
      <c r="X109" s="30">
        <v>48.725000000000001</v>
      </c>
      <c r="Y109" s="30">
        <v>35.7575</v>
      </c>
    </row>
    <row r="110" spans="2:25">
      <c r="B110" s="31">
        <v>-0.11174428791758673</v>
      </c>
      <c r="E110" s="17">
        <v>45</v>
      </c>
      <c r="F110" s="27" t="s">
        <v>117</v>
      </c>
      <c r="G110" s="17" t="s">
        <v>94</v>
      </c>
      <c r="H110" s="28"/>
      <c r="I110" s="29"/>
      <c r="J110" s="17" t="s">
        <v>117</v>
      </c>
      <c r="L110" s="30">
        <v>13.737271684931248</v>
      </c>
      <c r="M110" s="30">
        <v>15.099401812444784</v>
      </c>
      <c r="N110" s="30">
        <v>10.416386255550757</v>
      </c>
      <c r="O110" s="30">
        <v>12.986976769970804</v>
      </c>
      <c r="P110" s="30">
        <v>10.231152840524683</v>
      </c>
      <c r="Q110" s="30">
        <v>12.200331129905001</v>
      </c>
      <c r="R110" s="30">
        <v>10.837013815435</v>
      </c>
      <c r="S110" s="30">
        <v>9.6828970717000011</v>
      </c>
      <c r="T110" s="30">
        <v>8.1812401231949998</v>
      </c>
      <c r="U110" s="30">
        <v>6.2393288379899996</v>
      </c>
      <c r="V110" s="30">
        <v>11.567192839265003</v>
      </c>
      <c r="W110" s="30">
        <v>12.245203467255001</v>
      </c>
      <c r="X110" s="30">
        <v>14.219125138759999</v>
      </c>
      <c r="Y110" s="30">
        <v>4.0797856120300215</v>
      </c>
    </row>
    <row r="111" spans="2:25">
      <c r="B111" s="31">
        <v>-0.20031169984960295</v>
      </c>
      <c r="E111" s="17">
        <v>46</v>
      </c>
      <c r="F111" s="27" t="s">
        <v>84</v>
      </c>
      <c r="G111" s="17" t="s">
        <v>94</v>
      </c>
      <c r="H111" s="28"/>
      <c r="I111" s="29"/>
      <c r="J111" s="17" t="s">
        <v>84</v>
      </c>
      <c r="L111" s="30">
        <v>48.590810718682434</v>
      </c>
      <c r="M111" s="30">
        <v>55.764765925581301</v>
      </c>
      <c r="N111" s="30">
        <v>41.485058645243797</v>
      </c>
      <c r="O111" s="30">
        <v>40.013117783322507</v>
      </c>
      <c r="P111" s="30">
        <v>28.570539078755267</v>
      </c>
      <c r="Q111" s="30">
        <v>33.718296518330938</v>
      </c>
      <c r="R111" s="30">
        <v>26.964127226711117</v>
      </c>
      <c r="S111" s="30">
        <v>23.42050808236667</v>
      </c>
      <c r="T111" s="30">
        <v>19.903162277911999</v>
      </c>
      <c r="U111" s="30">
        <v>20.562224717612001</v>
      </c>
      <c r="V111" s="30">
        <v>27.296404187767251</v>
      </c>
      <c r="W111" s="30">
        <v>35.883865083057003</v>
      </c>
      <c r="X111" s="30">
        <v>41.914985599768002</v>
      </c>
      <c r="Y111" s="30">
        <v>24.186254283847671</v>
      </c>
    </row>
    <row r="112" spans="2:25">
      <c r="B112" s="31">
        <v>-2.6340653364538502E-2</v>
      </c>
      <c r="E112" s="17">
        <v>47</v>
      </c>
      <c r="F112" s="27" t="s">
        <v>85</v>
      </c>
      <c r="G112" s="17" t="s">
        <v>94</v>
      </c>
      <c r="H112" s="28"/>
      <c r="I112" s="29"/>
      <c r="J112" s="17" t="s">
        <v>85</v>
      </c>
      <c r="L112" s="30">
        <v>1164.1861817798076</v>
      </c>
      <c r="M112" s="30">
        <v>1417.8100309964891</v>
      </c>
      <c r="N112" s="30">
        <v>1250.8636182391506</v>
      </c>
      <c r="O112" s="30">
        <v>1655.391625902457</v>
      </c>
      <c r="P112" s="30">
        <v>1018.3072802107595</v>
      </c>
      <c r="Q112" s="30">
        <v>1031.5974644729422</v>
      </c>
      <c r="R112" s="30">
        <v>1009.8702027396989</v>
      </c>
      <c r="S112" s="30">
        <v>979.64311794894388</v>
      </c>
      <c r="T112" s="30">
        <v>996.96692247860608</v>
      </c>
      <c r="U112" s="30">
        <v>770.82554302498522</v>
      </c>
      <c r="V112" s="30">
        <v>844.80878539992364</v>
      </c>
      <c r="W112" s="30">
        <v>1156.559428114505</v>
      </c>
      <c r="X112" s="30">
        <v>1192.4596900332131</v>
      </c>
      <c r="Y112" s="30">
        <v>1182.8114277721386</v>
      </c>
    </row>
    <row r="113" spans="2:25">
      <c r="B113" s="31">
        <v>5.5369139268587997E-2</v>
      </c>
      <c r="E113" s="17">
        <v>48</v>
      </c>
      <c r="F113" s="27" t="s">
        <v>86</v>
      </c>
      <c r="G113" s="17" t="s">
        <v>94</v>
      </c>
      <c r="H113" s="28"/>
      <c r="I113" s="29"/>
      <c r="J113" s="17" t="s">
        <v>86</v>
      </c>
      <c r="L113" s="30">
        <v>40.108131492064665</v>
      </c>
      <c r="M113" s="30">
        <v>84.162573536383718</v>
      </c>
      <c r="N113" s="30">
        <v>71.486687233710455</v>
      </c>
      <c r="O113" s="30">
        <v>74.766826217626772</v>
      </c>
      <c r="P113" s="30">
        <v>48.690714586435689</v>
      </c>
      <c r="Q113" s="30">
        <v>59.392267827666331</v>
      </c>
      <c r="R113" s="30">
        <v>63.237420250596415</v>
      </c>
      <c r="S113" s="30">
        <v>64.620719282258733</v>
      </c>
      <c r="T113" s="30">
        <v>93.707311001912274</v>
      </c>
      <c r="U113" s="30">
        <v>100.2253483816983</v>
      </c>
      <c r="V113" s="30">
        <v>57.522945927404152</v>
      </c>
      <c r="W113" s="30">
        <v>23.724266688672657</v>
      </c>
      <c r="X113" s="30">
        <v>30.090643083872976</v>
      </c>
      <c r="Y113" s="30">
        <v>6.7040123388971438</v>
      </c>
    </row>
    <row r="114" spans="2:25">
      <c r="B114" s="31">
        <v>-2.2489595238123772E-2</v>
      </c>
      <c r="E114" s="17">
        <v>49</v>
      </c>
      <c r="F114" s="27" t="s">
        <v>87</v>
      </c>
      <c r="G114" s="17" t="s">
        <v>94</v>
      </c>
      <c r="H114" s="28"/>
      <c r="I114" s="29"/>
      <c r="J114" s="17" t="s">
        <v>87</v>
      </c>
      <c r="L114" s="30">
        <v>1204.2943132718722</v>
      </c>
      <c r="M114" s="30">
        <v>1501.9726045328728</v>
      </c>
      <c r="N114" s="30">
        <v>1322.350305472861</v>
      </c>
      <c r="O114" s="30">
        <v>1730.1584521200839</v>
      </c>
      <c r="P114" s="30">
        <v>1066.9979947971951</v>
      </c>
      <c r="Q114" s="30">
        <v>1090.9897323006085</v>
      </c>
      <c r="R114" s="30">
        <v>1073.1076229902953</v>
      </c>
      <c r="S114" s="30">
        <v>1044.2638372312026</v>
      </c>
      <c r="T114" s="30">
        <v>1090.6742334805183</v>
      </c>
      <c r="U114" s="30">
        <v>871.05089140668349</v>
      </c>
      <c r="V114" s="30">
        <v>902.33173132732782</v>
      </c>
      <c r="W114" s="30">
        <v>1180.2836948031777</v>
      </c>
      <c r="X114" s="30">
        <v>1222.550333117086</v>
      </c>
      <c r="Y114" s="30">
        <v>1189.5154401110358</v>
      </c>
    </row>
    <row r="115" spans="2:25">
      <c r="B115" s="24" t="s">
        <v>141</v>
      </c>
      <c r="C115" s="24"/>
      <c r="D115" s="24"/>
      <c r="E115" s="24"/>
      <c r="F115" s="25" t="s">
        <v>143</v>
      </c>
      <c r="G115" s="24"/>
      <c r="H115" s="26"/>
      <c r="I115" s="24"/>
      <c r="J115" s="24"/>
      <c r="K115" s="24"/>
      <c r="L115" s="24"/>
      <c r="M115" s="24"/>
      <c r="N115" s="24"/>
      <c r="O115" s="24"/>
      <c r="P115" s="24"/>
      <c r="Q115" s="24"/>
      <c r="R115" s="24"/>
      <c r="S115" s="24"/>
      <c r="T115" s="24"/>
      <c r="U115" s="24"/>
      <c r="V115" s="24"/>
      <c r="W115" s="24"/>
      <c r="X115" s="24"/>
      <c r="Y115" s="24"/>
    </row>
    <row r="116" spans="2:25">
      <c r="B116" s="31">
        <v>-0.22298756758441751</v>
      </c>
      <c r="E116" s="17">
        <v>9</v>
      </c>
      <c r="F116" s="27" t="s">
        <v>49</v>
      </c>
      <c r="G116" s="17" t="s">
        <v>95</v>
      </c>
      <c r="H116" s="28"/>
      <c r="I116" s="29"/>
      <c r="J116" s="17" t="s">
        <v>49</v>
      </c>
      <c r="L116" s="30">
        <v>1001.7119716659736</v>
      </c>
      <c r="M116" s="30">
        <v>974.0223724614923</v>
      </c>
      <c r="N116" s="30">
        <v>914.15116888348098</v>
      </c>
      <c r="O116" s="30">
        <v>958.58121583418369</v>
      </c>
      <c r="P116" s="30">
        <v>833.45355596156014</v>
      </c>
      <c r="Q116" s="30">
        <v>857.23853598051562</v>
      </c>
      <c r="R116" s="30">
        <v>666.08500000259323</v>
      </c>
      <c r="S116" s="30">
        <v>771.21693866797023</v>
      </c>
      <c r="T116" s="30">
        <v>760.41258146352811</v>
      </c>
      <c r="U116" s="30">
        <v>690.40583538188821</v>
      </c>
      <c r="V116" s="30">
        <v>446.36951451962778</v>
      </c>
      <c r="W116" s="30">
        <v>797.34103979267218</v>
      </c>
      <c r="X116" s="30">
        <v>774.12173911217769</v>
      </c>
      <c r="Y116" s="30">
        <v>747.49405749603034</v>
      </c>
    </row>
    <row r="117" spans="2:25">
      <c r="B117" s="31">
        <v>0.12231511602074652</v>
      </c>
      <c r="E117" s="17">
        <v>10</v>
      </c>
      <c r="F117" s="27" t="s">
        <v>50</v>
      </c>
      <c r="G117" s="17" t="s">
        <v>95</v>
      </c>
      <c r="H117" s="28"/>
      <c r="I117" s="29"/>
      <c r="J117" s="17" t="s">
        <v>50</v>
      </c>
      <c r="L117" s="30">
        <v>33.829500137262073</v>
      </c>
      <c r="M117" s="30">
        <v>39.946141490228904</v>
      </c>
      <c r="N117" s="30">
        <v>39.390174213503357</v>
      </c>
      <c r="O117" s="30">
        <v>44.245923145083871</v>
      </c>
      <c r="P117" s="30">
        <v>35.779776352061432</v>
      </c>
      <c r="Q117" s="30">
        <v>37.639769814692798</v>
      </c>
      <c r="R117" s="30">
        <v>42.243682626571143</v>
      </c>
      <c r="S117" s="30">
        <v>44.929617051992238</v>
      </c>
      <c r="T117" s="30">
        <v>40.172315030232589</v>
      </c>
      <c r="U117" s="30">
        <v>38.038190719625618</v>
      </c>
      <c r="V117" s="30">
        <v>28.759723179548683</v>
      </c>
      <c r="W117" s="30">
        <v>41.18896319298559</v>
      </c>
      <c r="X117" s="30">
        <v>44.28646853980176</v>
      </c>
      <c r="Y117" s="30">
        <v>43.015834639898827</v>
      </c>
    </row>
    <row r="118" spans="2:25">
      <c r="B118" s="31">
        <v>-2.4190932160208289E-2</v>
      </c>
      <c r="E118" s="17">
        <v>11</v>
      </c>
      <c r="F118" s="27" t="s">
        <v>119</v>
      </c>
      <c r="G118" s="17" t="s">
        <v>95</v>
      </c>
      <c r="H118" s="28"/>
      <c r="I118" s="29"/>
      <c r="J118" s="17" t="s">
        <v>119</v>
      </c>
      <c r="L118" s="30">
        <v>0</v>
      </c>
      <c r="M118" s="30">
        <v>0</v>
      </c>
      <c r="N118" s="30">
        <v>0</v>
      </c>
      <c r="O118" s="30">
        <v>0</v>
      </c>
      <c r="P118" s="30">
        <v>9.1224999999999987</v>
      </c>
      <c r="Q118" s="30">
        <v>10.66085</v>
      </c>
      <c r="R118" s="30">
        <v>10.471097299999997</v>
      </c>
      <c r="S118" s="30">
        <v>11.181414629999999</v>
      </c>
      <c r="T118" s="30">
        <v>9.6047718610000015</v>
      </c>
      <c r="U118" s="30">
        <v>7.8870487193700001</v>
      </c>
      <c r="V118" s="30">
        <v>4.2723289511385003</v>
      </c>
      <c r="W118" s="30">
        <v>4.0944540267944571</v>
      </c>
      <c r="X118" s="30">
        <v>3.91252206697372</v>
      </c>
      <c r="Y118" s="30">
        <v>10.489863672719899</v>
      </c>
    </row>
    <row r="119" spans="2:25">
      <c r="B119" s="31">
        <v>-7.5269102710153302E-2</v>
      </c>
      <c r="E119" s="17">
        <v>12</v>
      </c>
      <c r="F119" s="27" t="s">
        <v>51</v>
      </c>
      <c r="G119" s="17" t="s">
        <v>95</v>
      </c>
      <c r="H119" s="28"/>
      <c r="I119" s="29"/>
      <c r="J119" s="17" t="s">
        <v>51</v>
      </c>
      <c r="L119" s="30">
        <v>676.26143855874375</v>
      </c>
      <c r="M119" s="30">
        <v>873.03567781160621</v>
      </c>
      <c r="N119" s="30">
        <v>918.34164521721686</v>
      </c>
      <c r="O119" s="30">
        <v>1449.7872416811338</v>
      </c>
      <c r="P119" s="30">
        <v>1083.6778101313364</v>
      </c>
      <c r="Q119" s="30">
        <v>1062.1548088539487</v>
      </c>
      <c r="R119" s="30">
        <v>985.04707314062625</v>
      </c>
      <c r="S119" s="30">
        <v>1029.7059357774688</v>
      </c>
      <c r="T119" s="30">
        <v>1058.390947187105</v>
      </c>
      <c r="U119" s="30">
        <v>899.51995681909159</v>
      </c>
      <c r="V119" s="30">
        <v>641.30082834761242</v>
      </c>
      <c r="W119" s="30">
        <v>993.69712470534751</v>
      </c>
      <c r="X119" s="30">
        <v>824.91655498153284</v>
      </c>
      <c r="Y119" s="30">
        <v>959.16575308462666</v>
      </c>
    </row>
    <row r="120" spans="2:25">
      <c r="B120" s="31">
        <v>-6.9216469934405112E-2</v>
      </c>
      <c r="E120" s="17">
        <v>13</v>
      </c>
      <c r="F120" s="27" t="s">
        <v>52</v>
      </c>
      <c r="G120" s="17" t="s">
        <v>95</v>
      </c>
      <c r="H120" s="28"/>
      <c r="I120" s="29"/>
      <c r="J120" s="17" t="s">
        <v>52</v>
      </c>
      <c r="L120" s="30">
        <v>645.74184555544798</v>
      </c>
      <c r="M120" s="30">
        <v>816.27519327915661</v>
      </c>
      <c r="N120" s="30">
        <v>856.32197992232602</v>
      </c>
      <c r="O120" s="30">
        <v>1345.5063073590854</v>
      </c>
      <c r="P120" s="30">
        <v>1005.2857733245135</v>
      </c>
      <c r="Q120" s="30">
        <v>995.54970720395886</v>
      </c>
      <c r="R120" s="30">
        <v>929.37104400885528</v>
      </c>
      <c r="S120" s="30">
        <v>971.55282608736036</v>
      </c>
      <c r="T120" s="30">
        <v>994.3479804754104</v>
      </c>
      <c r="U120" s="30">
        <v>849.12797596565406</v>
      </c>
      <c r="V120" s="30">
        <v>612.65382834761238</v>
      </c>
      <c r="W120" s="30">
        <v>958.83312470534747</v>
      </c>
      <c r="X120" s="30">
        <v>789.01155498153287</v>
      </c>
      <c r="Y120" s="30">
        <v>909.74975308462672</v>
      </c>
    </row>
    <row r="121" spans="2:25">
      <c r="B121" s="31">
        <v>-0.18907053380513561</v>
      </c>
      <c r="E121" s="17">
        <v>14</v>
      </c>
      <c r="F121" s="27" t="s">
        <v>53</v>
      </c>
      <c r="G121" s="17" t="s">
        <v>95</v>
      </c>
      <c r="H121" s="28"/>
      <c r="I121" s="29"/>
      <c r="J121" s="17" t="s">
        <v>53</v>
      </c>
      <c r="L121" s="30">
        <v>24.189550952542302</v>
      </c>
      <c r="M121" s="30">
        <v>43.802167671522923</v>
      </c>
      <c r="N121" s="30">
        <v>49.6512967992334</v>
      </c>
      <c r="O121" s="30">
        <v>85.521375000000006</v>
      </c>
      <c r="P121" s="30">
        <v>61.432000000000002</v>
      </c>
      <c r="Q121" s="30">
        <v>52.847000000000001</v>
      </c>
      <c r="R121" s="30">
        <v>42.855189500000002</v>
      </c>
      <c r="S121" s="30">
        <v>45.982860807999998</v>
      </c>
      <c r="T121" s="30">
        <v>52.116950682300001</v>
      </c>
      <c r="U121" s="30">
        <v>39.5759808534375</v>
      </c>
      <c r="V121" s="30">
        <v>17.803000000000001</v>
      </c>
      <c r="W121" s="30">
        <v>24.648999999999997</v>
      </c>
      <c r="X121" s="30">
        <v>24.544999999999998</v>
      </c>
      <c r="Y121" s="30">
        <v>38.575999999999993</v>
      </c>
    </row>
    <row r="122" spans="2:25">
      <c r="B122" s="31">
        <v>-6.9817667505867487E-2</v>
      </c>
      <c r="E122" s="17">
        <v>15</v>
      </c>
      <c r="F122" s="27" t="s">
        <v>54</v>
      </c>
      <c r="G122" s="17" t="s">
        <v>95</v>
      </c>
      <c r="H122" s="28"/>
      <c r="I122" s="29"/>
      <c r="J122" s="17" t="s">
        <v>54</v>
      </c>
      <c r="L122" s="30">
        <v>6.3300420507533932</v>
      </c>
      <c r="M122" s="30">
        <v>12.958316860926798</v>
      </c>
      <c r="N122" s="30">
        <v>12.368368495657446</v>
      </c>
      <c r="O122" s="30">
        <v>18.759559322048446</v>
      </c>
      <c r="P122" s="30">
        <v>16.960036806822856</v>
      </c>
      <c r="Q122" s="30">
        <v>13.758101649989872</v>
      </c>
      <c r="R122" s="30">
        <v>12.820839631770992</v>
      </c>
      <c r="S122" s="30">
        <v>12.170248882108396</v>
      </c>
      <c r="T122" s="30">
        <v>11.92601602939453</v>
      </c>
      <c r="U122" s="30">
        <v>10.815999999999999</v>
      </c>
      <c r="V122" s="30">
        <v>10.844000000000001</v>
      </c>
      <c r="W122" s="30">
        <v>10.215</v>
      </c>
      <c r="X122" s="30">
        <v>11.36</v>
      </c>
      <c r="Y122" s="30">
        <v>10.84</v>
      </c>
    </row>
    <row r="123" spans="2:25">
      <c r="B123" s="31">
        <v>4.408451748287745E-2</v>
      </c>
      <c r="E123" s="17">
        <v>16</v>
      </c>
      <c r="F123" s="27" t="s">
        <v>55</v>
      </c>
      <c r="G123" s="17" t="s">
        <v>95</v>
      </c>
      <c r="H123" s="28"/>
      <c r="I123" s="29"/>
      <c r="J123" s="17" t="s">
        <v>55</v>
      </c>
      <c r="L123" s="30">
        <v>-19.055364886335948</v>
      </c>
      <c r="M123" s="30">
        <v>-36.357808129163288</v>
      </c>
      <c r="N123" s="30">
        <v>5.1395755953179147</v>
      </c>
      <c r="O123" s="30">
        <v>20.873385986713519</v>
      </c>
      <c r="P123" s="30">
        <v>13.708932556152174</v>
      </c>
      <c r="Q123" s="30">
        <v>32.671869623677125</v>
      </c>
      <c r="R123" s="30">
        <v>34.026871909073691</v>
      </c>
      <c r="S123" s="30">
        <v>13.328826784168983</v>
      </c>
      <c r="T123" s="30">
        <v>28.96558073689836</v>
      </c>
      <c r="U123" s="30">
        <v>-3.1154981154187702</v>
      </c>
      <c r="V123" s="30">
        <v>4.5082988964073678</v>
      </c>
      <c r="W123" s="30">
        <v>15.588639468830419</v>
      </c>
      <c r="X123" s="30">
        <v>4.2693257738281201</v>
      </c>
      <c r="Y123" s="30">
        <v>14.013262062519527</v>
      </c>
    </row>
    <row r="124" spans="2:25">
      <c r="B124" s="31">
        <v>7.7494212577968735E-3</v>
      </c>
      <c r="E124" s="17">
        <v>17</v>
      </c>
      <c r="F124" s="27" t="s">
        <v>56</v>
      </c>
      <c r="G124" s="17" t="s">
        <v>95</v>
      </c>
      <c r="H124" s="28"/>
      <c r="I124" s="29"/>
      <c r="J124" s="17" t="s">
        <v>56</v>
      </c>
      <c r="L124" s="30">
        <v>50.56293861635222</v>
      </c>
      <c r="M124" s="30">
        <v>60.816505254858598</v>
      </c>
      <c r="N124" s="30">
        <v>61.667477906060412</v>
      </c>
      <c r="O124" s="30">
        <v>88.112307035880193</v>
      </c>
      <c r="P124" s="30">
        <v>63.382704848543064</v>
      </c>
      <c r="Q124" s="30">
        <v>59.018298072598462</v>
      </c>
      <c r="R124" s="30">
        <v>59.475655726281254</v>
      </c>
      <c r="S124" s="30">
        <v>58.788705057500003</v>
      </c>
      <c r="T124" s="30">
        <v>64.048343294046248</v>
      </c>
      <c r="U124" s="30">
        <v>54.548782586244201</v>
      </c>
      <c r="V124" s="30">
        <v>37.619347136639092</v>
      </c>
      <c r="W124" s="30">
        <v>46.771007469492133</v>
      </c>
      <c r="X124" s="30">
        <v>49.723202615936387</v>
      </c>
      <c r="Y124" s="30">
        <v>45.256944823234278</v>
      </c>
    </row>
    <row r="125" spans="2:25">
      <c r="B125" s="31">
        <v>-0.14659070696209575</v>
      </c>
      <c r="E125" s="17">
        <v>18</v>
      </c>
      <c r="F125" s="27" t="s">
        <v>57</v>
      </c>
      <c r="G125" s="17" t="s">
        <v>95</v>
      </c>
      <c r="H125" s="28"/>
      <c r="I125" s="29"/>
      <c r="J125" s="17" t="s">
        <v>57</v>
      </c>
      <c r="L125" s="30">
        <v>16.723683449503483</v>
      </c>
      <c r="M125" s="30">
        <v>19.792051399563753</v>
      </c>
      <c r="N125" s="30">
        <v>19.57238338010302</v>
      </c>
      <c r="O125" s="30">
        <v>26.578619027201945</v>
      </c>
      <c r="P125" s="30">
        <v>24.755635719184639</v>
      </c>
      <c r="Q125" s="30">
        <v>20.371784460161827</v>
      </c>
      <c r="R125" s="30">
        <v>17.757701288157932</v>
      </c>
      <c r="S125" s="30">
        <v>17.548238191864012</v>
      </c>
      <c r="T125" s="30">
        <v>18.916999999999998</v>
      </c>
      <c r="U125" s="30">
        <v>17.605</v>
      </c>
      <c r="V125" s="30">
        <v>13.0731</v>
      </c>
      <c r="W125" s="30">
        <v>14.861750000000001</v>
      </c>
      <c r="X125" s="30">
        <v>18.532790499999997</v>
      </c>
      <c r="Y125" s="30">
        <v>16.591999999999999</v>
      </c>
    </row>
    <row r="126" spans="2:25">
      <c r="B126" s="31">
        <v>-5.3382950890020542E-2</v>
      </c>
      <c r="E126" s="17">
        <v>19</v>
      </c>
      <c r="F126" s="27" t="s">
        <v>58</v>
      </c>
      <c r="G126" s="17" t="s">
        <v>95</v>
      </c>
      <c r="H126" s="28"/>
      <c r="I126" s="29"/>
      <c r="J126" s="17" t="s">
        <v>58</v>
      </c>
      <c r="L126" s="30">
        <v>9.8982715159416514</v>
      </c>
      <c r="M126" s="30">
        <v>13.054682197087551</v>
      </c>
      <c r="N126" s="30">
        <v>14.822013743734031</v>
      </c>
      <c r="O126" s="30">
        <v>20.851856916977916</v>
      </c>
      <c r="P126" s="30">
        <v>20.522963965811755</v>
      </c>
      <c r="Q126" s="30">
        <v>18.061401816630372</v>
      </c>
      <c r="R126" s="30">
        <v>17.097230890448266</v>
      </c>
      <c r="S126" s="30">
        <v>16.632004598180874</v>
      </c>
      <c r="T126" s="30">
        <v>16.385848908904762</v>
      </c>
      <c r="U126" s="30">
        <v>14.98</v>
      </c>
      <c r="V126" s="30">
        <v>9.4379999999999988</v>
      </c>
      <c r="W126" s="30">
        <v>11.4527</v>
      </c>
      <c r="X126" s="30">
        <v>14.866019999999999</v>
      </c>
      <c r="Y126" s="30">
        <v>12.502000000000001</v>
      </c>
    </row>
    <row r="127" spans="2:25">
      <c r="B127" s="31">
        <v>-0.13048540901379779</v>
      </c>
      <c r="E127" s="17">
        <v>20</v>
      </c>
      <c r="F127" s="27" t="s">
        <v>59</v>
      </c>
      <c r="G127" s="17" t="s">
        <v>95</v>
      </c>
      <c r="H127" s="28"/>
      <c r="I127" s="29"/>
      <c r="J127" s="17" t="s">
        <v>59</v>
      </c>
      <c r="L127" s="30">
        <v>19.16907310373346</v>
      </c>
      <c r="M127" s="30">
        <v>26.558216355121242</v>
      </c>
      <c r="N127" s="30">
        <v>27.969835175684075</v>
      </c>
      <c r="O127" s="30">
        <v>40.804742187499997</v>
      </c>
      <c r="P127" s="30">
        <v>39.669624999999996</v>
      </c>
      <c r="Q127" s="30">
        <v>45.540500000000002</v>
      </c>
      <c r="R127" s="30">
        <v>39.15</v>
      </c>
      <c r="S127" s="30">
        <v>41.197875000000003</v>
      </c>
      <c r="T127" s="30">
        <v>40.982333999999994</v>
      </c>
      <c r="U127" s="30">
        <v>38.941000000000003</v>
      </c>
      <c r="V127" s="30">
        <v>35.387999999999998</v>
      </c>
      <c r="W127" s="30">
        <v>39.636249999999997</v>
      </c>
      <c r="X127" s="30">
        <v>32.391500000000001</v>
      </c>
      <c r="Y127" s="30">
        <v>27.55555</v>
      </c>
    </row>
    <row r="128" spans="2:25">
      <c r="B128" s="31">
        <v>-9.6206094686065224E-2</v>
      </c>
      <c r="E128" s="17">
        <v>21</v>
      </c>
      <c r="F128" s="27" t="s">
        <v>60</v>
      </c>
      <c r="G128" s="17" t="s">
        <v>95</v>
      </c>
      <c r="H128" s="28"/>
      <c r="I128" s="29"/>
      <c r="J128" s="17" t="s">
        <v>60</v>
      </c>
      <c r="L128" s="30">
        <v>71.295106396149237</v>
      </c>
      <c r="M128" s="30">
        <v>113.56312303644738</v>
      </c>
      <c r="N128" s="30">
        <v>110.01626891058577</v>
      </c>
      <c r="O128" s="30">
        <v>153.80618750000002</v>
      </c>
      <c r="P128" s="30">
        <v>108.71900000000001</v>
      </c>
      <c r="Q128" s="30">
        <v>90.206390074999987</v>
      </c>
      <c r="R128" s="30">
        <v>81.527985570156403</v>
      </c>
      <c r="S128" s="30">
        <v>75.416958928731489</v>
      </c>
      <c r="T128" s="30">
        <v>80.55498335880867</v>
      </c>
      <c r="U128" s="30">
        <v>46.498719169337527</v>
      </c>
      <c r="V128" s="30">
        <v>-81.496097639817407</v>
      </c>
      <c r="W128" s="30">
        <v>36.705409266786702</v>
      </c>
      <c r="X128" s="30">
        <v>38.413880829497614</v>
      </c>
      <c r="Y128" s="30">
        <v>42.063061625207688</v>
      </c>
    </row>
    <row r="129" spans="2:25">
      <c r="B129" s="31">
        <v>-8.0171167377609098E-2</v>
      </c>
      <c r="E129" s="17">
        <v>22</v>
      </c>
      <c r="F129" s="27" t="s">
        <v>61</v>
      </c>
      <c r="G129" s="17" t="s">
        <v>95</v>
      </c>
      <c r="H129" s="28"/>
      <c r="I129" s="29"/>
      <c r="J129" s="17" t="s">
        <v>61</v>
      </c>
      <c r="L129" s="30">
        <v>82.327247288344168</v>
      </c>
      <c r="M129" s="30">
        <v>103.42445417920035</v>
      </c>
      <c r="N129" s="30">
        <v>84.252252048240891</v>
      </c>
      <c r="O129" s="30">
        <v>99.649157608695646</v>
      </c>
      <c r="P129" s="30">
        <v>66.650000000000006</v>
      </c>
      <c r="Q129" s="30">
        <v>63.41177175</v>
      </c>
      <c r="R129" s="30">
        <v>58.327975983320009</v>
      </c>
      <c r="S129" s="30">
        <v>53.869880208810478</v>
      </c>
      <c r="T129" s="30">
        <v>59.488263730545519</v>
      </c>
      <c r="U129" s="30">
        <v>56.369306311509256</v>
      </c>
      <c r="V129" s="30">
        <v>39.801864326969735</v>
      </c>
      <c r="W129" s="30">
        <v>42.989294897116224</v>
      </c>
      <c r="X129" s="30">
        <v>59.107685276409143</v>
      </c>
      <c r="Y129" s="30">
        <v>55.503102009490974</v>
      </c>
    </row>
    <row r="130" spans="2:25">
      <c r="B130" s="31"/>
      <c r="E130" s="17">
        <v>23</v>
      </c>
      <c r="F130" s="27" t="s">
        <v>158</v>
      </c>
      <c r="G130" s="17" t="s">
        <v>95</v>
      </c>
      <c r="H130" s="28"/>
      <c r="I130" s="29"/>
      <c r="J130" s="17" t="s">
        <v>158</v>
      </c>
      <c r="L130" s="30">
        <v>0</v>
      </c>
      <c r="M130" s="30">
        <v>0</v>
      </c>
      <c r="N130" s="30">
        <v>0</v>
      </c>
      <c r="O130" s="30">
        <v>0</v>
      </c>
      <c r="P130" s="30">
        <v>0</v>
      </c>
      <c r="Q130" s="30">
        <v>0</v>
      </c>
      <c r="R130" s="30">
        <v>0</v>
      </c>
      <c r="S130" s="30">
        <v>0</v>
      </c>
      <c r="T130" s="30">
        <v>0</v>
      </c>
      <c r="U130" s="30">
        <v>0</v>
      </c>
      <c r="V130" s="30">
        <v>0</v>
      </c>
      <c r="W130" s="30">
        <v>30.8639541470978</v>
      </c>
      <c r="X130" s="30">
        <v>36.218010570546411</v>
      </c>
      <c r="Y130" s="30">
        <v>23.98853597075119</v>
      </c>
    </row>
    <row r="131" spans="2:25">
      <c r="B131" s="31">
        <v>-0.29239346336177718</v>
      </c>
      <c r="E131" s="17">
        <v>24</v>
      </c>
      <c r="F131" s="27" t="s">
        <v>88</v>
      </c>
      <c r="G131" s="17" t="s">
        <v>95</v>
      </c>
      <c r="H131" s="28"/>
      <c r="I131" s="29"/>
      <c r="J131" s="17" t="s">
        <v>88</v>
      </c>
      <c r="L131" s="30">
        <v>327.19435608846885</v>
      </c>
      <c r="M131" s="30">
        <v>301.43865697637409</v>
      </c>
      <c r="N131" s="30">
        <v>300.2276251316178</v>
      </c>
      <c r="O131" s="30">
        <v>388.89718214729777</v>
      </c>
      <c r="P131" s="30">
        <v>328.83809029566982</v>
      </c>
      <c r="Q131" s="30">
        <v>302.83922139120585</v>
      </c>
      <c r="R131" s="30">
        <v>228.88370290347456</v>
      </c>
      <c r="S131" s="30">
        <v>241.68900653959128</v>
      </c>
      <c r="T131" s="30">
        <v>258.9926554537733</v>
      </c>
      <c r="U131" s="30">
        <v>231.15983711153658</v>
      </c>
      <c r="V131" s="30">
        <v>172.13249575052043</v>
      </c>
      <c r="W131" s="30">
        <v>219.89961505376172</v>
      </c>
      <c r="X131" s="30">
        <v>281.06424574397226</v>
      </c>
      <c r="Y131" s="30">
        <v>285.3207968195286</v>
      </c>
    </row>
    <row r="132" spans="2:25">
      <c r="B132" s="31">
        <v>-0.28677605617751045</v>
      </c>
      <c r="E132" s="17">
        <v>25</v>
      </c>
      <c r="F132" s="27" t="s">
        <v>63</v>
      </c>
      <c r="G132" s="17" t="s">
        <v>95</v>
      </c>
      <c r="H132" s="28"/>
      <c r="I132" s="29"/>
      <c r="J132" s="17" t="s">
        <v>63</v>
      </c>
      <c r="L132" s="30">
        <v>84.462074313995856</v>
      </c>
      <c r="M132" s="30">
        <v>72.452524218590639</v>
      </c>
      <c r="N132" s="30">
        <v>65.930028500164184</v>
      </c>
      <c r="O132" s="30">
        <v>84.723777996539027</v>
      </c>
      <c r="P132" s="30">
        <v>84.024475910956085</v>
      </c>
      <c r="Q132" s="30">
        <v>84.427447428901701</v>
      </c>
      <c r="R132" s="30">
        <v>60.21567702210718</v>
      </c>
      <c r="S132" s="30">
        <v>54.376021169899104</v>
      </c>
      <c r="T132" s="30">
        <v>49.555482296940838</v>
      </c>
      <c r="U132" s="30">
        <v>46.003128047961553</v>
      </c>
      <c r="V132" s="30">
        <v>31.094898482228075</v>
      </c>
      <c r="W132" s="30">
        <v>44.235364794135819</v>
      </c>
      <c r="X132" s="30">
        <v>50.098914769550184</v>
      </c>
      <c r="Y132" s="30">
        <v>52.27260950630555</v>
      </c>
    </row>
    <row r="133" spans="2:25">
      <c r="B133" s="31">
        <v>-0.18480640219094224</v>
      </c>
      <c r="E133" s="17">
        <v>26</v>
      </c>
      <c r="F133" s="27" t="s">
        <v>64</v>
      </c>
      <c r="G133" s="17" t="s">
        <v>95</v>
      </c>
      <c r="H133" s="28"/>
      <c r="I133" s="29"/>
      <c r="J133" s="17" t="s">
        <v>64</v>
      </c>
      <c r="L133" s="30">
        <v>76.911041737927107</v>
      </c>
      <c r="M133" s="30">
        <v>68.221997717596395</v>
      </c>
      <c r="N133" s="30">
        <v>60.026815480297493</v>
      </c>
      <c r="O133" s="30">
        <v>78.476804495717147</v>
      </c>
      <c r="P133" s="30">
        <v>65.954507530993595</v>
      </c>
      <c r="Q133" s="30">
        <v>60.158434607045912</v>
      </c>
      <c r="R133" s="30">
        <v>51.227492053448771</v>
      </c>
      <c r="S133" s="30">
        <v>52.231121254872463</v>
      </c>
      <c r="T133" s="30">
        <v>41.944984123700571</v>
      </c>
      <c r="U133" s="30">
        <v>39.061322514014876</v>
      </c>
      <c r="V133" s="30">
        <v>26.733989792202618</v>
      </c>
      <c r="W133" s="30">
        <v>41.595969323038204</v>
      </c>
      <c r="X133" s="30">
        <v>55.269421253820319</v>
      </c>
      <c r="Y133" s="30">
        <v>50.979998048792808</v>
      </c>
    </row>
    <row r="134" spans="2:25">
      <c r="B134" s="31">
        <v>-5.41182612188148E-2</v>
      </c>
      <c r="E134" s="17">
        <v>27</v>
      </c>
      <c r="F134" s="27" t="s">
        <v>65</v>
      </c>
      <c r="G134" s="17" t="s">
        <v>95</v>
      </c>
      <c r="H134" s="28"/>
      <c r="I134" s="29"/>
      <c r="J134" s="17" t="s">
        <v>65</v>
      </c>
      <c r="L134" s="30">
        <v>10.325047544770612</v>
      </c>
      <c r="M134" s="30">
        <v>9.6583240414213751</v>
      </c>
      <c r="N134" s="30">
        <v>9.305317103141352</v>
      </c>
      <c r="O134" s="30">
        <v>15.492936613620953</v>
      </c>
      <c r="P134" s="30">
        <v>17.764241511611072</v>
      </c>
      <c r="Q134" s="30">
        <v>16.165661183400001</v>
      </c>
      <c r="R134" s="30">
        <v>15.021358553835</v>
      </c>
      <c r="S134" s="30">
        <v>16.506703648797753</v>
      </c>
      <c r="T134" s="30">
        <v>17.002551092207639</v>
      </c>
      <c r="U134" s="30">
        <v>15.85331258084237</v>
      </c>
      <c r="V134" s="30">
        <v>13.032685966052126</v>
      </c>
      <c r="W134" s="30">
        <v>16.586966808709118</v>
      </c>
      <c r="X134" s="30">
        <v>18.862026103062682</v>
      </c>
      <c r="Y134" s="30">
        <v>19.556693511545433</v>
      </c>
    </row>
    <row r="135" spans="2:25">
      <c r="B135" s="31">
        <v>-0.34667764002061974</v>
      </c>
      <c r="E135" s="17">
        <v>28</v>
      </c>
      <c r="F135" s="27" t="s">
        <v>66</v>
      </c>
      <c r="G135" s="17" t="s">
        <v>95</v>
      </c>
      <c r="H135" s="28"/>
      <c r="I135" s="29"/>
      <c r="J135" s="17" t="s">
        <v>66</v>
      </c>
      <c r="L135" s="30">
        <v>55.339952257951467</v>
      </c>
      <c r="M135" s="30">
        <v>36.400470865255002</v>
      </c>
      <c r="N135" s="30">
        <v>44.211140198081374</v>
      </c>
      <c r="O135" s="30">
        <v>52.766046445798246</v>
      </c>
      <c r="P135" s="30">
        <v>51.135850546904891</v>
      </c>
      <c r="Q135" s="30">
        <v>43.147161847980684</v>
      </c>
      <c r="R135" s="30">
        <v>28.090440984897615</v>
      </c>
      <c r="S135" s="30">
        <v>24.487208028561138</v>
      </c>
      <c r="T135" s="30">
        <v>27.351633588699233</v>
      </c>
      <c r="U135" s="30">
        <v>29.146318491605314</v>
      </c>
      <c r="V135" s="30">
        <v>23.501948062590351</v>
      </c>
      <c r="W135" s="30">
        <v>34.143523034621772</v>
      </c>
      <c r="X135" s="30">
        <v>51.501513974469773</v>
      </c>
      <c r="Y135" s="30">
        <v>56.987683660061421</v>
      </c>
    </row>
    <row r="136" spans="2:25">
      <c r="B136" s="31">
        <v>-0.45553997852902084</v>
      </c>
      <c r="E136" s="17">
        <v>29</v>
      </c>
      <c r="F136" s="27" t="s">
        <v>67</v>
      </c>
      <c r="G136" s="17" t="s">
        <v>95</v>
      </c>
      <c r="H136" s="28"/>
      <c r="I136" s="29"/>
      <c r="J136" s="17" t="s">
        <v>67</v>
      </c>
      <c r="L136" s="30">
        <v>84.984190905526845</v>
      </c>
      <c r="M136" s="30">
        <v>98.152132220235146</v>
      </c>
      <c r="N136" s="30">
        <v>102.13612016050075</v>
      </c>
      <c r="O136" s="30">
        <v>127.69198832948497</v>
      </c>
      <c r="P136" s="30">
        <v>75.359242128200378</v>
      </c>
      <c r="Q136" s="30">
        <v>67.312271576907847</v>
      </c>
      <c r="R136" s="30">
        <v>45.139094572703684</v>
      </c>
      <c r="S136" s="30">
        <v>64.532725479332655</v>
      </c>
      <c r="T136" s="30">
        <v>91.151195911234254</v>
      </c>
      <c r="U136" s="30">
        <v>69.630895856334718</v>
      </c>
      <c r="V136" s="30">
        <v>56.261140300619942</v>
      </c>
      <c r="W136" s="30">
        <v>51.785496552335033</v>
      </c>
      <c r="X136" s="30">
        <v>71.686939899359402</v>
      </c>
      <c r="Y136" s="30">
        <v>71.775224807919187</v>
      </c>
    </row>
    <row r="137" spans="2:25">
      <c r="B137" s="31">
        <v>-0.15477486385720463</v>
      </c>
      <c r="E137" s="17">
        <v>30</v>
      </c>
      <c r="F137" s="27" t="s">
        <v>68</v>
      </c>
      <c r="G137" s="17" t="s">
        <v>95</v>
      </c>
      <c r="H137" s="28"/>
      <c r="I137" s="29"/>
      <c r="J137" s="17" t="s">
        <v>68</v>
      </c>
      <c r="L137" s="30">
        <v>15.172049328296952</v>
      </c>
      <c r="M137" s="30">
        <v>16.553207913275518</v>
      </c>
      <c r="N137" s="30">
        <v>18.61820368943269</v>
      </c>
      <c r="O137" s="30">
        <v>29.745628266137437</v>
      </c>
      <c r="P137" s="30">
        <v>34.599772667003727</v>
      </c>
      <c r="Q137" s="30">
        <v>31.628244746969671</v>
      </c>
      <c r="R137" s="30">
        <v>29.189639716482297</v>
      </c>
      <c r="S137" s="30">
        <v>29.555226958128152</v>
      </c>
      <c r="T137" s="30">
        <v>31.986808440990746</v>
      </c>
      <c r="U137" s="30">
        <v>31.464859620777737</v>
      </c>
      <c r="V137" s="30">
        <v>21.507833146827323</v>
      </c>
      <c r="W137" s="30">
        <v>31.5522945409218</v>
      </c>
      <c r="X137" s="30">
        <v>33.64542974370984</v>
      </c>
      <c r="Y137" s="30">
        <v>33.748587284904168</v>
      </c>
    </row>
    <row r="138" spans="2:25">
      <c r="B138" s="31">
        <v>-2.7736744070941066E-2</v>
      </c>
      <c r="E138" s="17">
        <v>31</v>
      </c>
      <c r="F138" s="27" t="s">
        <v>69</v>
      </c>
      <c r="G138" s="17" t="s">
        <v>95</v>
      </c>
      <c r="H138" s="28"/>
      <c r="I138" s="29"/>
      <c r="J138" s="17" t="s">
        <v>69</v>
      </c>
      <c r="L138" s="30">
        <v>108.75436767925923</v>
      </c>
      <c r="M138" s="30">
        <v>145.52727775710864</v>
      </c>
      <c r="N138" s="30">
        <v>113.95032381031507</v>
      </c>
      <c r="O138" s="30">
        <v>184.08426649782302</v>
      </c>
      <c r="P138" s="30">
        <v>116.68963015812867</v>
      </c>
      <c r="Q138" s="30">
        <v>72.12357134932698</v>
      </c>
      <c r="R138" s="30">
        <v>70.123098309328441</v>
      </c>
      <c r="S138" s="30">
        <v>93.570216312955353</v>
      </c>
      <c r="T138" s="30">
        <v>74.140012207433472</v>
      </c>
      <c r="U138" s="30">
        <v>89.324878345505851</v>
      </c>
      <c r="V138" s="30">
        <v>146.99240410865298</v>
      </c>
      <c r="W138" s="30">
        <v>95.304430585941475</v>
      </c>
      <c r="X138" s="30">
        <v>121.70493732754299</v>
      </c>
      <c r="Y138" s="30">
        <v>201.58442207471182</v>
      </c>
    </row>
    <row r="139" spans="2:25">
      <c r="B139" s="31">
        <v>-0.12363084112149525</v>
      </c>
      <c r="E139" s="17">
        <v>32</v>
      </c>
      <c r="F139" s="27" t="s">
        <v>71</v>
      </c>
      <c r="G139" s="17" t="s">
        <v>95</v>
      </c>
      <c r="H139" s="28"/>
      <c r="I139" s="29"/>
      <c r="J139" s="17" t="s">
        <v>71</v>
      </c>
      <c r="L139" s="30">
        <v>60.331146228484116</v>
      </c>
      <c r="M139" s="30">
        <v>64.351035548686241</v>
      </c>
      <c r="N139" s="30">
        <v>67.656104525862048</v>
      </c>
      <c r="O139" s="30">
        <v>79.704222187499994</v>
      </c>
      <c r="P139" s="30">
        <v>75.49502111755568</v>
      </c>
      <c r="Q139" s="30">
        <v>47.948042150967112</v>
      </c>
      <c r="R139" s="30">
        <v>41.998456520722797</v>
      </c>
      <c r="S139" s="30">
        <v>42.272228910012423</v>
      </c>
      <c r="T139" s="30">
        <v>45.604196167437614</v>
      </c>
      <c r="U139" s="30">
        <v>48.105793844758203</v>
      </c>
      <c r="V139" s="30">
        <v>34.813632727919995</v>
      </c>
      <c r="W139" s="30">
        <v>46.81433367896328</v>
      </c>
      <c r="X139" s="30">
        <v>60.683784228853838</v>
      </c>
      <c r="Y139" s="30">
        <v>71.225327981986311</v>
      </c>
    </row>
    <row r="140" spans="2:25">
      <c r="B140" s="31">
        <v>8.5403328319713756E-2</v>
      </c>
      <c r="E140" s="17">
        <v>33</v>
      </c>
      <c r="F140" s="27" t="s">
        <v>72</v>
      </c>
      <c r="G140" s="17" t="s">
        <v>95</v>
      </c>
      <c r="H140" s="28"/>
      <c r="I140" s="29"/>
      <c r="J140" s="17" t="s">
        <v>72</v>
      </c>
      <c r="L140" s="30">
        <v>303.83485301626143</v>
      </c>
      <c r="M140" s="30">
        <v>266.84714134054798</v>
      </c>
      <c r="N140" s="30">
        <v>224.19039659496505</v>
      </c>
      <c r="O140" s="30">
        <v>251.43142884519057</v>
      </c>
      <c r="P140" s="30">
        <v>224.61694803292073</v>
      </c>
      <c r="Q140" s="30">
        <v>248.48869334630047</v>
      </c>
      <c r="R140" s="30">
        <v>266.46774070005785</v>
      </c>
      <c r="S140" s="30">
        <v>215.38362360169472</v>
      </c>
      <c r="T140" s="30">
        <v>209.90550106842332</v>
      </c>
      <c r="U140" s="30">
        <v>205.89587304416767</v>
      </c>
      <c r="V140" s="30">
        <v>237.34041857416287</v>
      </c>
      <c r="W140" s="30">
        <v>321.29238876398875</v>
      </c>
      <c r="X140" s="30">
        <v>310.44929077162874</v>
      </c>
      <c r="Y140" s="30">
        <v>304.31362720714128</v>
      </c>
    </row>
    <row r="141" spans="2:25">
      <c r="B141" s="31">
        <v>0.11505027983748506</v>
      </c>
      <c r="E141" s="17">
        <v>34</v>
      </c>
      <c r="F141" s="27" t="s">
        <v>73</v>
      </c>
      <c r="G141" s="17" t="s">
        <v>95</v>
      </c>
      <c r="H141" s="28"/>
      <c r="I141" s="29"/>
      <c r="J141" s="17" t="s">
        <v>73</v>
      </c>
      <c r="L141" s="30">
        <v>226.68297004756693</v>
      </c>
      <c r="M141" s="30">
        <v>198.49551548459601</v>
      </c>
      <c r="N141" s="30">
        <v>160.18638339940065</v>
      </c>
      <c r="O141" s="30">
        <v>187.77554729113817</v>
      </c>
      <c r="P141" s="30">
        <v>164.7460874154909</v>
      </c>
      <c r="Q141" s="30">
        <v>190.5501970917125</v>
      </c>
      <c r="R141" s="30">
        <v>210.09701837508399</v>
      </c>
      <c r="S141" s="30">
        <v>158.86519987054584</v>
      </c>
      <c r="T141" s="30">
        <v>154.44276413645275</v>
      </c>
      <c r="U141" s="30">
        <v>150.79977750967009</v>
      </c>
      <c r="V141" s="30">
        <v>187.32063801344287</v>
      </c>
      <c r="W141" s="30">
        <v>264.94223550282652</v>
      </c>
      <c r="X141" s="30">
        <v>251.67914068312098</v>
      </c>
      <c r="Y141" s="30">
        <v>248.80001210331557</v>
      </c>
    </row>
    <row r="142" spans="2:25">
      <c r="B142" s="31">
        <v>2.0416929466546385E-2</v>
      </c>
      <c r="E142" s="17">
        <v>35</v>
      </c>
      <c r="F142" s="27" t="s">
        <v>74</v>
      </c>
      <c r="G142" s="17" t="s">
        <v>95</v>
      </c>
      <c r="H142" s="28"/>
      <c r="I142" s="29"/>
      <c r="J142" s="17" t="s">
        <v>74</v>
      </c>
      <c r="L142" s="30">
        <v>20.438088538756137</v>
      </c>
      <c r="M142" s="30">
        <v>20.56001097454088</v>
      </c>
      <c r="N142" s="30">
        <v>17.58682040118012</v>
      </c>
      <c r="O142" s="30">
        <v>19.646597754002322</v>
      </c>
      <c r="P142" s="30">
        <v>18.360088823854355</v>
      </c>
      <c r="Q142" s="30">
        <v>17.535638550030534</v>
      </c>
      <c r="R142" s="30">
        <v>17.934076738023009</v>
      </c>
      <c r="S142" s="30">
        <v>17.013080619715257</v>
      </c>
      <c r="T142" s="30">
        <v>16.465125940264805</v>
      </c>
      <c r="U142" s="30">
        <v>17.401138203150072</v>
      </c>
      <c r="V142" s="30">
        <v>20.769937274988539</v>
      </c>
      <c r="W142" s="30">
        <v>25.986425666634155</v>
      </c>
      <c r="X142" s="30">
        <v>27.489382821804011</v>
      </c>
      <c r="Y142" s="30">
        <v>23.827181086468176</v>
      </c>
    </row>
    <row r="143" spans="2:25">
      <c r="B143" s="31">
        <v>3.0530285785983491E-3</v>
      </c>
      <c r="E143" s="17">
        <v>36</v>
      </c>
      <c r="F143" s="27" t="s">
        <v>75</v>
      </c>
      <c r="G143" s="17" t="s">
        <v>95</v>
      </c>
      <c r="H143" s="28"/>
      <c r="I143" s="29"/>
      <c r="J143" s="17" t="s">
        <v>75</v>
      </c>
      <c r="L143" s="30">
        <v>27.468809092407273</v>
      </c>
      <c r="M143" s="30">
        <v>21.859818709408849</v>
      </c>
      <c r="N143" s="30">
        <v>18.356200932073072</v>
      </c>
      <c r="O143" s="30">
        <v>18.385616519814228</v>
      </c>
      <c r="P143" s="30">
        <v>17.984940840562029</v>
      </c>
      <c r="Q143" s="30">
        <v>19.01558572248792</v>
      </c>
      <c r="R143" s="30">
        <v>18.227550448084273</v>
      </c>
      <c r="S143" s="30">
        <v>19.310204111433613</v>
      </c>
      <c r="T143" s="30">
        <v>18.879738041705757</v>
      </c>
      <c r="U143" s="30">
        <v>18.067457123247529</v>
      </c>
      <c r="V143" s="30">
        <v>13.271835773161415</v>
      </c>
      <c r="W143" s="30">
        <v>14.120659590787096</v>
      </c>
      <c r="X143" s="30">
        <v>14.240892946442692</v>
      </c>
      <c r="Y143" s="30">
        <v>14.732365970385983</v>
      </c>
    </row>
    <row r="144" spans="2:25">
      <c r="B144" s="31">
        <v>-5.508813915250399E-2</v>
      </c>
      <c r="E144" s="17">
        <v>37</v>
      </c>
      <c r="F144" s="27" t="s">
        <v>76</v>
      </c>
      <c r="G144" s="17" t="s">
        <v>95</v>
      </c>
      <c r="H144" s="28"/>
      <c r="I144" s="29"/>
      <c r="J144" s="17" t="s">
        <v>76</v>
      </c>
      <c r="L144" s="30">
        <v>29.24498533753108</v>
      </c>
      <c r="M144" s="30">
        <v>25.931796172002201</v>
      </c>
      <c r="N144" s="30">
        <v>28.060991862311209</v>
      </c>
      <c r="O144" s="30">
        <v>25.623667280235857</v>
      </c>
      <c r="P144" s="30">
        <v>23.525830953013436</v>
      </c>
      <c r="Q144" s="30">
        <v>21.387271982069489</v>
      </c>
      <c r="R144" s="30">
        <v>20.209095138866559</v>
      </c>
      <c r="S144" s="30">
        <v>20.195139000000001</v>
      </c>
      <c r="T144" s="30">
        <v>20.117872949999999</v>
      </c>
      <c r="U144" s="30">
        <v>19.627500208099995</v>
      </c>
      <c r="V144" s="30">
        <v>15.978007512569997</v>
      </c>
      <c r="W144" s="30">
        <v>16.243068003740998</v>
      </c>
      <c r="X144" s="30">
        <v>17.039874320261031</v>
      </c>
      <c r="Y144" s="30">
        <v>16.954068046971557</v>
      </c>
    </row>
    <row r="145" spans="2:25">
      <c r="B145" s="31">
        <v>-6.8221625903126193E-2</v>
      </c>
      <c r="E145" s="17">
        <v>38</v>
      </c>
      <c r="F145" s="27" t="s">
        <v>77</v>
      </c>
      <c r="G145" s="17" t="s">
        <v>95</v>
      </c>
      <c r="H145" s="28"/>
      <c r="I145" s="29"/>
      <c r="J145" s="17" t="s">
        <v>77</v>
      </c>
      <c r="L145" s="30">
        <v>394.47466448685066</v>
      </c>
      <c r="M145" s="30">
        <v>421.58934046307866</v>
      </c>
      <c r="N145" s="30">
        <v>317.32938653683885</v>
      </c>
      <c r="O145" s="30">
        <v>336.47188572021059</v>
      </c>
      <c r="P145" s="30">
        <v>274.43943574080333</v>
      </c>
      <c r="Q145" s="30">
        <v>297.55880136286373</v>
      </c>
      <c r="R145" s="30">
        <v>278.04603448713635</v>
      </c>
      <c r="S145" s="30">
        <v>266.51859848188388</v>
      </c>
      <c r="T145" s="30">
        <v>245.18628983601437</v>
      </c>
      <c r="U145" s="30">
        <v>225.03791337121237</v>
      </c>
      <c r="V145" s="30">
        <v>312.14449521465235</v>
      </c>
      <c r="W145" s="30">
        <v>342.47775391628505</v>
      </c>
      <c r="X145" s="30">
        <v>384.49419439506482</v>
      </c>
      <c r="Y145" s="30">
        <v>197.39205718691483</v>
      </c>
    </row>
    <row r="146" spans="2:25">
      <c r="B146" s="31">
        <v>-0.30280744131102044</v>
      </c>
      <c r="E146" s="17">
        <v>39</v>
      </c>
      <c r="F146" s="27" t="s">
        <v>78</v>
      </c>
      <c r="G146" s="17" t="s">
        <v>95</v>
      </c>
      <c r="H146" s="28"/>
      <c r="I146" s="29"/>
      <c r="J146" s="17" t="s">
        <v>78</v>
      </c>
      <c r="L146" s="30">
        <v>22.020128288373389</v>
      </c>
      <c r="M146" s="30">
        <v>25.670580350474729</v>
      </c>
      <c r="N146" s="30">
        <v>18.374692709251899</v>
      </c>
      <c r="O146" s="30">
        <v>16.806056320086508</v>
      </c>
      <c r="P146" s="30">
        <v>15.134299999999998</v>
      </c>
      <c r="Q146" s="30">
        <v>13.053345</v>
      </c>
      <c r="R146" s="30">
        <v>9.1606950000000005</v>
      </c>
      <c r="S146" s="30">
        <v>13.201499999999999</v>
      </c>
      <c r="T146" s="30">
        <v>11.807349999999998</v>
      </c>
      <c r="U146" s="30">
        <v>12.94985</v>
      </c>
      <c r="V146" s="30">
        <v>14.041650000000001</v>
      </c>
      <c r="W146" s="30">
        <v>17.049250000000001</v>
      </c>
      <c r="X146" s="30">
        <v>19.991250000000001</v>
      </c>
      <c r="Y146" s="30">
        <v>17.9315</v>
      </c>
    </row>
    <row r="147" spans="2:25">
      <c r="B147" s="31">
        <v>-3.9807184327810607E-2</v>
      </c>
      <c r="E147" s="17">
        <v>40</v>
      </c>
      <c r="F147" s="27" t="s">
        <v>79</v>
      </c>
      <c r="G147" s="17" t="s">
        <v>95</v>
      </c>
      <c r="H147" s="28"/>
      <c r="I147" s="29"/>
      <c r="J147" s="17" t="s">
        <v>79</v>
      </c>
      <c r="L147" s="30">
        <v>136.62928187718859</v>
      </c>
      <c r="M147" s="30">
        <v>154.4217017489824</v>
      </c>
      <c r="N147" s="30">
        <v>118.92508493632414</v>
      </c>
      <c r="O147" s="30">
        <v>143.383622863921</v>
      </c>
      <c r="P147" s="30">
        <v>111.25629071346872</v>
      </c>
      <c r="Q147" s="30">
        <v>126.13630445667822</v>
      </c>
      <c r="R147" s="30">
        <v>121.11517333474239</v>
      </c>
      <c r="S147" s="30">
        <v>116.97127356402456</v>
      </c>
      <c r="T147" s="30">
        <v>106.88795458631864</v>
      </c>
      <c r="U147" s="30">
        <v>96.218999999999994</v>
      </c>
      <c r="V147" s="30">
        <v>166.0445</v>
      </c>
      <c r="W147" s="30">
        <v>173.69398936148082</v>
      </c>
      <c r="X147" s="30">
        <v>196.46813746079695</v>
      </c>
      <c r="Y147" s="30">
        <v>57.536434637564348</v>
      </c>
    </row>
    <row r="148" spans="2:25">
      <c r="B148" s="31">
        <v>-1.4040561622465031E-2</v>
      </c>
      <c r="E148" s="17">
        <v>41</v>
      </c>
      <c r="F148" s="27" t="s">
        <v>80</v>
      </c>
      <c r="G148" s="17" t="s">
        <v>95</v>
      </c>
      <c r="H148" s="28"/>
      <c r="I148" s="29"/>
      <c r="J148" s="17" t="s">
        <v>80</v>
      </c>
      <c r="L148" s="30">
        <v>34.21341869627507</v>
      </c>
      <c r="M148" s="30">
        <v>26.919944519927537</v>
      </c>
      <c r="N148" s="30">
        <v>22.559438202247179</v>
      </c>
      <c r="O148" s="30">
        <v>21.114062500000003</v>
      </c>
      <c r="P148" s="30">
        <v>19.890000000000004</v>
      </c>
      <c r="Q148" s="30">
        <v>19.229999999999997</v>
      </c>
      <c r="R148" s="30">
        <v>18.957000000000001</v>
      </c>
      <c r="S148" s="30">
        <v>18.825000000000006</v>
      </c>
      <c r="T148" s="30">
        <v>18.542000000000002</v>
      </c>
      <c r="U148" s="30">
        <v>18.169350000000001</v>
      </c>
      <c r="V148" s="30">
        <v>13.795349999999999</v>
      </c>
      <c r="W148" s="30">
        <v>17.284000000000006</v>
      </c>
      <c r="X148" s="30">
        <v>19.432999999999989</v>
      </c>
      <c r="Y148" s="30">
        <v>18.742000000000012</v>
      </c>
    </row>
    <row r="149" spans="2:25">
      <c r="B149" s="31">
        <v>8.6278514779314364E-3</v>
      </c>
      <c r="E149" s="17">
        <v>42</v>
      </c>
      <c r="F149" s="27" t="s">
        <v>81</v>
      </c>
      <c r="G149" s="17" t="s">
        <v>95</v>
      </c>
      <c r="H149" s="28"/>
      <c r="I149" s="29"/>
      <c r="J149" s="17" t="s">
        <v>81</v>
      </c>
      <c r="L149" s="30">
        <v>11.578406659511643</v>
      </c>
      <c r="M149" s="30">
        <v>8.1675658284118811</v>
      </c>
      <c r="N149" s="30">
        <v>8.3786363556876537</v>
      </c>
      <c r="O149" s="30">
        <v>7.7720768627497634</v>
      </c>
      <c r="P149" s="30">
        <v>8.3072592303392145</v>
      </c>
      <c r="Q149" s="30">
        <v>8.4916112014424865</v>
      </c>
      <c r="R149" s="30">
        <v>8.2612979621166485</v>
      </c>
      <c r="S149" s="30">
        <v>8.3863806759580175</v>
      </c>
      <c r="T149" s="30">
        <v>8.6882324632167798</v>
      </c>
      <c r="U149" s="30">
        <v>8.8489928470720631</v>
      </c>
      <c r="V149" s="30">
        <v>6.8964507913436224</v>
      </c>
      <c r="W149" s="30">
        <v>7.7548471227972247</v>
      </c>
      <c r="X149" s="30">
        <v>8.0769632819116701</v>
      </c>
      <c r="Y149" s="30">
        <v>8.1542941588768123</v>
      </c>
    </row>
    <row r="150" spans="2:25">
      <c r="B150" s="31">
        <v>5.0216471980306876E-2</v>
      </c>
      <c r="E150" s="17">
        <v>43</v>
      </c>
      <c r="F150" s="27" t="s">
        <v>82</v>
      </c>
      <c r="G150" s="17" t="s">
        <v>95</v>
      </c>
      <c r="H150" s="28"/>
      <c r="I150" s="29"/>
      <c r="J150" s="17" t="s">
        <v>82</v>
      </c>
      <c r="L150" s="30">
        <v>40.825102387131068</v>
      </c>
      <c r="M150" s="30">
        <v>38.789229639306086</v>
      </c>
      <c r="N150" s="30">
        <v>34.997902984161811</v>
      </c>
      <c r="O150" s="30">
        <v>32.659971593632264</v>
      </c>
      <c r="P150" s="30">
        <v>33.322527211048794</v>
      </c>
      <c r="Q150" s="30">
        <v>34.381235278729285</v>
      </c>
      <c r="R150" s="30">
        <v>37.129927148131159</v>
      </c>
      <c r="S150" s="30">
        <v>33.551039087834639</v>
      </c>
      <c r="T150" s="30">
        <v>34.626350385371921</v>
      </c>
      <c r="U150" s="30">
        <v>32.229166968538337</v>
      </c>
      <c r="V150" s="30">
        <v>29.602947396276448</v>
      </c>
      <c r="W150" s="30">
        <v>34.766598881695003</v>
      </c>
      <c r="X150" s="30">
        <v>35.665732913828215</v>
      </c>
      <c r="Y150" s="30">
        <v>31.00428849459599</v>
      </c>
    </row>
    <row r="151" spans="2:25">
      <c r="B151" s="31">
        <v>-9.3884722918920804E-2</v>
      </c>
      <c r="E151" s="17">
        <v>44</v>
      </c>
      <c r="F151" s="27" t="s">
        <v>83</v>
      </c>
      <c r="G151" s="17" t="s">
        <v>95</v>
      </c>
      <c r="H151" s="28"/>
      <c r="I151" s="29"/>
      <c r="J151" s="17" t="s">
        <v>83</v>
      </c>
      <c r="L151" s="30">
        <v>86.88024417475728</v>
      </c>
      <c r="M151" s="30">
        <v>96.756150637949958</v>
      </c>
      <c r="N151" s="30">
        <v>62.192186448371622</v>
      </c>
      <c r="O151" s="30">
        <v>61.736001026527774</v>
      </c>
      <c r="P151" s="30">
        <v>47.727366666666668</v>
      </c>
      <c r="Q151" s="30">
        <v>50.347677777777776</v>
      </c>
      <c r="R151" s="30">
        <v>45.620800000000003</v>
      </c>
      <c r="S151" s="30">
        <v>42.48</v>
      </c>
      <c r="T151" s="30">
        <v>36.550000000000004</v>
      </c>
      <c r="U151" s="30">
        <v>29.82</v>
      </c>
      <c r="V151" s="30">
        <v>42.9</v>
      </c>
      <c r="W151" s="30">
        <v>43.8</v>
      </c>
      <c r="X151" s="30">
        <v>48.725000000000001</v>
      </c>
      <c r="Y151" s="30">
        <v>35.7575</v>
      </c>
    </row>
    <row r="152" spans="2:25">
      <c r="B152" s="31">
        <v>-0.11174428791758673</v>
      </c>
      <c r="E152" s="17">
        <v>45</v>
      </c>
      <c r="F152" s="27" t="s">
        <v>117</v>
      </c>
      <c r="G152" s="17" t="s">
        <v>95</v>
      </c>
      <c r="H152" s="28"/>
      <c r="I152" s="29"/>
      <c r="J152" s="17" t="s">
        <v>117</v>
      </c>
      <c r="L152" s="30">
        <v>13.737271684931248</v>
      </c>
      <c r="M152" s="30">
        <v>15.099401812444784</v>
      </c>
      <c r="N152" s="30">
        <v>10.416386255550757</v>
      </c>
      <c r="O152" s="30">
        <v>12.986976769970804</v>
      </c>
      <c r="P152" s="30">
        <v>10.231152840524683</v>
      </c>
      <c r="Q152" s="30">
        <v>12.200331129905001</v>
      </c>
      <c r="R152" s="30">
        <v>10.837013815435</v>
      </c>
      <c r="S152" s="30">
        <v>9.6828970717000011</v>
      </c>
      <c r="T152" s="30">
        <v>8.1812401231949998</v>
      </c>
      <c r="U152" s="30">
        <v>6.2393288379899996</v>
      </c>
      <c r="V152" s="30">
        <v>11.567192839265003</v>
      </c>
      <c r="W152" s="30">
        <v>12.245203467255001</v>
      </c>
      <c r="X152" s="30">
        <v>14.219125138759999</v>
      </c>
      <c r="Y152" s="30">
        <v>4.0797856120300215</v>
      </c>
    </row>
    <row r="153" spans="2:25">
      <c r="B153" s="31">
        <v>-0.20031169984960295</v>
      </c>
      <c r="E153" s="17">
        <v>46</v>
      </c>
      <c r="F153" s="27" t="s">
        <v>84</v>
      </c>
      <c r="G153" s="17" t="s">
        <v>95</v>
      </c>
      <c r="H153" s="28"/>
      <c r="I153" s="29"/>
      <c r="J153" s="17" t="s">
        <v>84</v>
      </c>
      <c r="L153" s="30">
        <v>48.590810718682434</v>
      </c>
      <c r="M153" s="30">
        <v>55.764765925581301</v>
      </c>
      <c r="N153" s="30">
        <v>41.485058645243797</v>
      </c>
      <c r="O153" s="30">
        <v>40.013117783322507</v>
      </c>
      <c r="P153" s="30">
        <v>28.570539078755267</v>
      </c>
      <c r="Q153" s="30">
        <v>33.718296518330938</v>
      </c>
      <c r="R153" s="30">
        <v>26.964127226711117</v>
      </c>
      <c r="S153" s="30">
        <v>23.42050808236667</v>
      </c>
      <c r="T153" s="30">
        <v>19.903162277911999</v>
      </c>
      <c r="U153" s="30">
        <v>20.562224717612001</v>
      </c>
      <c r="V153" s="30">
        <v>27.296404187767251</v>
      </c>
      <c r="W153" s="30">
        <v>35.883865083057003</v>
      </c>
      <c r="X153" s="30">
        <v>41.914985599768002</v>
      </c>
      <c r="Y153" s="30">
        <v>24.186254283847671</v>
      </c>
    </row>
    <row r="154" spans="2:25">
      <c r="B154" s="31">
        <v>-0.11705707146462629</v>
      </c>
      <c r="E154" s="17">
        <v>47</v>
      </c>
      <c r="F154" s="27" t="s">
        <v>85</v>
      </c>
      <c r="G154" s="17" t="s">
        <v>95</v>
      </c>
      <c r="H154" s="28"/>
      <c r="I154" s="29"/>
      <c r="J154" s="17" t="s">
        <v>85</v>
      </c>
      <c r="L154" s="30">
        <v>3137.3132533449907</v>
      </c>
      <c r="M154" s="30">
        <v>3387.608868142238</v>
      </c>
      <c r="N154" s="30">
        <v>3218.6766316735275</v>
      </c>
      <c r="O154" s="30">
        <v>4143.8796223213922</v>
      </c>
      <c r="P154" s="30">
        <v>3319.5216298797272</v>
      </c>
      <c r="Q154" s="30">
        <v>3265.9343100478895</v>
      </c>
      <c r="R154" s="30">
        <v>2896.7293073579476</v>
      </c>
      <c r="S154" s="30">
        <v>2993.2500687428246</v>
      </c>
      <c r="T154" s="30">
        <v>3011.7516243041505</v>
      </c>
      <c r="U154" s="30">
        <v>2661.2026373088274</v>
      </c>
      <c r="V154" s="30">
        <v>2082.4583540940353</v>
      </c>
      <c r="W154" s="30">
        <v>3100.9791089660644</v>
      </c>
      <c r="X154" s="30">
        <v>3059.1561527337653</v>
      </c>
      <c r="Y154" s="30">
        <v>3057.476196654763</v>
      </c>
    </row>
    <row r="155" spans="2:25">
      <c r="B155" s="31">
        <v>-3.2385831436782864E-2</v>
      </c>
      <c r="E155" s="17">
        <v>48</v>
      </c>
      <c r="F155" s="27" t="s">
        <v>86</v>
      </c>
      <c r="G155" s="17" t="s">
        <v>95</v>
      </c>
      <c r="H155" s="28"/>
      <c r="I155" s="29"/>
      <c r="J155" s="17" t="s">
        <v>86</v>
      </c>
      <c r="L155" s="30">
        <v>123.99627934290842</v>
      </c>
      <c r="M155" s="30">
        <v>218.20173373493051</v>
      </c>
      <c r="N155" s="30">
        <v>259.80287970535551</v>
      </c>
      <c r="O155" s="30">
        <v>312.23331521477206</v>
      </c>
      <c r="P155" s="30">
        <v>279.59391322115596</v>
      </c>
      <c r="Q155" s="30">
        <v>284.15854654474566</v>
      </c>
      <c r="R155" s="30">
        <v>279.99811726533017</v>
      </c>
      <c r="S155" s="30">
        <v>291.51449502915818</v>
      </c>
      <c r="T155" s="30">
        <v>329.14274597652394</v>
      </c>
      <c r="U155" s="30">
        <v>336.56840788627142</v>
      </c>
      <c r="V155" s="30">
        <v>218.02105393873336</v>
      </c>
      <c r="W155" s="30">
        <v>227.66903653584077</v>
      </c>
      <c r="X155" s="30">
        <v>252.24877335608494</v>
      </c>
      <c r="Y155" s="30">
        <v>224.63518542420951</v>
      </c>
    </row>
    <row r="156" spans="2:25">
      <c r="B156" s="31">
        <v>-0.11076723793487264</v>
      </c>
      <c r="E156" s="17">
        <v>49</v>
      </c>
      <c r="F156" s="27" t="s">
        <v>87</v>
      </c>
      <c r="G156" s="17" t="s">
        <v>95</v>
      </c>
      <c r="H156" s="28"/>
      <c r="I156" s="29"/>
      <c r="J156" s="17" t="s">
        <v>87</v>
      </c>
      <c r="L156" s="30">
        <v>3261.3095326878993</v>
      </c>
      <c r="M156" s="30">
        <v>3605.8106018771687</v>
      </c>
      <c r="N156" s="30">
        <v>3478.4795113788823</v>
      </c>
      <c r="O156" s="30">
        <v>4456.1129375361643</v>
      </c>
      <c r="P156" s="30">
        <v>3599.1155431008833</v>
      </c>
      <c r="Q156" s="30">
        <v>3550.0928565926351</v>
      </c>
      <c r="R156" s="30">
        <v>3176.7274246232782</v>
      </c>
      <c r="S156" s="30">
        <v>3284.7645637719829</v>
      </c>
      <c r="T156" s="30">
        <v>3340.8943702806746</v>
      </c>
      <c r="U156" s="30">
        <v>2997.7710451950988</v>
      </c>
      <c r="V156" s="30">
        <v>2300.4794080327683</v>
      </c>
      <c r="W156" s="30">
        <v>3328.6481455019052</v>
      </c>
      <c r="X156" s="30">
        <v>3311.4049260898501</v>
      </c>
      <c r="Y156" s="30">
        <v>3282.1113820789728</v>
      </c>
    </row>
    <row r="157" spans="2:25" ht="15">
      <c r="B157" s="1" t="s">
        <v>141</v>
      </c>
      <c r="C157" s="1"/>
      <c r="D157" s="1"/>
      <c r="E157" s="10" t="s">
        <v>146</v>
      </c>
      <c r="F157" s="1"/>
      <c r="G157" s="10" t="s">
        <v>146</v>
      </c>
      <c r="H157" s="12"/>
      <c r="I157" s="2"/>
      <c r="J157" s="1"/>
      <c r="K157" s="1"/>
      <c r="L157" s="1">
        <v>42</v>
      </c>
      <c r="M157" s="1">
        <v>43</v>
      </c>
      <c r="N157" s="1">
        <v>44</v>
      </c>
      <c r="O157" s="1">
        <v>45</v>
      </c>
      <c r="P157" s="1">
        <v>46</v>
      </c>
      <c r="Q157" s="1">
        <v>47</v>
      </c>
      <c r="R157" s="1">
        <v>48</v>
      </c>
      <c r="S157" s="1">
        <v>49</v>
      </c>
      <c r="T157" s="1">
        <v>50</v>
      </c>
      <c r="U157" s="1">
        <v>51</v>
      </c>
      <c r="V157" s="1">
        <v>52</v>
      </c>
      <c r="W157" s="1">
        <v>53</v>
      </c>
      <c r="X157" s="1">
        <v>54</v>
      </c>
      <c r="Y157" s="1">
        <v>55</v>
      </c>
    </row>
    <row r="158" spans="2:25">
      <c r="B158" s="31">
        <v>7.822009206420355E-2</v>
      </c>
      <c r="E158" s="17">
        <v>5</v>
      </c>
      <c r="F158" s="27" t="s">
        <v>0</v>
      </c>
      <c r="G158" s="17" t="s">
        <v>92</v>
      </c>
      <c r="H158" s="28"/>
      <c r="I158" s="29"/>
      <c r="J158" s="17" t="s">
        <v>0</v>
      </c>
      <c r="K158" s="17" t="s">
        <v>128</v>
      </c>
      <c r="L158" s="30">
        <v>1224.52</v>
      </c>
      <c r="M158" s="30">
        <v>1571.52</v>
      </c>
      <c r="N158" s="30">
        <v>1668.98</v>
      </c>
      <c r="O158" s="30">
        <v>1411.23</v>
      </c>
      <c r="P158" s="30">
        <v>1266.4000000000001</v>
      </c>
      <c r="Q158" s="30">
        <v>1160.06</v>
      </c>
      <c r="R158" s="30">
        <v>1250.8</v>
      </c>
      <c r="S158" s="30">
        <v>1257.1500000000001</v>
      </c>
      <c r="T158" s="30">
        <v>1268.49</v>
      </c>
      <c r="U158" s="30">
        <v>1392.6</v>
      </c>
      <c r="V158" s="30">
        <v>1769.59</v>
      </c>
      <c r="W158" s="30">
        <v>1798.61</v>
      </c>
      <c r="X158" s="30">
        <v>1800.09</v>
      </c>
      <c r="Y158" s="30">
        <v>1940.54</v>
      </c>
    </row>
    <row r="159" spans="2:25">
      <c r="B159" s="31">
        <v>8.0509542028859737E-2</v>
      </c>
      <c r="E159" s="17">
        <v>8</v>
      </c>
      <c r="F159" s="27" t="s">
        <v>1</v>
      </c>
      <c r="G159" s="17" t="s">
        <v>92</v>
      </c>
      <c r="H159" s="28"/>
      <c r="I159" s="29"/>
      <c r="J159" s="17" t="s">
        <v>1</v>
      </c>
      <c r="K159" s="17" t="s">
        <v>129</v>
      </c>
      <c r="L159" s="30">
        <v>925.18935999999997</v>
      </c>
      <c r="M159" s="30">
        <v>1129.9245900000001</v>
      </c>
      <c r="N159" s="30">
        <v>1298.7161000000001</v>
      </c>
      <c r="O159" s="30">
        <v>1063.7691500000001</v>
      </c>
      <c r="P159" s="30">
        <v>952.82570999999996</v>
      </c>
      <c r="Q159" s="30">
        <v>1045.29709</v>
      </c>
      <c r="R159" s="30">
        <v>1129.4534799999999</v>
      </c>
      <c r="S159" s="30">
        <v>1114.0590400000001</v>
      </c>
      <c r="T159" s="30">
        <v>1073.6976999999999</v>
      </c>
      <c r="U159" s="30">
        <v>1244.8750500000001</v>
      </c>
      <c r="V159" s="30">
        <v>1549.0447099999999</v>
      </c>
      <c r="W159" s="30">
        <v>1520.62257</v>
      </c>
      <c r="X159" s="30">
        <v>1710.02116</v>
      </c>
      <c r="Y159" s="30">
        <v>1794.95</v>
      </c>
    </row>
    <row r="160" spans="2:25">
      <c r="B160" s="31">
        <v>0.22182377476440518</v>
      </c>
      <c r="E160" s="17">
        <v>26</v>
      </c>
      <c r="F160" s="27" t="s">
        <v>7</v>
      </c>
      <c r="G160" s="17" t="s">
        <v>92</v>
      </c>
      <c r="H160" s="28"/>
      <c r="I160" s="29"/>
      <c r="J160" s="17" t="s">
        <v>7</v>
      </c>
      <c r="K160" s="17" t="s">
        <v>130</v>
      </c>
      <c r="L160" s="30">
        <v>792.40733</v>
      </c>
      <c r="M160" s="30">
        <v>980.75635999999997</v>
      </c>
      <c r="N160" s="30">
        <v>1052.9800299999999</v>
      </c>
      <c r="O160" s="30">
        <v>903.81239000000005</v>
      </c>
      <c r="P160" s="30">
        <v>768.14916000000005</v>
      </c>
      <c r="Q160" s="30">
        <v>758.98199</v>
      </c>
      <c r="R160" s="30">
        <v>927.34223999999995</v>
      </c>
      <c r="S160" s="30">
        <v>976.05850999999996</v>
      </c>
      <c r="T160" s="30">
        <v>949.60551999999996</v>
      </c>
      <c r="U160" s="30">
        <v>1092.9256</v>
      </c>
      <c r="V160" s="30">
        <v>1378.98099</v>
      </c>
      <c r="W160" s="30">
        <v>1307.5317399999999</v>
      </c>
      <c r="X160" s="30">
        <v>1457.5654500000001</v>
      </c>
      <c r="Y160" s="30">
        <v>1560.71</v>
      </c>
    </row>
    <row r="161" spans="2:25">
      <c r="B161" s="31">
        <v>0.10351176683824259</v>
      </c>
      <c r="E161" s="17">
        <v>23</v>
      </c>
      <c r="F161" s="27" t="s">
        <v>5</v>
      </c>
      <c r="G161" s="17" t="s">
        <v>92</v>
      </c>
      <c r="H161" s="28"/>
      <c r="I161" s="29"/>
      <c r="J161" s="17" t="s">
        <v>5</v>
      </c>
      <c r="K161" s="17" t="s">
        <v>131</v>
      </c>
      <c r="L161" s="30">
        <v>40954.232160367799</v>
      </c>
      <c r="M161" s="30">
        <v>44649.532367739965</v>
      </c>
      <c r="N161" s="30">
        <v>50323.667111418326</v>
      </c>
      <c r="O161" s="30">
        <v>42090.263796678832</v>
      </c>
      <c r="P161" s="30">
        <v>37205.891619914153</v>
      </c>
      <c r="Q161" s="30">
        <v>35863.234684199524</v>
      </c>
      <c r="R161" s="30">
        <v>39575.501470895557</v>
      </c>
      <c r="S161" s="30">
        <v>39771.870368286531</v>
      </c>
      <c r="T161" s="30">
        <v>39882.12644879194</v>
      </c>
      <c r="U161" s="30">
        <v>44476.979439612915</v>
      </c>
      <c r="V161" s="30">
        <v>53307.743180027966</v>
      </c>
      <c r="W161" s="30">
        <v>52849.737489350067</v>
      </c>
      <c r="X161" s="30">
        <v>55241.607214622149</v>
      </c>
      <c r="Y161" s="30">
        <v>56078.897873229696</v>
      </c>
    </row>
    <row r="162" spans="2:25">
      <c r="B162" s="31">
        <v>-3.5513120618004157E-2</v>
      </c>
      <c r="E162" s="17">
        <v>13</v>
      </c>
      <c r="F162" s="27" t="s">
        <v>3</v>
      </c>
      <c r="G162" s="17" t="s">
        <v>92</v>
      </c>
      <c r="H162" s="28"/>
      <c r="I162" s="29"/>
      <c r="J162" s="17" t="s">
        <v>3</v>
      </c>
      <c r="K162" s="17" t="s">
        <v>132</v>
      </c>
      <c r="L162" s="30">
        <v>3443.6333126497016</v>
      </c>
      <c r="M162" s="30">
        <v>4015.7601520729177</v>
      </c>
      <c r="N162" s="30">
        <v>4278.1729194463642</v>
      </c>
      <c r="O162" s="30">
        <v>4410.4050688829229</v>
      </c>
      <c r="P162" s="30">
        <v>4297.4539383027641</v>
      </c>
      <c r="Q162" s="30">
        <v>4513.8009056858546</v>
      </c>
      <c r="R162" s="30">
        <v>4353.5017509283516</v>
      </c>
      <c r="S162" s="30">
        <v>4531.7017441767011</v>
      </c>
      <c r="T162" s="30">
        <v>4502.2017190991373</v>
      </c>
      <c r="U162" s="30">
        <v>4876.8400501551268</v>
      </c>
      <c r="V162" s="30">
        <v>6069.5868063079715</v>
      </c>
      <c r="W162" s="30">
        <v>6348.1845219991319</v>
      </c>
      <c r="X162" s="30">
        <v>7588.0608327037144</v>
      </c>
      <c r="Y162" s="30">
        <v>8776.4383429517584</v>
      </c>
    </row>
    <row r="163" spans="2:25">
      <c r="B163" s="31">
        <v>0.13012114475251768</v>
      </c>
      <c r="E163" s="17">
        <v>11</v>
      </c>
      <c r="F163" s="27" t="s">
        <v>2</v>
      </c>
      <c r="G163" s="17" t="s">
        <v>92</v>
      </c>
      <c r="H163" s="28"/>
      <c r="I163" s="29"/>
      <c r="J163" s="17" t="s">
        <v>2</v>
      </c>
      <c r="K163" s="17" t="s">
        <v>133</v>
      </c>
      <c r="L163" s="30">
        <v>17997.307569887635</v>
      </c>
      <c r="M163" s="30">
        <v>23624.084041988845</v>
      </c>
      <c r="N163" s="30">
        <v>28639.382770427765</v>
      </c>
      <c r="O163" s="30">
        <v>26440.155287990096</v>
      </c>
      <c r="P163" s="30">
        <v>24835.057244361567</v>
      </c>
      <c r="Q163" s="30">
        <v>23903.214718600797</v>
      </c>
      <c r="R163" s="30">
        <v>27013.528381050364</v>
      </c>
      <c r="S163" s="30">
        <v>26319.746041442275</v>
      </c>
      <c r="T163" s="30">
        <v>27861.263844904915</v>
      </c>
      <c r="U163" s="30">
        <v>31542.489751957179</v>
      </c>
      <c r="V163" s="30">
        <v>42181.733695564806</v>
      </c>
      <c r="W163" s="30">
        <v>42750.132653881403</v>
      </c>
      <c r="X163" s="30">
        <v>45437.485781342926</v>
      </c>
      <c r="Y163" s="30">
        <v>51513.877859404893</v>
      </c>
    </row>
    <row r="164" spans="2:25">
      <c r="B164" s="31">
        <v>0.14008102317381521</v>
      </c>
      <c r="E164" s="17">
        <v>25</v>
      </c>
      <c r="F164" s="27" t="s">
        <v>6</v>
      </c>
      <c r="G164" s="17" t="s">
        <v>92</v>
      </c>
      <c r="H164" s="28"/>
      <c r="I164" s="29"/>
      <c r="J164" s="17" t="s">
        <v>6</v>
      </c>
      <c r="K164" s="17" t="s">
        <v>134</v>
      </c>
      <c r="L164" s="30">
        <v>266.30953011718941</v>
      </c>
      <c r="M164" s="30">
        <v>326.27879691996077</v>
      </c>
      <c r="N164" s="30">
        <v>338.53135820727567</v>
      </c>
      <c r="O164" s="30">
        <v>279.19187229732989</v>
      </c>
      <c r="P164" s="30">
        <v>250.84625813815163</v>
      </c>
      <c r="Q164" s="30">
        <v>234.23356053177295</v>
      </c>
      <c r="R164" s="30">
        <v>267.04523735270948</v>
      </c>
      <c r="S164" s="30">
        <v>273.11237127654442</v>
      </c>
      <c r="T164" s="30">
        <v>269.41475653865319</v>
      </c>
      <c r="U164" s="30">
        <v>309.74727828057934</v>
      </c>
      <c r="V164" s="30">
        <v>392.41506486408286</v>
      </c>
      <c r="W164" s="30">
        <v>372.96651662996129</v>
      </c>
      <c r="X164" s="30">
        <v>388.92011735013745</v>
      </c>
      <c r="Y164" s="30">
        <v>442.09526259102671</v>
      </c>
    </row>
    <row r="165" spans="2:25">
      <c r="B165" s="31">
        <v>0.19667320218021467</v>
      </c>
      <c r="E165" s="17">
        <v>20</v>
      </c>
      <c r="F165" s="27" t="s">
        <v>4</v>
      </c>
      <c r="G165" s="17" t="s">
        <v>92</v>
      </c>
      <c r="H165" s="28"/>
      <c r="I165" s="29"/>
      <c r="J165" s="17" t="s">
        <v>4</v>
      </c>
      <c r="K165" s="17" t="s">
        <v>135</v>
      </c>
      <c r="L165" s="30">
        <v>59.260295786647809</v>
      </c>
      <c r="M165" s="30">
        <v>85.365362740527587</v>
      </c>
      <c r="N165" s="30">
        <v>96.565851110003692</v>
      </c>
      <c r="O165" s="30">
        <v>85.988412558072241</v>
      </c>
      <c r="P165" s="30">
        <v>88.982769141736469</v>
      </c>
      <c r="Q165" s="30">
        <v>101.35430128442135</v>
      </c>
      <c r="R165" s="30">
        <v>121.28797627276674</v>
      </c>
      <c r="S165" s="30">
        <v>147.33749320815986</v>
      </c>
      <c r="T165" s="30">
        <v>196.23778963782212</v>
      </c>
      <c r="U165" s="30">
        <v>254.27021685662385</v>
      </c>
      <c r="V165" s="30">
        <v>402.09297024450626</v>
      </c>
      <c r="W165" s="30">
        <v>513.68954169144945</v>
      </c>
      <c r="X165" s="30">
        <v>955.69850820647196</v>
      </c>
      <c r="Y165" s="30">
        <v>1487.5866060089702</v>
      </c>
    </row>
  </sheetData>
  <sortState xmlns:xlrd2="http://schemas.microsoft.com/office/spreadsheetml/2017/richdata2" ref="Y31:Y32">
    <sortCondition ref="Y31:Y32"/>
  </sortState>
  <conditionalFormatting sqref="J5 E5:F8 H5:I8 J7:J8 G7:G8 V5:V9 E9:U9 K5:U8 L10:V30 W5:Y30">
    <cfRule type="expression" dxfId="251" priority="355">
      <formula>IF($A5&lt;&gt;"",TRUE,FALSE)</formula>
    </cfRule>
  </conditionalFormatting>
  <conditionalFormatting sqref="E9">
    <cfRule type="expression" dxfId="250" priority="353">
      <formula>IF($A9&lt;&gt;"",TRUE,FALSE)</formula>
    </cfRule>
  </conditionalFormatting>
  <conditionalFormatting sqref="E9">
    <cfRule type="expression" dxfId="249" priority="352">
      <formula>IF($A9&lt;&gt;"",TRUE,FALSE)</formula>
    </cfRule>
  </conditionalFormatting>
  <conditionalFormatting sqref="L48:Y72 L32:Y46 L90:Y114 L74:Y88 L132:Y156 L116:Y130">
    <cfRule type="expression" dxfId="248" priority="351">
      <formula>IF($A31&lt;&gt;"",TRUE,FALSE)</formula>
    </cfRule>
  </conditionalFormatting>
  <conditionalFormatting sqref="F9">
    <cfRule type="expression" dxfId="247" priority="350">
      <formula>IF($A9&lt;&gt;"",TRUE,FALSE)</formula>
    </cfRule>
  </conditionalFormatting>
  <conditionalFormatting sqref="F9">
    <cfRule type="expression" dxfId="246" priority="349">
      <formula>IF($A9&lt;&gt;"",TRUE,FALSE)</formula>
    </cfRule>
  </conditionalFormatting>
  <conditionalFormatting sqref="F9">
    <cfRule type="expression" dxfId="245" priority="348">
      <formula>IF($A9&lt;&gt;"",TRUE,FALSE)</formula>
    </cfRule>
  </conditionalFormatting>
  <conditionalFormatting sqref="C9:D9">
    <cfRule type="expression" dxfId="244" priority="342">
      <formula>IF(#REF!&lt;&gt;"",TRUE,FALSE)</formula>
    </cfRule>
  </conditionalFormatting>
  <conditionalFormatting sqref="J49:J72 J74:J88 J91:J114 J116:J130 J133:J156 J33:J46 L49:Y72 L91:Y114 L74:Y89 L133:Y156 L116:Y131 L33:Y47">
    <cfRule type="expression" dxfId="243" priority="331">
      <formula>IF($A31&lt;&gt;"",TRUE,FALSE)</formula>
    </cfRule>
  </conditionalFormatting>
  <conditionalFormatting sqref="D6">
    <cfRule type="expression" dxfId="242" priority="328">
      <formula>IF($A6&lt;&gt;"",TRUE,FALSE)</formula>
    </cfRule>
  </conditionalFormatting>
  <conditionalFormatting sqref="H5">
    <cfRule type="expression" dxfId="241" priority="271">
      <formula>IF($A5&lt;&gt;"",TRUE,FALSE)</formula>
    </cfRule>
  </conditionalFormatting>
  <conditionalFormatting sqref="I89:J91 I131:J133 I47:Y49 L89:Y91 L131:Y133">
    <cfRule type="expression" dxfId="240" priority="453">
      <formula>IF($A43&lt;&gt;"",TRUE,FALSE)</formula>
    </cfRule>
  </conditionalFormatting>
  <conditionalFormatting sqref="B9">
    <cfRule type="expression" dxfId="239" priority="164">
      <formula>IF(#REF!&lt;&gt;"",TRUE,FALSE)</formula>
    </cfRule>
  </conditionalFormatting>
  <conditionalFormatting sqref="J47:J48 J89:J90 I74:J88 I92:J114 J131:J132 I116:J130 I134:J156 I34:K46 I50:Y72 L92:Y114 L74:Y90 L134:Y156 L116:Y132 L34:Y48">
    <cfRule type="expression" dxfId="238" priority="155">
      <formula>IF($A31&lt;&gt;"",TRUE,FALSE)</formula>
    </cfRule>
  </conditionalFormatting>
  <conditionalFormatting sqref="E31:Y31">
    <cfRule type="expression" dxfId="237" priority="111">
      <formula>IF($A31&lt;&gt;"",TRUE,FALSE)</formula>
    </cfRule>
  </conditionalFormatting>
  <conditionalFormatting sqref="E31">
    <cfRule type="expression" dxfId="236" priority="110">
      <formula>IF($A31&lt;&gt;"",TRUE,FALSE)</formula>
    </cfRule>
  </conditionalFormatting>
  <conditionalFormatting sqref="E31">
    <cfRule type="expression" dxfId="235" priority="109">
      <formula>IF($A31&lt;&gt;"",TRUE,FALSE)</formula>
    </cfRule>
  </conditionalFormatting>
  <conditionalFormatting sqref="F31">
    <cfRule type="expression" dxfId="234" priority="108">
      <formula>IF($A31&lt;&gt;"",TRUE,FALSE)</formula>
    </cfRule>
  </conditionalFormatting>
  <conditionalFormatting sqref="F31">
    <cfRule type="expression" dxfId="233" priority="107">
      <formula>IF($A31&lt;&gt;"",TRUE,FALSE)</formula>
    </cfRule>
  </conditionalFormatting>
  <conditionalFormatting sqref="F31">
    <cfRule type="expression" dxfId="232" priority="106">
      <formula>IF($A31&lt;&gt;"",TRUE,FALSE)</formula>
    </cfRule>
  </conditionalFormatting>
  <conditionalFormatting sqref="C31:D31">
    <cfRule type="expression" dxfId="231" priority="105">
      <formula>IF(#REF!&lt;&gt;"",TRUE,FALSE)</formula>
    </cfRule>
  </conditionalFormatting>
  <conditionalFormatting sqref="B31">
    <cfRule type="expression" dxfId="230" priority="104">
      <formula>IF(#REF!&lt;&gt;"",TRUE,FALSE)</formula>
    </cfRule>
  </conditionalFormatting>
  <conditionalFormatting sqref="H32:H72 E32:E72">
    <cfRule type="expression" dxfId="229" priority="102">
      <formula>IF($A32&lt;&gt;"",TRUE,FALSE)</formula>
    </cfRule>
  </conditionalFormatting>
  <conditionalFormatting sqref="F32:F72">
    <cfRule type="expression" dxfId="228" priority="99">
      <formula>IF($A32&lt;&gt;"",TRUE,FALSE)</formula>
    </cfRule>
  </conditionalFormatting>
  <conditionalFormatting sqref="F32:F72">
    <cfRule type="expression" dxfId="227" priority="100">
      <formula>IF(F32=#REF!,TRUE,FALSE)</formula>
    </cfRule>
  </conditionalFormatting>
  <conditionalFormatting sqref="F116:F156">
    <cfRule type="expression" dxfId="226" priority="55">
      <formula>IF($A116&lt;&gt;"",TRUE,FALSE)</formula>
    </cfRule>
  </conditionalFormatting>
  <conditionalFormatting sqref="G32:G72">
    <cfRule type="expression" dxfId="225" priority="92">
      <formula>IF($A32&lt;&gt;"",TRUE,FALSE)</formula>
    </cfRule>
  </conditionalFormatting>
  <conditionalFormatting sqref="G32:G72">
    <cfRule type="expression" dxfId="224" priority="91">
      <formula>IF($A32&lt;&gt;"",TRUE,FALSE)</formula>
    </cfRule>
  </conditionalFormatting>
  <conditionalFormatting sqref="L32:Y72">
    <cfRule type="expression" dxfId="223" priority="87">
      <formula>IF($A32&lt;&gt;"",TRUE,FALSE)</formula>
    </cfRule>
  </conditionalFormatting>
  <conditionalFormatting sqref="E73:Y73">
    <cfRule type="expression" dxfId="222" priority="86">
      <formula>IF($A73&lt;&gt;"",TRUE,FALSE)</formula>
    </cfRule>
  </conditionalFormatting>
  <conditionalFormatting sqref="E73">
    <cfRule type="expression" dxfId="221" priority="85">
      <formula>IF($A73&lt;&gt;"",TRUE,FALSE)</formula>
    </cfRule>
  </conditionalFormatting>
  <conditionalFormatting sqref="E73">
    <cfRule type="expression" dxfId="220" priority="84">
      <formula>IF($A73&lt;&gt;"",TRUE,FALSE)</formula>
    </cfRule>
  </conditionalFormatting>
  <conditionalFormatting sqref="F73">
    <cfRule type="expression" dxfId="219" priority="83">
      <formula>IF($A73&lt;&gt;"",TRUE,FALSE)</formula>
    </cfRule>
  </conditionalFormatting>
  <conditionalFormatting sqref="F73">
    <cfRule type="expression" dxfId="218" priority="82">
      <formula>IF($A73&lt;&gt;"",TRUE,FALSE)</formula>
    </cfRule>
  </conditionalFormatting>
  <conditionalFormatting sqref="F73">
    <cfRule type="expression" dxfId="217" priority="81">
      <formula>IF($A73&lt;&gt;"",TRUE,FALSE)</formula>
    </cfRule>
  </conditionalFormatting>
  <conditionalFormatting sqref="C73:D73">
    <cfRule type="expression" dxfId="216" priority="80">
      <formula>IF(#REF!&lt;&gt;"",TRUE,FALSE)</formula>
    </cfRule>
  </conditionalFormatting>
  <conditionalFormatting sqref="B73">
    <cfRule type="expression" dxfId="215" priority="79">
      <formula>IF(#REF!&lt;&gt;"",TRUE,FALSE)</formula>
    </cfRule>
  </conditionalFormatting>
  <conditionalFormatting sqref="H74:H114 E74:E114">
    <cfRule type="expression" dxfId="214" priority="77">
      <formula>IF($A74&lt;&gt;"",TRUE,FALSE)</formula>
    </cfRule>
  </conditionalFormatting>
  <conditionalFormatting sqref="F74:F114">
    <cfRule type="expression" dxfId="213" priority="74">
      <formula>IF($A74&lt;&gt;"",TRUE,FALSE)</formula>
    </cfRule>
  </conditionalFormatting>
  <conditionalFormatting sqref="F74:F114">
    <cfRule type="expression" dxfId="212" priority="75">
      <formula>IF(F74=#REF!,TRUE,FALSE)</formula>
    </cfRule>
  </conditionalFormatting>
  <conditionalFormatting sqref="G74:G114">
    <cfRule type="expression" dxfId="211" priority="73">
      <formula>IF($A74&lt;&gt;"",TRUE,FALSE)</formula>
    </cfRule>
  </conditionalFormatting>
  <conditionalFormatting sqref="G74:G114">
    <cfRule type="expression" dxfId="210" priority="72">
      <formula>IF($A74&lt;&gt;"",TRUE,FALSE)</formula>
    </cfRule>
  </conditionalFormatting>
  <conditionalFormatting sqref="E115:Y115">
    <cfRule type="expression" dxfId="209" priority="67">
      <formula>IF($A115&lt;&gt;"",TRUE,FALSE)</formula>
    </cfRule>
  </conditionalFormatting>
  <conditionalFormatting sqref="E115">
    <cfRule type="expression" dxfId="208" priority="66">
      <formula>IF($A115&lt;&gt;"",TRUE,FALSE)</formula>
    </cfRule>
  </conditionalFormatting>
  <conditionalFormatting sqref="E115">
    <cfRule type="expression" dxfId="207" priority="65">
      <formula>IF($A115&lt;&gt;"",TRUE,FALSE)</formula>
    </cfRule>
  </conditionalFormatting>
  <conditionalFormatting sqref="F115">
    <cfRule type="expression" dxfId="206" priority="64">
      <formula>IF($A115&lt;&gt;"",TRUE,FALSE)</formula>
    </cfRule>
  </conditionalFormatting>
  <conditionalFormatting sqref="F115">
    <cfRule type="expression" dxfId="205" priority="63">
      <formula>IF($A115&lt;&gt;"",TRUE,FALSE)</formula>
    </cfRule>
  </conditionalFormatting>
  <conditionalFormatting sqref="F115">
    <cfRule type="expression" dxfId="204" priority="62">
      <formula>IF($A115&lt;&gt;"",TRUE,FALSE)</formula>
    </cfRule>
  </conditionalFormatting>
  <conditionalFormatting sqref="C115:D115">
    <cfRule type="expression" dxfId="203" priority="61">
      <formula>IF(#REF!&lt;&gt;"",TRUE,FALSE)</formula>
    </cfRule>
  </conditionalFormatting>
  <conditionalFormatting sqref="B115">
    <cfRule type="expression" dxfId="202" priority="60">
      <formula>IF(#REF!&lt;&gt;"",TRUE,FALSE)</formula>
    </cfRule>
  </conditionalFormatting>
  <conditionalFormatting sqref="H116:H156 E116:E156">
    <cfRule type="expression" dxfId="201" priority="58">
      <formula>IF($A116&lt;&gt;"",TRUE,FALSE)</formula>
    </cfRule>
  </conditionalFormatting>
  <conditionalFormatting sqref="F116:F156">
    <cfRule type="expression" dxfId="200" priority="56">
      <formula>IF(F116=#REF!,TRUE,FALSE)</formula>
    </cfRule>
  </conditionalFormatting>
  <conditionalFormatting sqref="G116:G156">
    <cfRule type="expression" dxfId="199" priority="54">
      <formula>IF($A116&lt;&gt;"",TRUE,FALSE)</formula>
    </cfRule>
  </conditionalFormatting>
  <conditionalFormatting sqref="G116:G156">
    <cfRule type="expression" dxfId="198" priority="53">
      <formula>IF($A116&lt;&gt;"",TRUE,FALSE)</formula>
    </cfRule>
  </conditionalFormatting>
  <conditionalFormatting sqref="L74:Y114">
    <cfRule type="expression" dxfId="197" priority="45">
      <formula>IF($A74&lt;&gt;"",TRUE,FALSE)</formula>
    </cfRule>
  </conditionalFormatting>
  <conditionalFormatting sqref="L116:Y156">
    <cfRule type="expression" dxfId="196" priority="41">
      <formula>IF($A116&lt;&gt;"",TRUE,FALSE)</formula>
    </cfRule>
  </conditionalFormatting>
  <conditionalFormatting sqref="D157:Y157">
    <cfRule type="expression" dxfId="195" priority="40">
      <formula>IF($G157&lt;&gt;"",TRUE,FALSE)</formula>
    </cfRule>
  </conditionalFormatting>
  <conditionalFormatting sqref="D157:K157">
    <cfRule type="expression" dxfId="194" priority="39">
      <formula>IF($G157&lt;&gt;"",TRUE,FALSE)</formula>
    </cfRule>
  </conditionalFormatting>
  <conditionalFormatting sqref="B157">
    <cfRule type="expression" dxfId="193" priority="38">
      <formula>IF($G157&lt;&gt;"",TRUE,FALSE)</formula>
    </cfRule>
  </conditionalFormatting>
  <conditionalFormatting sqref="B157">
    <cfRule type="expression" dxfId="192" priority="37">
      <formula>IF($G157&lt;&gt;"",TRUE,FALSE)</formula>
    </cfRule>
  </conditionalFormatting>
  <conditionalFormatting sqref="C157">
    <cfRule type="expression" dxfId="191" priority="36">
      <formula>IF($G157&lt;&gt;"",TRUE,FALSE)</formula>
    </cfRule>
  </conditionalFormatting>
  <conditionalFormatting sqref="F158:F165">
    <cfRule type="expression" dxfId="190" priority="12">
      <formula>IF($A158&lt;&gt;"",TRUE,FALSE)</formula>
    </cfRule>
  </conditionalFormatting>
  <conditionalFormatting sqref="H158:H165 E158:E165">
    <cfRule type="expression" dxfId="189" priority="15">
      <formula>IF($A158&lt;&gt;"",TRUE,FALSE)</formula>
    </cfRule>
  </conditionalFormatting>
  <conditionalFormatting sqref="J158:J165">
    <cfRule type="expression" dxfId="188" priority="14">
      <formula>IF($A156&lt;&gt;"",TRUE,FALSE)</formula>
    </cfRule>
  </conditionalFormatting>
  <conditionalFormatting sqref="I158:J165">
    <cfRule type="expression" dxfId="187" priority="16">
      <formula>IF($A155&lt;&gt;"",TRUE,FALSE)</formula>
    </cfRule>
  </conditionalFormatting>
  <conditionalFormatting sqref="F158:F165">
    <cfRule type="expression" dxfId="186" priority="13">
      <formula>IF(F158=#REF!,TRUE,FALSE)</formula>
    </cfRule>
  </conditionalFormatting>
  <conditionalFormatting sqref="G158:G165">
    <cfRule type="expression" dxfId="185" priority="11">
      <formula>IF($A158&lt;&gt;"",TRUE,FALSE)</formula>
    </cfRule>
  </conditionalFormatting>
  <conditionalFormatting sqref="G158:G165">
    <cfRule type="expression" dxfId="184" priority="10">
      <formula>IF($A158&lt;&gt;"",TRUE,FALSE)</formula>
    </cfRule>
  </conditionalFormatting>
  <conditionalFormatting sqref="L158:Y165">
    <cfRule type="expression" dxfId="183" priority="8">
      <formula>IF($A157&lt;&gt;"",TRUE,FALSE)</formula>
    </cfRule>
  </conditionalFormatting>
  <conditionalFormatting sqref="L158:Y165">
    <cfRule type="expression" dxfId="182" priority="7">
      <formula>IF($A156&lt;&gt;"",TRUE,FALSE)</formula>
    </cfRule>
  </conditionalFormatting>
  <conditionalFormatting sqref="L158:Y165">
    <cfRule type="expression" dxfId="181" priority="6">
      <formula>IF($A158&lt;&gt;"",TRUE,FALSE)</formula>
    </cfRule>
  </conditionalFormatting>
  <conditionalFormatting sqref="L158:Y165">
    <cfRule type="expression" dxfId="180" priority="9">
      <formula>IF($A155&lt;&gt;"",TRUE,FALSE)</formula>
    </cfRule>
  </conditionalFormatting>
  <conditionalFormatting sqref="L10:Y30">
    <cfRule type="expression" dxfId="179" priority="454">
      <formula>IF($A1048564&lt;&gt;"",TRUE,FALSE)</formula>
    </cfRule>
  </conditionalFormatting>
  <conditionalFormatting sqref="E10:H30">
    <cfRule type="expression" dxfId="178" priority="4">
      <formula>IF($A10&lt;&gt;"",TRUE,FALSE)</formula>
    </cfRule>
  </conditionalFormatting>
  <conditionalFormatting sqref="F10:F30">
    <cfRule type="expression" dxfId="177" priority="3">
      <formula>IF(F10=#REF!,TRUE,FALSE)</formula>
    </cfRule>
  </conditionalFormatting>
  <conditionalFormatting sqref="G10:G30">
    <cfRule type="expression" dxfId="176" priority="2">
      <formula>IF($A10&lt;&gt;"",TRUE,FALSE)</formula>
    </cfRule>
  </conditionalFormatting>
  <conditionalFormatting sqref="I10:K30">
    <cfRule type="expression" dxfId="175" priority="5">
      <formula>IF($A1048564&lt;&gt;"",TRUE,FALSE)</formula>
    </cfRule>
  </conditionalFormatting>
  <conditionalFormatting sqref="J32 L32:Y32">
    <cfRule type="expression" dxfId="174" priority="455">
      <formula>IF(#REF!&lt;&gt;"",TRUE,FALSE)</formula>
    </cfRule>
  </conditionalFormatting>
  <conditionalFormatting sqref="I32:Y33">
    <cfRule type="expression" dxfId="173" priority="460">
      <formula>IF(#REF!&lt;&gt;"",TRUE,FALSE)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zoomScaleNormal="100" workbookViewId="0">
      <selection activeCell="F34" sqref="F34"/>
    </sheetView>
  </sheetViews>
  <sheetFormatPr defaultColWidth="9.140625" defaultRowHeight="12.75"/>
  <cols>
    <col min="1" max="1" width="9.140625" style="39"/>
    <col min="2" max="3" width="16" style="39" customWidth="1"/>
    <col min="4" max="4" width="89.140625" style="39" customWidth="1"/>
    <col min="5" max="5" width="9.140625" style="39"/>
    <col min="6" max="6" width="37.140625" style="39" customWidth="1"/>
    <col min="7" max="7" width="20.7109375" style="39" customWidth="1"/>
    <col min="8" max="8" width="58" style="39" customWidth="1"/>
    <col min="9" max="16384" width="9.140625" style="39"/>
  </cols>
  <sheetData>
    <row r="2" spans="1:8">
      <c r="A2" s="38"/>
    </row>
    <row r="6" spans="1:8" ht="12.75" customHeight="1">
      <c r="B6" s="127" t="s">
        <v>171</v>
      </c>
      <c r="C6" s="127"/>
      <c r="D6" s="127"/>
    </row>
    <row r="7" spans="1:8" ht="12.75" customHeight="1">
      <c r="B7" s="127"/>
      <c r="C7" s="127"/>
      <c r="D7" s="127"/>
    </row>
    <row r="8" spans="1:8" ht="12.75" customHeight="1">
      <c r="B8" s="127"/>
      <c r="C8" s="127"/>
      <c r="D8" s="127"/>
    </row>
    <row r="9" spans="1:8" ht="12.75" customHeight="1">
      <c r="B9" s="40"/>
      <c r="C9" s="40"/>
      <c r="D9" s="40"/>
    </row>
    <row r="10" spans="1:8" ht="12.75" customHeight="1">
      <c r="F10" s="41"/>
      <c r="G10" s="41"/>
    </row>
    <row r="11" spans="1:8">
      <c r="B11" s="41" t="s">
        <v>172</v>
      </c>
      <c r="F11" s="41" t="s">
        <v>173</v>
      </c>
      <c r="G11" s="41"/>
    </row>
    <row r="12" spans="1:8" ht="18" customHeight="1">
      <c r="B12" s="128" t="s">
        <v>262</v>
      </c>
      <c r="C12" s="128"/>
      <c r="D12" s="128"/>
      <c r="F12" s="42" t="s">
        <v>8</v>
      </c>
      <c r="G12" s="43" t="s">
        <v>90</v>
      </c>
      <c r="H12" s="42" t="s">
        <v>174</v>
      </c>
    </row>
    <row r="13" spans="1:8" ht="18" customHeight="1">
      <c r="B13" s="128"/>
      <c r="C13" s="128"/>
      <c r="D13" s="128"/>
      <c r="F13" s="39" t="s">
        <v>160</v>
      </c>
      <c r="G13" s="44" t="s">
        <v>160</v>
      </c>
      <c r="H13" s="39" t="s">
        <v>175</v>
      </c>
    </row>
    <row r="14" spans="1:8">
      <c r="B14" s="128"/>
      <c r="C14" s="128"/>
      <c r="D14" s="128"/>
      <c r="F14" s="45" t="s">
        <v>152</v>
      </c>
      <c r="G14" s="46"/>
      <c r="H14" s="46"/>
    </row>
    <row r="15" spans="1:8">
      <c r="B15" s="128"/>
      <c r="C15" s="128"/>
      <c r="D15" s="128"/>
      <c r="F15" s="44" t="s">
        <v>197</v>
      </c>
      <c r="G15" s="44" t="s">
        <v>176</v>
      </c>
      <c r="H15" s="39" t="s">
        <v>177</v>
      </c>
    </row>
    <row r="16" spans="1:8">
      <c r="B16" s="128"/>
      <c r="C16" s="128"/>
      <c r="D16" s="128"/>
      <c r="F16" s="44" t="s">
        <v>178</v>
      </c>
      <c r="G16" s="44" t="s">
        <v>142</v>
      </c>
      <c r="H16" s="39" t="s">
        <v>179</v>
      </c>
    </row>
    <row r="17" spans="2:8">
      <c r="B17" s="128"/>
      <c r="C17" s="128"/>
      <c r="D17" s="128"/>
      <c r="F17" s="47" t="s">
        <v>180</v>
      </c>
      <c r="G17" s="47"/>
      <c r="H17" s="47"/>
    </row>
    <row r="18" spans="2:8">
      <c r="B18" s="128"/>
      <c r="C18" s="128"/>
      <c r="D18" s="128"/>
      <c r="F18" s="44" t="s">
        <v>181</v>
      </c>
      <c r="G18" s="44" t="s">
        <v>182</v>
      </c>
      <c r="H18" s="39" t="s">
        <v>227</v>
      </c>
    </row>
    <row r="19" spans="2:8">
      <c r="B19" s="128"/>
      <c r="C19" s="128"/>
      <c r="D19" s="128"/>
      <c r="F19" s="48" t="s">
        <v>183</v>
      </c>
      <c r="G19" s="48"/>
      <c r="H19" s="48"/>
    </row>
    <row r="20" spans="2:8">
      <c r="B20" s="128"/>
      <c r="C20" s="128"/>
      <c r="D20" s="128"/>
      <c r="F20" s="44" t="s">
        <v>184</v>
      </c>
      <c r="G20" s="44" t="s">
        <v>34</v>
      </c>
      <c r="H20" s="39" t="s">
        <v>228</v>
      </c>
    </row>
    <row r="21" spans="2:8">
      <c r="B21" s="128"/>
      <c r="C21" s="128"/>
      <c r="D21" s="128"/>
      <c r="F21" s="44" t="s">
        <v>185</v>
      </c>
      <c r="G21" s="44" t="s">
        <v>156</v>
      </c>
      <c r="H21" s="39" t="s">
        <v>229</v>
      </c>
    </row>
    <row r="22" spans="2:8">
      <c r="B22" s="128"/>
      <c r="C22" s="128"/>
      <c r="D22" s="128"/>
      <c r="F22" s="44" t="s">
        <v>186</v>
      </c>
      <c r="G22" s="44" t="s">
        <v>143</v>
      </c>
      <c r="H22" s="39" t="s">
        <v>230</v>
      </c>
    </row>
    <row r="23" spans="2:8">
      <c r="B23" s="128"/>
      <c r="C23" s="128"/>
      <c r="D23" s="128"/>
      <c r="F23" s="44" t="s">
        <v>187</v>
      </c>
      <c r="G23" s="44" t="s">
        <v>188</v>
      </c>
      <c r="H23" s="39" t="s">
        <v>189</v>
      </c>
    </row>
    <row r="24" spans="2:8">
      <c r="B24" s="128"/>
      <c r="C24" s="128"/>
      <c r="D24" s="128"/>
      <c r="F24" s="49" t="s">
        <v>198</v>
      </c>
      <c r="G24" s="49"/>
      <c r="H24" s="49"/>
    </row>
    <row r="25" spans="2:8">
      <c r="B25" s="128"/>
      <c r="C25" s="128"/>
      <c r="D25" s="128"/>
      <c r="F25" s="44" t="s">
        <v>170</v>
      </c>
      <c r="G25" s="44" t="s">
        <v>146</v>
      </c>
      <c r="H25" s="39" t="s">
        <v>190</v>
      </c>
    </row>
    <row r="26" spans="2:8">
      <c r="B26" s="128"/>
      <c r="C26" s="128"/>
      <c r="D26" s="128"/>
      <c r="F26" s="44" t="s">
        <v>191</v>
      </c>
      <c r="G26" s="44" t="s">
        <v>192</v>
      </c>
      <c r="H26" s="39" t="s">
        <v>193</v>
      </c>
    </row>
    <row r="27" spans="2:8">
      <c r="B27" s="128"/>
      <c r="C27" s="128"/>
      <c r="D27" s="128"/>
      <c r="F27" s="44" t="s">
        <v>194</v>
      </c>
      <c r="G27" s="44" t="s">
        <v>195</v>
      </c>
      <c r="H27" s="39" t="s">
        <v>196</v>
      </c>
    </row>
    <row r="28" spans="2:8">
      <c r="B28" s="128"/>
      <c r="C28" s="128"/>
      <c r="D28" s="128"/>
    </row>
    <row r="29" spans="2:8">
      <c r="B29" s="128"/>
      <c r="C29" s="128"/>
      <c r="D29" s="128"/>
    </row>
    <row r="30" spans="2:8">
      <c r="B30" s="34"/>
      <c r="C30" s="34"/>
      <c r="D30" s="34"/>
    </row>
    <row r="33" spans="2:3">
      <c r="B33" s="50"/>
      <c r="C33" s="51"/>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F3" sqref="F3"/>
    </sheetView>
  </sheetViews>
  <sheetFormatPr defaultColWidth="9.140625" defaultRowHeight="12.75"/>
  <cols>
    <col min="1" max="16384" width="9.140625" style="39"/>
  </cols>
  <sheetData>
    <row r="3" spans="2:13" ht="12.75" customHeight="1"/>
    <row r="6" spans="2:13" ht="12.75" customHeight="1">
      <c r="B6" s="129" t="s">
        <v>266</v>
      </c>
      <c r="C6" s="130"/>
      <c r="D6" s="130"/>
      <c r="E6" s="130"/>
      <c r="F6" s="130"/>
      <c r="G6" s="130"/>
      <c r="H6" s="130"/>
      <c r="I6" s="130"/>
      <c r="J6" s="130"/>
      <c r="K6" s="130"/>
      <c r="L6" s="130"/>
      <c r="M6" s="130"/>
    </row>
    <row r="7" spans="2:13">
      <c r="B7" s="130"/>
      <c r="C7" s="130"/>
      <c r="D7" s="130"/>
      <c r="E7" s="130"/>
      <c r="F7" s="130"/>
      <c r="G7" s="130"/>
      <c r="H7" s="130"/>
      <c r="I7" s="130"/>
      <c r="J7" s="130"/>
      <c r="K7" s="130"/>
      <c r="L7" s="130"/>
      <c r="M7" s="130"/>
    </row>
    <row r="8" spans="2:13">
      <c r="B8" s="130"/>
      <c r="C8" s="130"/>
      <c r="D8" s="130"/>
      <c r="E8" s="130"/>
      <c r="F8" s="130"/>
      <c r="G8" s="130"/>
      <c r="H8" s="130"/>
      <c r="I8" s="130"/>
      <c r="J8" s="130"/>
      <c r="K8" s="130"/>
      <c r="L8" s="130"/>
      <c r="M8" s="130"/>
    </row>
    <row r="9" spans="2:13">
      <c r="B9" s="130"/>
      <c r="C9" s="130"/>
      <c r="D9" s="130"/>
      <c r="E9" s="130"/>
      <c r="F9" s="130"/>
      <c r="G9" s="130"/>
      <c r="H9" s="130"/>
      <c r="I9" s="130"/>
      <c r="J9" s="130"/>
      <c r="K9" s="130"/>
      <c r="L9" s="130"/>
      <c r="M9" s="130"/>
    </row>
    <row r="10" spans="2:13">
      <c r="B10" s="130"/>
      <c r="C10" s="130"/>
      <c r="D10" s="130"/>
      <c r="E10" s="130"/>
      <c r="F10" s="130"/>
      <c r="G10" s="130"/>
      <c r="H10" s="130"/>
      <c r="I10" s="130"/>
      <c r="J10" s="130"/>
      <c r="K10" s="130"/>
      <c r="L10" s="130"/>
      <c r="M10" s="130"/>
    </row>
    <row r="11" spans="2:13">
      <c r="B11" s="130"/>
      <c r="C11" s="130"/>
      <c r="D11" s="130"/>
      <c r="E11" s="130"/>
      <c r="F11" s="130"/>
      <c r="G11" s="130"/>
      <c r="H11" s="130"/>
      <c r="I11" s="130"/>
      <c r="J11" s="130"/>
      <c r="K11" s="130"/>
      <c r="L11" s="130"/>
      <c r="M11" s="130"/>
    </row>
    <row r="12" spans="2:13">
      <c r="B12" s="130"/>
      <c r="C12" s="130"/>
      <c r="D12" s="130"/>
      <c r="E12" s="130"/>
      <c r="F12" s="130"/>
      <c r="G12" s="130"/>
      <c r="H12" s="130"/>
      <c r="I12" s="130"/>
      <c r="J12" s="130"/>
      <c r="K12" s="130"/>
      <c r="L12" s="130"/>
      <c r="M12" s="130"/>
    </row>
    <row r="13" spans="2:13">
      <c r="B13" s="130"/>
      <c r="C13" s="130"/>
      <c r="D13" s="130"/>
      <c r="E13" s="130"/>
      <c r="F13" s="130"/>
      <c r="G13" s="130"/>
      <c r="H13" s="130"/>
      <c r="I13" s="130"/>
      <c r="J13" s="130"/>
      <c r="K13" s="130"/>
      <c r="L13" s="130"/>
      <c r="M13" s="130"/>
    </row>
    <row r="14" spans="2:13">
      <c r="B14" s="130"/>
      <c r="C14" s="130"/>
      <c r="D14" s="130"/>
      <c r="E14" s="130"/>
      <c r="F14" s="130"/>
      <c r="G14" s="130"/>
      <c r="H14" s="130"/>
      <c r="I14" s="130"/>
      <c r="J14" s="130"/>
      <c r="K14" s="130"/>
      <c r="L14" s="130"/>
      <c r="M14" s="130"/>
    </row>
    <row r="15" spans="2:13">
      <c r="B15" s="130"/>
      <c r="C15" s="130"/>
      <c r="D15" s="130"/>
      <c r="E15" s="130"/>
      <c r="F15" s="130"/>
      <c r="G15" s="130"/>
      <c r="H15" s="130"/>
      <c r="I15" s="130"/>
      <c r="J15" s="130"/>
      <c r="K15" s="130"/>
      <c r="L15" s="130"/>
      <c r="M15" s="130"/>
    </row>
    <row r="16" spans="2:13">
      <c r="B16" s="130"/>
      <c r="C16" s="130"/>
      <c r="D16" s="130"/>
      <c r="E16" s="130"/>
      <c r="F16" s="130"/>
      <c r="G16" s="130"/>
      <c r="H16" s="130"/>
      <c r="I16" s="130"/>
      <c r="J16" s="130"/>
      <c r="K16" s="130"/>
      <c r="L16" s="130"/>
      <c r="M16" s="130"/>
    </row>
    <row r="17" spans="2:13">
      <c r="B17" s="130"/>
      <c r="C17" s="130"/>
      <c r="D17" s="130"/>
      <c r="E17" s="130"/>
      <c r="F17" s="130"/>
      <c r="G17" s="130"/>
      <c r="H17" s="130"/>
      <c r="I17" s="130"/>
      <c r="J17" s="130"/>
      <c r="K17" s="130"/>
      <c r="L17" s="130"/>
      <c r="M17" s="130"/>
    </row>
    <row r="18" spans="2:13">
      <c r="B18" s="130"/>
      <c r="C18" s="130"/>
      <c r="D18" s="130"/>
      <c r="E18" s="130"/>
      <c r="F18" s="130"/>
      <c r="G18" s="130"/>
      <c r="H18" s="130"/>
      <c r="I18" s="130"/>
      <c r="J18" s="130"/>
      <c r="K18" s="130"/>
      <c r="L18" s="130"/>
      <c r="M18" s="130"/>
    </row>
    <row r="19" spans="2:13">
      <c r="B19" s="130"/>
      <c r="C19" s="130"/>
      <c r="D19" s="130"/>
      <c r="E19" s="130"/>
      <c r="F19" s="130"/>
      <c r="G19" s="130"/>
      <c r="H19" s="130"/>
      <c r="I19" s="130"/>
      <c r="J19" s="130"/>
      <c r="K19" s="130"/>
      <c r="L19" s="130"/>
      <c r="M19" s="130"/>
    </row>
    <row r="20" spans="2:13">
      <c r="B20" s="130"/>
      <c r="C20" s="130"/>
      <c r="D20" s="130"/>
      <c r="E20" s="130"/>
      <c r="F20" s="130"/>
      <c r="G20" s="130"/>
      <c r="H20" s="130"/>
      <c r="I20" s="130"/>
      <c r="J20" s="130"/>
      <c r="K20" s="130"/>
      <c r="L20" s="130"/>
      <c r="M20" s="130"/>
    </row>
    <row r="21" spans="2:13">
      <c r="B21" s="130"/>
      <c r="C21" s="130"/>
      <c r="D21" s="130"/>
      <c r="E21" s="130"/>
      <c r="F21" s="130"/>
      <c r="G21" s="130"/>
      <c r="H21" s="130"/>
      <c r="I21" s="130"/>
      <c r="J21" s="130"/>
      <c r="K21" s="130"/>
      <c r="L21" s="130"/>
      <c r="M21" s="130"/>
    </row>
    <row r="22" spans="2:13">
      <c r="B22" s="130"/>
      <c r="C22" s="130"/>
      <c r="D22" s="130"/>
      <c r="E22" s="130"/>
      <c r="F22" s="130"/>
      <c r="G22" s="130"/>
      <c r="H22" s="130"/>
      <c r="I22" s="130"/>
      <c r="J22" s="130"/>
      <c r="K22" s="130"/>
      <c r="L22" s="130"/>
      <c r="M22" s="130"/>
    </row>
    <row r="23" spans="2:13">
      <c r="B23" s="130"/>
      <c r="C23" s="130"/>
      <c r="D23" s="130"/>
      <c r="E23" s="130"/>
      <c r="F23" s="130"/>
      <c r="G23" s="130"/>
      <c r="H23" s="130"/>
      <c r="I23" s="130"/>
      <c r="J23" s="130"/>
      <c r="K23" s="130"/>
      <c r="L23" s="130"/>
      <c r="M23" s="130"/>
    </row>
    <row r="24" spans="2:13">
      <c r="B24" s="130"/>
      <c r="C24" s="130"/>
      <c r="D24" s="130"/>
      <c r="E24" s="130"/>
      <c r="F24" s="130"/>
      <c r="G24" s="130"/>
      <c r="H24" s="130"/>
      <c r="I24" s="130"/>
      <c r="J24" s="130"/>
      <c r="K24" s="130"/>
      <c r="L24" s="130"/>
      <c r="M24" s="130"/>
    </row>
    <row r="25" spans="2:13">
      <c r="B25" s="130"/>
      <c r="C25" s="130"/>
      <c r="D25" s="130"/>
      <c r="E25" s="130"/>
      <c r="F25" s="130"/>
      <c r="G25" s="130"/>
      <c r="H25" s="130"/>
      <c r="I25" s="130"/>
      <c r="J25" s="130"/>
      <c r="K25" s="130"/>
      <c r="L25" s="130"/>
      <c r="M25" s="130"/>
    </row>
    <row r="26" spans="2:13">
      <c r="B26" s="130"/>
      <c r="C26" s="130"/>
      <c r="D26" s="130"/>
      <c r="E26" s="130"/>
      <c r="F26" s="130"/>
      <c r="G26" s="130"/>
      <c r="H26" s="130"/>
      <c r="I26" s="130"/>
      <c r="J26" s="130"/>
      <c r="K26" s="130"/>
      <c r="L26" s="130"/>
      <c r="M26" s="130"/>
    </row>
    <row r="27" spans="2:13">
      <c r="B27" s="130"/>
      <c r="C27" s="130"/>
      <c r="D27" s="130"/>
      <c r="E27" s="130"/>
      <c r="F27" s="130"/>
      <c r="G27" s="130"/>
      <c r="H27" s="130"/>
      <c r="I27" s="130"/>
      <c r="J27" s="130"/>
      <c r="K27" s="130"/>
      <c r="L27" s="130"/>
      <c r="M27" s="130"/>
    </row>
    <row r="28" spans="2:13">
      <c r="B28" s="130"/>
      <c r="C28" s="130"/>
      <c r="D28" s="130"/>
      <c r="E28" s="130"/>
      <c r="F28" s="130"/>
      <c r="G28" s="130"/>
      <c r="H28" s="130"/>
      <c r="I28" s="130"/>
      <c r="J28" s="130"/>
      <c r="K28" s="130"/>
      <c r="L28" s="130"/>
      <c r="M28" s="130"/>
    </row>
    <row r="29" spans="2:13">
      <c r="B29" s="130"/>
      <c r="C29" s="130"/>
      <c r="D29" s="130"/>
      <c r="E29" s="130"/>
      <c r="F29" s="130"/>
      <c r="G29" s="130"/>
      <c r="H29" s="130"/>
      <c r="I29" s="130"/>
      <c r="J29" s="130"/>
      <c r="K29" s="130"/>
      <c r="L29" s="130"/>
      <c r="M29" s="130"/>
    </row>
    <row r="30" spans="2:13">
      <c r="B30" s="130"/>
      <c r="C30" s="130"/>
      <c r="D30" s="130"/>
      <c r="E30" s="130"/>
      <c r="F30" s="130"/>
      <c r="G30" s="130"/>
      <c r="H30" s="130"/>
      <c r="I30" s="130"/>
      <c r="J30" s="130"/>
      <c r="K30" s="130"/>
      <c r="L30" s="130"/>
      <c r="M30" s="130"/>
    </row>
    <row r="31" spans="2:13">
      <c r="B31" s="130"/>
      <c r="C31" s="130"/>
      <c r="D31" s="130"/>
      <c r="E31" s="130"/>
      <c r="F31" s="130"/>
      <c r="G31" s="130"/>
      <c r="H31" s="130"/>
      <c r="I31" s="130"/>
      <c r="J31" s="130"/>
      <c r="K31" s="130"/>
      <c r="L31" s="130"/>
      <c r="M31" s="130"/>
    </row>
    <row r="32" spans="2:13">
      <c r="B32" s="130"/>
      <c r="C32" s="130"/>
      <c r="D32" s="130"/>
      <c r="E32" s="130"/>
      <c r="F32" s="130"/>
      <c r="G32" s="130"/>
      <c r="H32" s="130"/>
      <c r="I32" s="130"/>
      <c r="J32" s="130"/>
      <c r="K32" s="130"/>
      <c r="L32" s="130"/>
      <c r="M32" s="130"/>
    </row>
    <row r="33" spans="2:13">
      <c r="B33" s="130"/>
      <c r="C33" s="130"/>
      <c r="D33" s="130"/>
      <c r="E33" s="130"/>
      <c r="F33" s="130"/>
      <c r="G33" s="130"/>
      <c r="H33" s="130"/>
      <c r="I33" s="130"/>
      <c r="J33" s="130"/>
      <c r="K33" s="130"/>
      <c r="L33" s="130"/>
      <c r="M33" s="130"/>
    </row>
    <row r="34" spans="2:13">
      <c r="B34" s="130"/>
      <c r="C34" s="130"/>
      <c r="D34" s="130"/>
      <c r="E34" s="130"/>
      <c r="F34" s="130"/>
      <c r="G34" s="130"/>
      <c r="H34" s="130"/>
      <c r="I34" s="130"/>
      <c r="J34" s="130"/>
      <c r="K34" s="130"/>
      <c r="L34" s="130"/>
      <c r="M34" s="130"/>
    </row>
    <row r="35" spans="2:13">
      <c r="B35" s="130"/>
      <c r="C35" s="130"/>
      <c r="D35" s="130"/>
      <c r="E35" s="130"/>
      <c r="F35" s="130"/>
      <c r="G35" s="130"/>
      <c r="H35" s="130"/>
      <c r="I35" s="130"/>
      <c r="J35" s="130"/>
      <c r="K35" s="130"/>
      <c r="L35" s="130"/>
      <c r="M35" s="130"/>
    </row>
    <row r="36" spans="2:13">
      <c r="B36" s="130"/>
      <c r="C36" s="130"/>
      <c r="D36" s="130"/>
      <c r="E36" s="130"/>
      <c r="F36" s="130"/>
      <c r="G36" s="130"/>
      <c r="H36" s="130"/>
      <c r="I36" s="130"/>
      <c r="J36" s="130"/>
      <c r="K36" s="130"/>
      <c r="L36" s="130"/>
      <c r="M36" s="130"/>
    </row>
    <row r="37" spans="2:13">
      <c r="B37" s="130"/>
      <c r="C37" s="130"/>
      <c r="D37" s="130"/>
      <c r="E37" s="130"/>
      <c r="F37" s="130"/>
      <c r="G37" s="130"/>
      <c r="H37" s="130"/>
      <c r="I37" s="130"/>
      <c r="J37" s="130"/>
      <c r="K37" s="130"/>
      <c r="L37" s="130"/>
      <c r="M37" s="130"/>
    </row>
    <row r="38" spans="2:13">
      <c r="B38" s="130"/>
      <c r="C38" s="130"/>
      <c r="D38" s="130"/>
      <c r="E38" s="130"/>
      <c r="F38" s="130"/>
      <c r="G38" s="130"/>
      <c r="H38" s="130"/>
      <c r="I38" s="130"/>
      <c r="J38" s="130"/>
      <c r="K38" s="130"/>
      <c r="L38" s="130"/>
      <c r="M38" s="130"/>
    </row>
    <row r="39" spans="2:13">
      <c r="B39" s="130"/>
      <c r="C39" s="130"/>
      <c r="D39" s="130"/>
      <c r="E39" s="130"/>
      <c r="F39" s="130"/>
      <c r="G39" s="130"/>
      <c r="H39" s="130"/>
      <c r="I39" s="130"/>
      <c r="J39" s="130"/>
      <c r="K39" s="130"/>
      <c r="L39" s="130"/>
      <c r="M39" s="130"/>
    </row>
    <row r="40" spans="2:13">
      <c r="B40" s="130"/>
      <c r="C40" s="130"/>
      <c r="D40" s="130"/>
      <c r="E40" s="130"/>
      <c r="F40" s="130"/>
      <c r="G40" s="130"/>
      <c r="H40" s="130"/>
      <c r="I40" s="130"/>
      <c r="J40" s="130"/>
      <c r="K40" s="130"/>
      <c r="L40" s="130"/>
      <c r="M40" s="130"/>
    </row>
    <row r="41" spans="2:13">
      <c r="B41" s="130"/>
      <c r="C41" s="130"/>
      <c r="D41" s="130"/>
      <c r="E41" s="130"/>
      <c r="F41" s="130"/>
      <c r="G41" s="130"/>
      <c r="H41" s="130"/>
      <c r="I41" s="130"/>
      <c r="J41" s="130"/>
      <c r="K41" s="130"/>
      <c r="L41" s="130"/>
      <c r="M41" s="130"/>
    </row>
    <row r="42" spans="2:13">
      <c r="B42" s="130"/>
      <c r="C42" s="130"/>
      <c r="D42" s="130"/>
      <c r="E42" s="130"/>
      <c r="F42" s="130"/>
      <c r="G42" s="130"/>
      <c r="H42" s="130"/>
      <c r="I42" s="130"/>
      <c r="J42" s="130"/>
      <c r="K42" s="130"/>
      <c r="L42" s="130"/>
      <c r="M42" s="130"/>
    </row>
    <row r="43" spans="2:13">
      <c r="B43" s="130"/>
      <c r="C43" s="130"/>
      <c r="D43" s="130"/>
      <c r="E43" s="130"/>
      <c r="F43" s="130"/>
      <c r="G43" s="130"/>
      <c r="H43" s="130"/>
      <c r="I43" s="130"/>
      <c r="J43" s="130"/>
      <c r="K43" s="130"/>
      <c r="L43" s="130"/>
      <c r="M43" s="130"/>
    </row>
    <row r="44" spans="2:13">
      <c r="B44" s="130"/>
      <c r="C44" s="130"/>
      <c r="D44" s="130"/>
      <c r="E44" s="130"/>
      <c r="F44" s="130"/>
      <c r="G44" s="130"/>
      <c r="H44" s="130"/>
      <c r="I44" s="130"/>
      <c r="J44" s="130"/>
      <c r="K44" s="130"/>
      <c r="L44" s="130"/>
      <c r="M44" s="130"/>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4C8FF"/>
  </sheetPr>
  <dimension ref="A1:L13"/>
  <sheetViews>
    <sheetView showGridLines="0" zoomScaleNormal="100" workbookViewId="0">
      <selection activeCell="B1" sqref="B1"/>
    </sheetView>
  </sheetViews>
  <sheetFormatPr defaultColWidth="9.140625" defaultRowHeight="12.75"/>
  <cols>
    <col min="1" max="1" width="9.140625" style="39"/>
    <col min="2" max="2" width="30.5703125" style="39" bestFit="1" customWidth="1"/>
    <col min="3" max="4" width="9.140625" style="39"/>
    <col min="5" max="5" width="2.7109375" style="39" customWidth="1"/>
    <col min="6" max="7" width="9.140625" style="39"/>
    <col min="8" max="8" width="30.5703125" style="39" bestFit="1" customWidth="1"/>
    <col min="9" max="10" width="9.140625" style="39"/>
    <col min="11" max="11" width="2.7109375" style="39" customWidth="1"/>
    <col min="12" max="16384" width="9.140625" style="39"/>
  </cols>
  <sheetData>
    <row r="1" spans="1:12">
      <c r="A1" s="52" t="s">
        <v>154</v>
      </c>
      <c r="C1" s="64"/>
      <c r="D1" s="64"/>
      <c r="I1" s="64"/>
      <c r="J1" s="64"/>
    </row>
    <row r="2" spans="1:12">
      <c r="A2" s="53" t="s">
        <v>155</v>
      </c>
    </row>
    <row r="4" spans="1:12">
      <c r="B4" s="55" t="s">
        <v>149</v>
      </c>
      <c r="H4" s="55" t="s">
        <v>149</v>
      </c>
    </row>
    <row r="5" spans="1:12" ht="38.25">
      <c r="A5" s="64"/>
      <c r="B5" s="120"/>
      <c r="C5" s="121">
        <v>2022</v>
      </c>
      <c r="D5" s="121">
        <v>2023</v>
      </c>
      <c r="E5" s="121"/>
      <c r="F5" s="122" t="s">
        <v>12</v>
      </c>
      <c r="G5" s="64"/>
      <c r="H5" s="123"/>
      <c r="I5" s="123" t="s">
        <v>222</v>
      </c>
      <c r="J5" s="123" t="s">
        <v>226</v>
      </c>
      <c r="K5" s="123"/>
      <c r="L5" s="123" t="s">
        <v>12</v>
      </c>
    </row>
    <row r="6" spans="1:12">
      <c r="A6" s="64"/>
      <c r="B6" s="70" t="s">
        <v>41</v>
      </c>
      <c r="C6" s="74">
        <v>4699.0272949640575</v>
      </c>
      <c r="D6" s="74">
        <v>4448.3518521757114</v>
      </c>
      <c r="E6" s="107" t="s">
        <v>155</v>
      </c>
      <c r="F6" s="112">
        <v>-5.3346241052269372</v>
      </c>
      <c r="G6" s="64"/>
      <c r="H6" s="70" t="s">
        <v>41</v>
      </c>
      <c r="I6" s="74">
        <v>1303.4290060412804</v>
      </c>
      <c r="J6" s="74">
        <v>1149.8344640121513</v>
      </c>
      <c r="K6" s="107" t="s">
        <v>155</v>
      </c>
      <c r="L6" s="112">
        <v>-11.783882460589091</v>
      </c>
    </row>
    <row r="7" spans="1:12">
      <c r="A7" s="64"/>
      <c r="B7" s="103" t="s">
        <v>34</v>
      </c>
      <c r="C7" s="104">
        <v>2195.3570302177595</v>
      </c>
      <c r="D7" s="104">
        <v>2168.021678215272</v>
      </c>
      <c r="E7" s="105" t="s">
        <v>155</v>
      </c>
      <c r="F7" s="113">
        <v>-1.2451438024081218</v>
      </c>
      <c r="G7" s="64"/>
      <c r="H7" s="103" t="s">
        <v>34</v>
      </c>
      <c r="I7" s="104">
        <v>601.86466434992997</v>
      </c>
      <c r="J7" s="104">
        <v>581.53681535832743</v>
      </c>
      <c r="K7" s="105" t="s">
        <v>155</v>
      </c>
      <c r="L7" s="113">
        <v>-3.3774783926812657</v>
      </c>
    </row>
    <row r="8" spans="1:12">
      <c r="A8" s="64"/>
      <c r="B8" s="39" t="s">
        <v>35</v>
      </c>
      <c r="C8" s="57">
        <v>308.74884222954785</v>
      </c>
      <c r="D8" s="57">
        <v>297.81755191489106</v>
      </c>
      <c r="E8" s="58" t="s">
        <v>155</v>
      </c>
      <c r="F8" s="114">
        <v>-3.5405121637766768</v>
      </c>
      <c r="G8" s="64"/>
      <c r="H8" s="39" t="s">
        <v>35</v>
      </c>
      <c r="I8" s="57">
        <v>72.071704167732833</v>
      </c>
      <c r="J8" s="57">
        <v>80.636741956073109</v>
      </c>
      <c r="K8" s="58" t="s">
        <v>154</v>
      </c>
      <c r="L8" s="114">
        <v>11.884050595510853</v>
      </c>
    </row>
    <row r="9" spans="1:12">
      <c r="A9" s="64"/>
      <c r="B9" s="39" t="s">
        <v>39</v>
      </c>
      <c r="C9" s="57">
        <v>1113.0390852770868</v>
      </c>
      <c r="D9" s="57">
        <v>945.13192792103541</v>
      </c>
      <c r="E9" s="58" t="s">
        <v>155</v>
      </c>
      <c r="F9" s="114">
        <v>-15.085468208356001</v>
      </c>
      <c r="G9" s="64"/>
      <c r="H9" s="39" t="s">
        <v>39</v>
      </c>
      <c r="I9" s="57">
        <v>247.39027299412754</v>
      </c>
      <c r="J9" s="57">
        <v>258.25218433608904</v>
      </c>
      <c r="K9" s="58" t="s">
        <v>154</v>
      </c>
      <c r="L9" s="114">
        <v>4.3905975811018738</v>
      </c>
    </row>
    <row r="10" spans="1:12">
      <c r="A10" s="64"/>
      <c r="B10" s="44" t="s">
        <v>123</v>
      </c>
      <c r="C10" s="57">
        <v>1222.5503331170864</v>
      </c>
      <c r="D10" s="57">
        <v>1189.5154401110353</v>
      </c>
      <c r="E10" s="58" t="s">
        <v>155</v>
      </c>
      <c r="F10" s="114">
        <v>-2.702129483849014</v>
      </c>
      <c r="G10" s="64"/>
      <c r="H10" s="44" t="s">
        <v>123</v>
      </c>
      <c r="I10" s="57">
        <v>336.62054260412754</v>
      </c>
      <c r="J10" s="57">
        <v>313.82385899608903</v>
      </c>
      <c r="K10" s="58" t="s">
        <v>155</v>
      </c>
      <c r="L10" s="114">
        <v>-6.7722199696076952</v>
      </c>
    </row>
    <row r="11" spans="1:12">
      <c r="A11" s="64"/>
      <c r="B11" s="44" t="s">
        <v>124</v>
      </c>
      <c r="C11" s="57">
        <v>-109.51124783999965</v>
      </c>
      <c r="D11" s="57">
        <v>-244.38351218999998</v>
      </c>
      <c r="E11" s="58" t="s">
        <v>43</v>
      </c>
      <c r="F11" s="59" t="s">
        <v>43</v>
      </c>
      <c r="G11" s="64"/>
      <c r="H11" s="44" t="s">
        <v>124</v>
      </c>
      <c r="I11" s="57">
        <v>-89.230269609999979</v>
      </c>
      <c r="J11" s="57">
        <v>-55.571674659999999</v>
      </c>
      <c r="K11" s="58" t="s">
        <v>43</v>
      </c>
      <c r="L11" s="59" t="s">
        <v>43</v>
      </c>
    </row>
    <row r="12" spans="1:12">
      <c r="A12" s="64"/>
      <c r="B12" s="70" t="s">
        <v>115</v>
      </c>
      <c r="C12" s="74">
        <v>1081.8823372396637</v>
      </c>
      <c r="D12" s="74">
        <v>1037.3806941245134</v>
      </c>
      <c r="E12" s="107" t="s">
        <v>155</v>
      </c>
      <c r="F12" s="112">
        <v>-4.1133533271920042</v>
      </c>
      <c r="G12" s="64"/>
      <c r="H12" s="70" t="s">
        <v>115</v>
      </c>
      <c r="I12" s="74">
        <v>382.1023645294901</v>
      </c>
      <c r="J12" s="74">
        <v>229.40872236166177</v>
      </c>
      <c r="K12" s="107" t="s">
        <v>155</v>
      </c>
      <c r="L12" s="100">
        <v>-39.961449167123298</v>
      </c>
    </row>
    <row r="13" spans="1:12">
      <c r="B13" s="33" t="s">
        <v>237</v>
      </c>
      <c r="H13" s="33" t="s">
        <v>237</v>
      </c>
    </row>
  </sheetData>
  <conditionalFormatting sqref="F6:F12 B6:D12 I6:L12">
    <cfRule type="expression" dxfId="172" priority="11">
      <formula>MOD(ROW(),2)=1</formula>
    </cfRule>
  </conditionalFormatting>
  <conditionalFormatting sqref="K6:K12">
    <cfRule type="cellIs" dxfId="171" priority="9" operator="equal">
      <formula>$A$1</formula>
    </cfRule>
    <cfRule type="cellIs" dxfId="170" priority="10" operator="equal">
      <formula>$A$2</formula>
    </cfRule>
  </conditionalFormatting>
  <conditionalFormatting sqref="E6:E12">
    <cfRule type="expression" dxfId="169" priority="8">
      <formula>MOD(ROW(),2)=1</formula>
    </cfRule>
  </conditionalFormatting>
  <conditionalFormatting sqref="E6:E12">
    <cfRule type="cellIs" dxfId="168" priority="6" operator="equal">
      <formula>$A$1</formula>
    </cfRule>
    <cfRule type="cellIs" dxfId="167" priority="7" operator="equal">
      <formula>$A$2</formula>
    </cfRule>
  </conditionalFormatting>
  <conditionalFormatting sqref="F6:F12">
    <cfRule type="cellIs" dxfId="166" priority="4" operator="lessThan">
      <formula>0</formula>
    </cfRule>
    <cfRule type="cellIs" dxfId="165" priority="5" operator="greaterThan">
      <formula>0</formula>
    </cfRule>
  </conditionalFormatting>
  <conditionalFormatting sqref="L6:L12">
    <cfRule type="cellIs" dxfId="164" priority="2" operator="lessThan">
      <formula>0</formula>
    </cfRule>
    <cfRule type="cellIs" dxfId="163" priority="3" operator="greaterThan">
      <formula>0</formula>
    </cfRule>
  </conditionalFormatting>
  <conditionalFormatting sqref="H6:H12">
    <cfRule type="expression" dxfId="162"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4C8FF"/>
  </sheetPr>
  <dimension ref="A1:L22"/>
  <sheetViews>
    <sheetView showGridLines="0" zoomScaleNormal="100" workbookViewId="0">
      <selection activeCell="B1" sqref="B1"/>
    </sheetView>
  </sheetViews>
  <sheetFormatPr defaultColWidth="9.140625" defaultRowHeight="12.75"/>
  <cols>
    <col min="1" max="1" width="9.140625" style="64"/>
    <col min="2" max="2" width="21.85546875" style="39" customWidth="1"/>
    <col min="3" max="4" width="9.140625" style="39"/>
    <col min="5" max="5" width="3.5703125" style="39" customWidth="1"/>
    <col min="6" max="7" width="9.140625" style="39"/>
    <col min="8" max="8" width="18.85546875" style="39" bestFit="1" customWidth="1"/>
    <col min="9" max="10" width="9.140625" style="39"/>
    <col min="11" max="11" width="3.5703125" style="39" customWidth="1"/>
    <col min="12" max="16384" width="9.140625" style="39"/>
  </cols>
  <sheetData>
    <row r="1" spans="1:12">
      <c r="A1" s="52" t="s">
        <v>154</v>
      </c>
      <c r="C1" s="64"/>
      <c r="D1" s="64"/>
    </row>
    <row r="2" spans="1:12">
      <c r="A2" s="53" t="s">
        <v>155</v>
      </c>
      <c r="B2" s="64"/>
      <c r="C2" s="64"/>
      <c r="D2" s="64"/>
      <c r="E2" s="64"/>
      <c r="F2" s="64"/>
      <c r="G2" s="64"/>
      <c r="H2" s="64"/>
      <c r="I2" s="64"/>
      <c r="J2" s="64"/>
      <c r="K2" s="64"/>
    </row>
    <row r="4" spans="1:12">
      <c r="B4" s="55" t="s">
        <v>34</v>
      </c>
      <c r="H4" s="55" t="s">
        <v>35</v>
      </c>
    </row>
    <row r="5" spans="1:12" s="56" customFormat="1" ht="38.25">
      <c r="A5" s="101"/>
      <c r="B5" s="124" t="s">
        <v>13</v>
      </c>
      <c r="C5" s="121">
        <v>2022</v>
      </c>
      <c r="D5" s="121">
        <v>2023</v>
      </c>
      <c r="E5" s="121"/>
      <c r="F5" s="122" t="s">
        <v>12</v>
      </c>
      <c r="G5" s="64"/>
      <c r="H5" s="124" t="s">
        <v>13</v>
      </c>
      <c r="I5" s="121">
        <v>2022</v>
      </c>
      <c r="J5" s="121">
        <v>2023</v>
      </c>
      <c r="K5" s="121"/>
      <c r="L5" s="122" t="s">
        <v>12</v>
      </c>
    </row>
    <row r="6" spans="1:12">
      <c r="B6" s="39" t="s">
        <v>126</v>
      </c>
      <c r="C6" s="57">
        <v>2088.8545929727638</v>
      </c>
      <c r="D6" s="57">
        <v>2092.5959419679371</v>
      </c>
      <c r="E6" s="58" t="s">
        <v>154</v>
      </c>
      <c r="F6" s="102">
        <v>0.17911007342299445</v>
      </c>
      <c r="G6" s="64"/>
      <c r="H6" s="39" t="s">
        <v>35</v>
      </c>
      <c r="I6" s="57">
        <v>308.74884222954785</v>
      </c>
      <c r="J6" s="57">
        <v>297.81755191489106</v>
      </c>
      <c r="K6" s="58" t="s">
        <v>155</v>
      </c>
      <c r="L6" s="102">
        <v>-3.5405121637766768</v>
      </c>
    </row>
    <row r="7" spans="1:12">
      <c r="B7" s="103" t="s">
        <v>49</v>
      </c>
      <c r="C7" s="104">
        <v>600.563977542011</v>
      </c>
      <c r="D7" s="104">
        <v>562.32432726433331</v>
      </c>
      <c r="E7" s="105" t="s">
        <v>155</v>
      </c>
      <c r="F7" s="106">
        <v>-6.3672900319771024</v>
      </c>
      <c r="G7" s="64"/>
      <c r="H7" s="103" t="s">
        <v>36</v>
      </c>
      <c r="I7" s="104">
        <v>251.95790515598782</v>
      </c>
      <c r="J7" s="104">
        <v>241.25478022110241</v>
      </c>
      <c r="K7" s="105" t="s">
        <v>155</v>
      </c>
      <c r="L7" s="106">
        <v>-4.2479813952489671</v>
      </c>
    </row>
    <row r="8" spans="1:12">
      <c r="B8" s="70" t="s">
        <v>238</v>
      </c>
      <c r="C8" s="74">
        <v>570.78505338153286</v>
      </c>
      <c r="D8" s="74">
        <v>630.20395088462669</v>
      </c>
      <c r="E8" s="107" t="s">
        <v>154</v>
      </c>
      <c r="F8" s="108">
        <v>10.410030387284186</v>
      </c>
      <c r="G8" s="64"/>
      <c r="H8" s="39" t="s">
        <v>37</v>
      </c>
      <c r="I8" s="57">
        <v>46.51447651278761</v>
      </c>
      <c r="J8" s="57">
        <v>47.086549262233312</v>
      </c>
      <c r="K8" s="58" t="s">
        <v>154</v>
      </c>
      <c r="L8" s="109">
        <v>1.2298810872104049</v>
      </c>
    </row>
    <row r="9" spans="1:12">
      <c r="G9" s="64"/>
      <c r="H9" s="70" t="s">
        <v>38</v>
      </c>
      <c r="I9" s="74">
        <v>10.276460560772446</v>
      </c>
      <c r="J9" s="74">
        <v>9.4762224315553674</v>
      </c>
      <c r="K9" s="107" t="s">
        <v>155</v>
      </c>
      <c r="L9" s="108">
        <v>-7.7870987241635214</v>
      </c>
    </row>
    <row r="11" spans="1:12">
      <c r="B11" s="55" t="s">
        <v>39</v>
      </c>
      <c r="H11" s="55" t="s">
        <v>44</v>
      </c>
    </row>
    <row r="12" spans="1:12" s="56" customFormat="1" ht="38.25">
      <c r="A12" s="101"/>
      <c r="B12" s="124" t="s">
        <v>13</v>
      </c>
      <c r="C12" s="121">
        <v>2022</v>
      </c>
      <c r="D12" s="121">
        <v>2023</v>
      </c>
      <c r="E12" s="121"/>
      <c r="F12" s="122" t="s">
        <v>12</v>
      </c>
      <c r="G12" s="64"/>
      <c r="H12" s="124" t="s">
        <v>13</v>
      </c>
      <c r="I12" s="121">
        <v>2022</v>
      </c>
      <c r="J12" s="121">
        <v>2023</v>
      </c>
      <c r="K12" s="121"/>
      <c r="L12" s="122" t="s">
        <v>12</v>
      </c>
    </row>
    <row r="13" spans="1:12">
      <c r="B13" s="39" t="s">
        <v>39</v>
      </c>
      <c r="C13" s="57">
        <v>1113.0390852770868</v>
      </c>
      <c r="D13" s="57">
        <v>945.13192792103541</v>
      </c>
      <c r="E13" s="58" t="s">
        <v>155</v>
      </c>
      <c r="F13" s="102">
        <v>-15.085468208356001</v>
      </c>
      <c r="G13" s="64"/>
      <c r="H13" s="39" t="s">
        <v>125</v>
      </c>
      <c r="I13" s="57">
        <v>4751.8509061271398</v>
      </c>
      <c r="J13" s="57">
        <v>4898.7657184131185</v>
      </c>
      <c r="K13" s="58" t="s">
        <v>154</v>
      </c>
      <c r="L13" s="102">
        <v>3.0917386759029775</v>
      </c>
    </row>
    <row r="14" spans="1:12">
      <c r="B14" s="103" t="s">
        <v>156</v>
      </c>
      <c r="C14" s="104">
        <v>1222.5503331170864</v>
      </c>
      <c r="D14" s="104">
        <v>1189.5154401110353</v>
      </c>
      <c r="E14" s="105" t="s">
        <v>155</v>
      </c>
      <c r="F14" s="106">
        <v>-2.702129483849014</v>
      </c>
      <c r="G14" s="64"/>
      <c r="H14" s="103" t="s">
        <v>45</v>
      </c>
      <c r="I14" s="104">
        <v>3624.8255126859194</v>
      </c>
      <c r="J14" s="104">
        <v>3644.4077669546555</v>
      </c>
      <c r="K14" s="105" t="s">
        <v>154</v>
      </c>
      <c r="L14" s="106">
        <v>0.54022612123545422</v>
      </c>
    </row>
    <row r="15" spans="1:12">
      <c r="B15" s="44" t="s">
        <v>49</v>
      </c>
      <c r="C15" s="57">
        <v>173.55776157016675</v>
      </c>
      <c r="D15" s="57">
        <v>185.16973023169697</v>
      </c>
      <c r="E15" s="58" t="s">
        <v>154</v>
      </c>
      <c r="F15" s="109">
        <v>6.6905499105758492</v>
      </c>
      <c r="G15" s="64"/>
      <c r="H15" s="39" t="s">
        <v>46</v>
      </c>
      <c r="I15" s="57">
        <v>-13.114321138130887</v>
      </c>
      <c r="J15" s="57">
        <v>17.022108352162217</v>
      </c>
      <c r="K15" s="58" t="s">
        <v>43</v>
      </c>
      <c r="L15" s="110" t="s">
        <v>43</v>
      </c>
    </row>
    <row r="16" spans="1:12">
      <c r="B16" s="44" t="s">
        <v>238</v>
      </c>
      <c r="C16" s="57">
        <v>218.22650160000001</v>
      </c>
      <c r="D16" s="57">
        <v>279.54580220000003</v>
      </c>
      <c r="E16" s="58" t="s">
        <v>154</v>
      </c>
      <c r="F16" s="109">
        <v>28.098924809964522</v>
      </c>
      <c r="G16" s="64"/>
      <c r="H16" s="70" t="s">
        <v>47</v>
      </c>
      <c r="I16" s="74">
        <v>1140.1397145793508</v>
      </c>
      <c r="J16" s="74">
        <v>1237.3358431063009</v>
      </c>
      <c r="K16" s="107" t="s">
        <v>154</v>
      </c>
      <c r="L16" s="108">
        <v>8.524931399553104</v>
      </c>
    </row>
    <row r="17" spans="2:6">
      <c r="B17" s="70" t="s">
        <v>231</v>
      </c>
      <c r="C17" s="74">
        <v>-109.51124783999965</v>
      </c>
      <c r="D17" s="74">
        <v>-244.38351218999998</v>
      </c>
      <c r="E17" s="107" t="s">
        <v>43</v>
      </c>
      <c r="F17" s="111" t="s">
        <v>43</v>
      </c>
    </row>
    <row r="20" spans="2:6">
      <c r="B20" s="55" t="s">
        <v>144</v>
      </c>
    </row>
    <row r="21" spans="2:6" ht="38.25">
      <c r="B21" s="124" t="s">
        <v>13</v>
      </c>
      <c r="C21" s="121">
        <v>2022</v>
      </c>
      <c r="D21" s="121">
        <v>2023</v>
      </c>
      <c r="E21" s="121"/>
      <c r="F21" s="122" t="s">
        <v>12</v>
      </c>
    </row>
    <row r="22" spans="2:6" ht="25.5">
      <c r="B22" s="56" t="s">
        <v>145</v>
      </c>
      <c r="C22" s="57">
        <v>1081.8823372396637</v>
      </c>
      <c r="D22" s="57">
        <v>1037.3806941245134</v>
      </c>
      <c r="E22" s="58" t="s">
        <v>155</v>
      </c>
      <c r="F22" s="102">
        <v>-4.1133533271920042</v>
      </c>
    </row>
  </sheetData>
  <conditionalFormatting sqref="C6:F8">
    <cfRule type="expression" dxfId="161" priority="12">
      <formula>MOD(ROW(),2)=1</formula>
    </cfRule>
  </conditionalFormatting>
  <conditionalFormatting sqref="H13:L16 C13:F17 H6:L9">
    <cfRule type="expression" dxfId="160" priority="11">
      <formula>MOD(ROW(),2)=0</formula>
    </cfRule>
  </conditionalFormatting>
  <conditionalFormatting sqref="E6:E8 K6:K9 K13:K16 E13:E17">
    <cfRule type="cellIs" dxfId="159" priority="9" operator="equal">
      <formula>$A$1</formula>
    </cfRule>
    <cfRule type="cellIs" dxfId="158" priority="10" operator="equal">
      <formula>$A$2</formula>
    </cfRule>
  </conditionalFormatting>
  <conditionalFormatting sqref="C22:F22">
    <cfRule type="expression" dxfId="157" priority="8">
      <formula>MOD(ROW(),2)=0</formula>
    </cfRule>
  </conditionalFormatting>
  <conditionalFormatting sqref="E22">
    <cfRule type="cellIs" dxfId="156" priority="6" operator="equal">
      <formula>$A$1</formula>
    </cfRule>
    <cfRule type="cellIs" dxfId="155" priority="7" operator="equal">
      <formula>$A$2</formula>
    </cfRule>
  </conditionalFormatting>
  <conditionalFormatting sqref="F6:F8 F22 L6:L9 L13:L16 F13:F17">
    <cfRule type="cellIs" dxfId="154" priority="4" operator="greaterThan">
      <formula>0</formula>
    </cfRule>
    <cfRule type="cellIs" dxfId="153" priority="5" operator="lessThan">
      <formula>0</formula>
    </cfRule>
  </conditionalFormatting>
  <conditionalFormatting sqref="B6:B8">
    <cfRule type="expression" dxfId="152" priority="3">
      <formula>MOD(ROW(),2)=1</formula>
    </cfRule>
  </conditionalFormatting>
  <conditionalFormatting sqref="B13:B17">
    <cfRule type="expression" dxfId="151" priority="2">
      <formula>MOD(ROW(),2)=0</formula>
    </cfRule>
  </conditionalFormatting>
  <conditionalFormatting sqref="B22">
    <cfRule type="expression" dxfId="150"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215785"/>
    <pageSetUpPr fitToPage="1"/>
  </sheetPr>
  <dimension ref="A1:CB32"/>
  <sheetViews>
    <sheetView showGridLines="0" zoomScaleNormal="100" workbookViewId="0">
      <selection activeCell="D1" sqref="D1"/>
    </sheetView>
  </sheetViews>
  <sheetFormatPr defaultColWidth="9.140625" defaultRowHeight="12.75"/>
  <cols>
    <col min="1" max="1" width="9.140625" style="75"/>
    <col min="2" max="2" width="27.7109375" style="39" bestFit="1" customWidth="1"/>
    <col min="3" max="16" width="9.140625" style="39"/>
    <col min="17" max="17" width="2.7109375" style="39" customWidth="1"/>
    <col min="18" max="18" width="9.140625" style="39"/>
    <col min="19" max="19" width="9.140625" style="75"/>
    <col min="20" max="20" width="8.7109375" style="75"/>
    <col min="21" max="39" width="9.140625" style="75"/>
    <col min="40" max="75" width="9.140625" style="39"/>
    <col min="76" max="76" width="3.5703125" style="39" customWidth="1"/>
    <col min="77" max="16384" width="9.140625" style="39"/>
  </cols>
  <sheetData>
    <row r="1" spans="1:77">
      <c r="A1" s="52" t="s">
        <v>154</v>
      </c>
      <c r="S1" s="52"/>
      <c r="T1" s="52"/>
      <c r="U1" s="52"/>
      <c r="V1" s="52"/>
      <c r="W1" s="52"/>
      <c r="X1" s="52"/>
      <c r="Y1" s="52"/>
      <c r="Z1" s="52"/>
      <c r="AA1" s="52"/>
      <c r="AB1" s="52"/>
      <c r="AC1" s="52"/>
      <c r="AD1" s="52"/>
      <c r="AE1" s="52"/>
      <c r="AF1" s="52"/>
      <c r="AG1" s="52"/>
      <c r="AH1" s="52"/>
      <c r="AI1" s="52"/>
      <c r="AJ1" s="52"/>
      <c r="AK1" s="52"/>
      <c r="AL1" s="52"/>
      <c r="AM1" s="52"/>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row>
    <row r="2" spans="1:77" s="75" customFormat="1">
      <c r="A2" s="53" t="s">
        <v>155</v>
      </c>
      <c r="B2" s="126" t="s">
        <v>13</v>
      </c>
      <c r="C2" s="64"/>
      <c r="D2" s="64"/>
      <c r="E2" s="64"/>
      <c r="F2" s="64"/>
      <c r="G2" s="64"/>
      <c r="H2" s="64"/>
      <c r="I2" s="64"/>
      <c r="J2" s="64"/>
      <c r="K2" s="64"/>
      <c r="L2" s="64"/>
      <c r="M2" s="64"/>
      <c r="N2" s="64"/>
      <c r="O2" s="64"/>
      <c r="P2" s="64"/>
      <c r="Q2" s="64"/>
      <c r="R2" s="64"/>
      <c r="S2" s="53"/>
      <c r="T2" s="53"/>
      <c r="U2" s="53"/>
      <c r="V2" s="53"/>
      <c r="W2" s="53"/>
      <c r="X2" s="53"/>
      <c r="Y2" s="53"/>
      <c r="Z2" s="53"/>
      <c r="AA2" s="53"/>
      <c r="AB2" s="53"/>
      <c r="AC2" s="53"/>
      <c r="AD2" s="53"/>
      <c r="AE2" s="53"/>
      <c r="AF2" s="53"/>
      <c r="AG2" s="53"/>
      <c r="AH2" s="53"/>
      <c r="AI2" s="53"/>
      <c r="AJ2" s="53"/>
      <c r="AK2" s="53"/>
      <c r="AL2" s="53"/>
      <c r="AM2" s="53"/>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row>
    <row r="4" spans="1:77">
      <c r="B4" s="55" t="s">
        <v>150</v>
      </c>
      <c r="C4" s="55"/>
      <c r="D4" s="55"/>
      <c r="E4" s="55"/>
      <c r="F4" s="55"/>
      <c r="G4" s="55"/>
      <c r="H4" s="55"/>
      <c r="I4" s="55"/>
      <c r="J4" s="55"/>
      <c r="K4" s="55"/>
      <c r="L4" s="55"/>
      <c r="M4" s="55"/>
      <c r="N4" s="55"/>
      <c r="O4" s="55"/>
      <c r="P4" s="55"/>
      <c r="Q4" s="55"/>
      <c r="R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row>
    <row r="5" spans="1:77" s="56" customFormat="1" ht="38.25">
      <c r="A5" s="76"/>
      <c r="B5" s="125"/>
      <c r="C5" s="122">
        <f>AppAn.Data!L$2</f>
        <v>2010</v>
      </c>
      <c r="D5" s="122">
        <f>AppAn.Data!M$2</f>
        <v>2011</v>
      </c>
      <c r="E5" s="122">
        <f>AppAn.Data!N$2</f>
        <v>2012</v>
      </c>
      <c r="F5" s="122">
        <f>AppAn.Data!O$2</f>
        <v>2013</v>
      </c>
      <c r="G5" s="122">
        <f>AppAn.Data!P$2</f>
        <v>2014</v>
      </c>
      <c r="H5" s="122">
        <f>AppAn.Data!Q$2</f>
        <v>2015</v>
      </c>
      <c r="I5" s="122">
        <f>AppAn.Data!R$2</f>
        <v>2016</v>
      </c>
      <c r="J5" s="122">
        <f>AppAn.Data!S$2</f>
        <v>2017</v>
      </c>
      <c r="K5" s="122">
        <f>AppAn.Data!T$2</f>
        <v>2018</v>
      </c>
      <c r="L5" s="122">
        <f>AppAn.Data!U$2</f>
        <v>2019</v>
      </c>
      <c r="M5" s="122">
        <f>AppAn.Data!V$2</f>
        <v>2020</v>
      </c>
      <c r="N5" s="122">
        <f>AppAn.Data!W$2</f>
        <v>2021</v>
      </c>
      <c r="O5" s="122">
        <f>AppAn.Data!X$2</f>
        <v>2022</v>
      </c>
      <c r="P5" s="122">
        <f>AppAn.Data!Y$2</f>
        <v>2023</v>
      </c>
      <c r="Q5" s="122"/>
      <c r="R5" s="122" t="s">
        <v>12</v>
      </c>
      <c r="S5" s="76"/>
      <c r="T5" s="122" t="str">
        <f>AppQt.Data!M$2</f>
        <v>Q1'10</v>
      </c>
      <c r="U5" s="122" t="str">
        <f>AppQt.Data!N$2</f>
        <v>Q2'10</v>
      </c>
      <c r="V5" s="122" t="str">
        <f>AppQt.Data!O$2</f>
        <v>Q3'10</v>
      </c>
      <c r="W5" s="122" t="str">
        <f>AppQt.Data!P$2</f>
        <v>Q4'10</v>
      </c>
      <c r="X5" s="122" t="str">
        <f>AppQt.Data!Q$2</f>
        <v>Q1'11</v>
      </c>
      <c r="Y5" s="122" t="str">
        <f>AppQt.Data!R$2</f>
        <v>Q2'11</v>
      </c>
      <c r="Z5" s="122" t="str">
        <f>AppQt.Data!S$2</f>
        <v>Q3'11</v>
      </c>
      <c r="AA5" s="122" t="str">
        <f>AppQt.Data!T$2</f>
        <v>Q4'11</v>
      </c>
      <c r="AB5" s="122" t="str">
        <f>AppQt.Data!U$2</f>
        <v>Q1'12</v>
      </c>
      <c r="AC5" s="122" t="str">
        <f>AppQt.Data!V$2</f>
        <v>Q2'12</v>
      </c>
      <c r="AD5" s="122" t="str">
        <f>AppQt.Data!W$2</f>
        <v>Q3'12</v>
      </c>
      <c r="AE5" s="122" t="str">
        <f>AppQt.Data!X$2</f>
        <v>Q4'12</v>
      </c>
      <c r="AF5" s="122" t="str">
        <f>AppQt.Data!Y$2</f>
        <v>Q1'13</v>
      </c>
      <c r="AG5" s="122" t="str">
        <f>AppQt.Data!Z$2</f>
        <v>Q2'13</v>
      </c>
      <c r="AH5" s="122" t="str">
        <f>AppQt.Data!AA$2</f>
        <v>Q3'13</v>
      </c>
      <c r="AI5" s="122" t="str">
        <f>AppQt.Data!AB$2</f>
        <v>Q4'13</v>
      </c>
      <c r="AJ5" s="122" t="str">
        <f>AppQt.Data!AC$2</f>
        <v>Q1'14</v>
      </c>
      <c r="AK5" s="122" t="str">
        <f>AppQt.Data!AD$2</f>
        <v>Q2'14</v>
      </c>
      <c r="AL5" s="122" t="str">
        <f>AppQt.Data!AE$2</f>
        <v>Q3'14</v>
      </c>
      <c r="AM5" s="122" t="str">
        <f>AppQt.Data!AF$2</f>
        <v>Q4'14</v>
      </c>
      <c r="AN5" s="122" t="str">
        <f>AppQt.Data!AG$2</f>
        <v>Q1'15</v>
      </c>
      <c r="AO5" s="122" t="str">
        <f>AppQt.Data!AH$2</f>
        <v>Q2'15</v>
      </c>
      <c r="AP5" s="122" t="str">
        <f>AppQt.Data!AI$2</f>
        <v>Q3'15</v>
      </c>
      <c r="AQ5" s="122" t="str">
        <f>AppQt.Data!AJ$2</f>
        <v>Q4'15</v>
      </c>
      <c r="AR5" s="122" t="str">
        <f>AppQt.Data!AK$2</f>
        <v>Q1'16</v>
      </c>
      <c r="AS5" s="122" t="str">
        <f>AppQt.Data!AL$2</f>
        <v>Q2'16</v>
      </c>
      <c r="AT5" s="122" t="str">
        <f>AppQt.Data!AM$2</f>
        <v>Q3'16</v>
      </c>
      <c r="AU5" s="122" t="str">
        <f>AppQt.Data!AN$2</f>
        <v>Q4'16</v>
      </c>
      <c r="AV5" s="122" t="str">
        <f>AppQt.Data!AO$2</f>
        <v>Q1'17</v>
      </c>
      <c r="AW5" s="122" t="str">
        <f>AppQt.Data!AP$2</f>
        <v>Q2'17</v>
      </c>
      <c r="AX5" s="122" t="str">
        <f>AppQt.Data!AQ$2</f>
        <v>Q3'17</v>
      </c>
      <c r="AY5" s="122" t="str">
        <f>AppQt.Data!AR$2</f>
        <v>Q4'17</v>
      </c>
      <c r="AZ5" s="122" t="str">
        <f>AppQt.Data!AS$2</f>
        <v>Q1'18</v>
      </c>
      <c r="BA5" s="122" t="str">
        <f>AppQt.Data!AT$2</f>
        <v>Q2'18</v>
      </c>
      <c r="BB5" s="122" t="str">
        <f>AppQt.Data!AU$2</f>
        <v>Q3'18</v>
      </c>
      <c r="BC5" s="122" t="str">
        <f>AppQt.Data!AV$2</f>
        <v>Q4'18</v>
      </c>
      <c r="BD5" s="122" t="str">
        <f>AppQt.Data!AW$2</f>
        <v>Q1'19</v>
      </c>
      <c r="BE5" s="122" t="str">
        <f>AppQt.Data!AX$2</f>
        <v>Q2'19</v>
      </c>
      <c r="BF5" s="122" t="str">
        <f>AppQt.Data!AY$2</f>
        <v>Q3'19</v>
      </c>
      <c r="BG5" s="122" t="str">
        <f>AppQt.Data!AZ$2</f>
        <v>Q4'19</v>
      </c>
      <c r="BH5" s="122" t="str">
        <f>AppQt.Data!BA$2</f>
        <v>Q1'20</v>
      </c>
      <c r="BI5" s="122" t="str">
        <f>AppQt.Data!BB$2</f>
        <v>Q2'20</v>
      </c>
      <c r="BJ5" s="122" t="str">
        <f>AppQt.Data!BC$2</f>
        <v>Q3'20</v>
      </c>
      <c r="BK5" s="122" t="str">
        <f>AppQt.Data!BD$2</f>
        <v>Q4'20</v>
      </c>
      <c r="BL5" s="122" t="str">
        <f>AppQt.Data!BE$2</f>
        <v>Q1'21</v>
      </c>
      <c r="BM5" s="122" t="str">
        <f>AppQt.Data!BF$2</f>
        <v>Q2'21</v>
      </c>
      <c r="BN5" s="122" t="str">
        <f>AppQt.Data!BG$2</f>
        <v>Q3'21</v>
      </c>
      <c r="BO5" s="122" t="str">
        <f>AppQt.Data!BH$2</f>
        <v>Q4'21</v>
      </c>
      <c r="BP5" s="122" t="str">
        <f>AppQt.Data!BI$2</f>
        <v>Q1'22</v>
      </c>
      <c r="BQ5" s="122" t="str">
        <f>AppQt.Data!BJ$2</f>
        <v>Q2'22</v>
      </c>
      <c r="BR5" s="122" t="str">
        <f>AppQt.Data!BK$2</f>
        <v>Q3'22</v>
      </c>
      <c r="BS5" s="122" t="str">
        <f>AppQt.Data!BL$2</f>
        <v>Q4'22</v>
      </c>
      <c r="BT5" s="122" t="str">
        <f>AppQt.Data!BM$2</f>
        <v>Q1'23</v>
      </c>
      <c r="BU5" s="122" t="str">
        <f>AppQt.Data!BN$2</f>
        <v>Q2'23</v>
      </c>
      <c r="BV5" s="122" t="str">
        <f>AppQt.Data!BO$2</f>
        <v>Q3'23</v>
      </c>
      <c r="BW5" s="122" t="str">
        <f>AppQt.Data!BP$2</f>
        <v>Q4'23</v>
      </c>
      <c r="BX5" s="122"/>
      <c r="BY5" s="122" t="s">
        <v>12</v>
      </c>
    </row>
    <row r="6" spans="1:77">
      <c r="B6" s="55" t="s">
        <v>44</v>
      </c>
      <c r="T6" s="39"/>
      <c r="U6" s="39"/>
      <c r="V6" s="39"/>
      <c r="W6" s="39"/>
      <c r="X6" s="39"/>
      <c r="Y6" s="39"/>
      <c r="Z6" s="39"/>
      <c r="AA6" s="39"/>
      <c r="AB6" s="39"/>
      <c r="AC6" s="39"/>
      <c r="AD6" s="39"/>
      <c r="AE6" s="39"/>
      <c r="AF6" s="39"/>
      <c r="AG6" s="39"/>
      <c r="AH6" s="39"/>
      <c r="AI6" s="39"/>
      <c r="AJ6" s="39"/>
      <c r="AK6" s="39"/>
      <c r="AL6" s="39"/>
      <c r="AM6" s="39"/>
      <c r="BY6" s="95"/>
    </row>
    <row r="7" spans="1:77">
      <c r="A7" s="64"/>
      <c r="B7" s="39" t="s">
        <v>45</v>
      </c>
      <c r="C7" s="67">
        <f>IF($B$2="Tonnes",AppAn.Data!L10,(AppAn.Data!L10*ozton*AppAn.Data!L$6)/1000000)</f>
        <v>2754.465101471073</v>
      </c>
      <c r="D7" s="67">
        <f>IF($B$2="Tonnes",AppAn.Data!M10,(AppAn.Data!M10*ozton*AppAn.Data!M$6)/1000000)</f>
        <v>2876.8619230876575</v>
      </c>
      <c r="E7" s="67">
        <f>IF($B$2="Tonnes",AppAn.Data!N10,(AppAn.Data!N10*ozton*AppAn.Data!N$6)/1000000)</f>
        <v>2957.2012943324589</v>
      </c>
      <c r="F7" s="67">
        <f>IF($B$2="Tonnes",AppAn.Data!O10,(AppAn.Data!O10*ozton*AppAn.Data!O$6)/1000000)</f>
        <v>3166.7669697207571</v>
      </c>
      <c r="G7" s="67">
        <f>IF($B$2="Tonnes",AppAn.Data!P10,(AppAn.Data!P10*ozton*AppAn.Data!P$6)/1000000)</f>
        <v>3270.4998641525121</v>
      </c>
      <c r="H7" s="67">
        <f>IF($B$2="Tonnes",AppAn.Data!Q10,(AppAn.Data!Q10*ozton*AppAn.Data!Q$6)/1000000)</f>
        <v>3361.3102920361107</v>
      </c>
      <c r="I7" s="67">
        <f>IF($B$2="Tonnes",AppAn.Data!R10,(AppAn.Data!R10*ozton*AppAn.Data!R$6)/1000000)</f>
        <v>3515.2367732288708</v>
      </c>
      <c r="J7" s="67">
        <f>IF($B$2="Tonnes",AppAn.Data!S10,(AppAn.Data!S10*ozton*AppAn.Data!S$6)/1000000)</f>
        <v>3575.7073189262196</v>
      </c>
      <c r="K7" s="67">
        <f>IF($B$2="Tonnes",AppAn.Data!T10,(AppAn.Data!T10*ozton*AppAn.Data!T$6)/1000000)</f>
        <v>3655.8694043709229</v>
      </c>
      <c r="L7" s="67">
        <f>IF($B$2="Tonnes",AppAn.Data!U10,(AppAn.Data!U10*ozton*AppAn.Data!U$6)/1000000)</f>
        <v>3596.4245971706227</v>
      </c>
      <c r="M7" s="67">
        <f>IF($B$2="Tonnes",AppAn.Data!V10,(AppAn.Data!V10*ozton*AppAn.Data!V$6)/1000000)</f>
        <v>3482.042594438622</v>
      </c>
      <c r="N7" s="67">
        <f>IF($B$2="Tonnes",AppAn.Data!W10,(AppAn.Data!W10*ozton*AppAn.Data!W$6)/1000000)</f>
        <v>3576.4637437507026</v>
      </c>
      <c r="O7" s="67">
        <f>IF($B$2="Tonnes",AppAn.Data!X10,(AppAn.Data!X10*ozton*AppAn.Data!X$6)/1000000)</f>
        <v>3624.8255126859194</v>
      </c>
      <c r="P7" s="67">
        <f>IF($B$2="Tonnes",AppAn.Data!Y10,(AppAn.Data!Y10*ozton*AppAn.Data!Y$6)/1000000)</f>
        <v>3644.4077669546555</v>
      </c>
      <c r="Q7" s="58" t="str">
        <f>IF(R7&lt;0,$A$2,IF(R7&gt;0,$A$1,"-"))</f>
        <v>▲</v>
      </c>
      <c r="R7" s="59">
        <f>IF(AND(P7&gt;0,O7&gt;0),(P7/O7-1)*100,"-")</f>
        <v>0.54022612123545422</v>
      </c>
      <c r="S7" s="64"/>
      <c r="T7" s="67">
        <f>IF($B$2="Tonnes",AppQt.Data!M11,(AppQt.Data!M11*ozton*AppQt.Data!L$7)/1000000)</f>
        <v>631.99953088294683</v>
      </c>
      <c r="U7" s="67">
        <f>IF($B$2="Tonnes",AppQt.Data!N11,(AppQt.Data!N11*ozton*AppQt.Data!M$7)/1000000)</f>
        <v>674.59830558143221</v>
      </c>
      <c r="V7" s="67">
        <f>IF($B$2="Tonnes",AppQt.Data!O11,(AppQt.Data!O11*ozton*AppQt.Data!N$7)/1000000)</f>
        <v>729.70253344207617</v>
      </c>
      <c r="W7" s="67">
        <f>IF($B$2="Tonnes",AppQt.Data!P11,(AppQt.Data!P11*ozton*AppQt.Data!O$7)/1000000)</f>
        <v>718.1647315646178</v>
      </c>
      <c r="X7" s="67">
        <f>IF($B$2="Tonnes",AppQt.Data!Q11,(AppQt.Data!Q11*ozton*AppQt.Data!P$7)/1000000)</f>
        <v>667.5529702451538</v>
      </c>
      <c r="Y7" s="67">
        <f>IF($B$2="Tonnes",AppQt.Data!R11,(AppQt.Data!R11*ozton*AppQt.Data!Q$7)/1000000)</f>
        <v>719.68003710327093</v>
      </c>
      <c r="Z7" s="67">
        <f>IF($B$2="Tonnes",AppQt.Data!S11,(AppQt.Data!S11*ozton*AppQt.Data!R$7)/1000000)</f>
        <v>752.67892458641256</v>
      </c>
      <c r="AA7" s="67">
        <f>IF($B$2="Tonnes",AppQt.Data!T11,(AppQt.Data!T11*ozton*AppQt.Data!S$7)/1000000)</f>
        <v>736.9499911528203</v>
      </c>
      <c r="AB7" s="67">
        <f>IF($B$2="Tonnes",AppQt.Data!U11,(AppQt.Data!U11*ozton*AppQt.Data!T$7)/1000000)</f>
        <v>685.84214021391256</v>
      </c>
      <c r="AC7" s="67">
        <f>IF($B$2="Tonnes",AppQt.Data!V11,(AppQt.Data!V11*ozton*AppQt.Data!U$7)/1000000)</f>
        <v>729.4583714262609</v>
      </c>
      <c r="AD7" s="67">
        <f>IF($B$2="Tonnes",AppQt.Data!W11,(AppQt.Data!W11*ozton*AppQt.Data!V$7)/1000000)</f>
        <v>769.49469946494162</v>
      </c>
      <c r="AE7" s="67">
        <f>IF($B$2="Tonnes",AppQt.Data!X11,(AppQt.Data!X11*ozton*AppQt.Data!W$7)/1000000)</f>
        <v>772.40608322734397</v>
      </c>
      <c r="AF7" s="67">
        <f>IF($B$2="Tonnes",AppQt.Data!Y11,(AppQt.Data!Y11*ozton*AppQt.Data!X$7)/1000000)</f>
        <v>720.5543294360325</v>
      </c>
      <c r="AG7" s="67">
        <f>IF($B$2="Tonnes",AppQt.Data!Z11,(AppQt.Data!Z11*ozton*AppQt.Data!Y$7)/1000000)</f>
        <v>770.10357413020949</v>
      </c>
      <c r="AH7" s="67">
        <f>IF($B$2="Tonnes",AppQt.Data!AA11,(AppQt.Data!AA11*ozton*AppQt.Data!Z$7)/1000000)</f>
        <v>838.81755168188465</v>
      </c>
      <c r="AI7" s="67">
        <f>IF($B$2="Tonnes",AppQt.Data!AB11,(AppQt.Data!AB11*ozton*AppQt.Data!AA$7)/1000000)</f>
        <v>837.2915144726303</v>
      </c>
      <c r="AJ7" s="67">
        <f>IF($B$2="Tonnes",AppQt.Data!AC11,(AppQt.Data!AC11*ozton*AppQt.Data!AB$7)/1000000)</f>
        <v>749.23377543188451</v>
      </c>
      <c r="AK7" s="67">
        <f>IF($B$2="Tonnes",AppQt.Data!AD11,(AppQt.Data!AD11*ozton*AppQt.Data!AC$7)/1000000)</f>
        <v>792.29859641066173</v>
      </c>
      <c r="AL7" s="67">
        <f>IF($B$2="Tonnes",AppQt.Data!AE11,(AppQt.Data!AE11*ozton*AppQt.Data!AD$7)/1000000)</f>
        <v>862.36114114036309</v>
      </c>
      <c r="AM7" s="67">
        <f>IF($B$2="Tonnes",AppQt.Data!AF11,(AppQt.Data!AF11*ozton*AppQt.Data!AE$7)/1000000)</f>
        <v>866.60635116960304</v>
      </c>
      <c r="AN7" s="67">
        <f>IF($B$2="Tonnes",AppQt.Data!AG11,(AppQt.Data!AG11*ozton*AppQt.Data!AF$7)/1000000)</f>
        <v>787.67075235379559</v>
      </c>
      <c r="AO7" s="67">
        <f>IF($B$2="Tonnes",AppQt.Data!AH11,(AppQt.Data!AH11*ozton*AppQt.Data!AG$7)/1000000)</f>
        <v>838.22913331196423</v>
      </c>
      <c r="AP7" s="67">
        <f>IF($B$2="Tonnes",AppQt.Data!AI11,(AppQt.Data!AI11*ozton*AppQt.Data!AH$7)/1000000)</f>
        <v>867.45616130642509</v>
      </c>
      <c r="AQ7" s="67">
        <f>IF($B$2="Tonnes",AppQt.Data!AJ11,(AppQt.Data!AJ11*ozton*AppQt.Data!AI$7)/1000000)</f>
        <v>867.95424506392533</v>
      </c>
      <c r="AR7" s="67">
        <f>IF($B$2="Tonnes",AppQt.Data!AK11,(AppQt.Data!AK11*ozton*AppQt.Data!AJ$7)/1000000)</f>
        <v>855.18616032371199</v>
      </c>
      <c r="AS7" s="67">
        <f>IF($B$2="Tonnes",AppQt.Data!AL11,(AppQt.Data!AL11*ozton*AppQt.Data!AK$7)/1000000)</f>
        <v>860.63443868301692</v>
      </c>
      <c r="AT7" s="67">
        <f>IF($B$2="Tonnes",AppQt.Data!AM11,(AppQt.Data!AM11*ozton*AppQt.Data!AL$7)/1000000)</f>
        <v>882.57747904790199</v>
      </c>
      <c r="AU7" s="67">
        <f>IF($B$2="Tonnes",AppQt.Data!AN11,(AppQt.Data!AN11*ozton*AppQt.Data!AM$7)/1000000)</f>
        <v>916.83869517424</v>
      </c>
      <c r="AV7" s="67">
        <f>IF($B$2="Tonnes",AppQt.Data!AO11,(AppQt.Data!AO11*ozton*AppQt.Data!AN$7)/1000000)</f>
        <v>830.71793210151782</v>
      </c>
      <c r="AW7" s="67">
        <f>IF($B$2="Tonnes",AppQt.Data!AP11,(AppQt.Data!AP11*ozton*AppQt.Data!AO$7)/1000000)</f>
        <v>883.6366703833296</v>
      </c>
      <c r="AX7" s="67">
        <f>IF($B$2="Tonnes",AppQt.Data!AQ11,(AppQt.Data!AQ11*ozton*AppQt.Data!AP$7)/1000000)</f>
        <v>925.01122165703987</v>
      </c>
      <c r="AY7" s="67">
        <f>IF($B$2="Tonnes",AppQt.Data!AR11,(AppQt.Data!AR11*ozton*AppQt.Data!AQ$7)/1000000)</f>
        <v>936.34149478433255</v>
      </c>
      <c r="AZ7" s="67">
        <f>IF($B$2="Tonnes",AppQt.Data!AS11,(AppQt.Data!AS11*ozton*AppQt.Data!AR$7)/1000000)</f>
        <v>851.49617507322148</v>
      </c>
      <c r="BA7" s="67">
        <f>IF($B$2="Tonnes",AppQt.Data!AT11,(AppQt.Data!AT11*ozton*AppQt.Data!AS$7)/1000000)</f>
        <v>898.95290811124289</v>
      </c>
      <c r="BB7" s="67">
        <f>IF($B$2="Tonnes",AppQt.Data!AU11,(AppQt.Data!AU11*ozton*AppQt.Data!AT$7)/1000000)</f>
        <v>955.52247918178068</v>
      </c>
      <c r="BC7" s="67">
        <f>IF($B$2="Tonnes",AppQt.Data!AV11,(AppQt.Data!AV11*ozton*AppQt.Data!AU$7)/1000000)</f>
        <v>949.89784200467784</v>
      </c>
      <c r="BD7" s="67">
        <f>IF($B$2="Tonnes",AppQt.Data!AW11,(AppQt.Data!AW11*ozton*AppQt.Data!AV$7)/1000000)</f>
        <v>845.53620324717372</v>
      </c>
      <c r="BE7" s="67">
        <f>IF($B$2="Tonnes",AppQt.Data!AX11,(AppQt.Data!AX11*ozton*AppQt.Data!AW$7)/1000000)</f>
        <v>878.57546624650217</v>
      </c>
      <c r="BF7" s="67">
        <f>IF($B$2="Tonnes",AppQt.Data!AY11,(AppQt.Data!AY11*ozton*AppQt.Data!AX$7)/1000000)</f>
        <v>933.62163789409362</v>
      </c>
      <c r="BG7" s="67">
        <f>IF($B$2="Tonnes",AppQt.Data!AZ11,(AppQt.Data!AZ11*ozton*AppQt.Data!AY$7)/1000000)</f>
        <v>938.69128978285346</v>
      </c>
      <c r="BH7" s="67">
        <f>IF($B$2="Tonnes",AppQt.Data!BA11,(AppQt.Data!BA11*ozton*AppQt.Data!AZ$7)/1000000)</f>
        <v>840.85062178529336</v>
      </c>
      <c r="BI7" s="67">
        <f>IF($B$2="Tonnes",AppQt.Data!BB11,(AppQt.Data!BB11*ozton*AppQt.Data!BA$7)/1000000)</f>
        <v>789.52414390516287</v>
      </c>
      <c r="BJ7" s="67">
        <f>IF($B$2="Tonnes",AppQt.Data!BC11,(AppQt.Data!BC11*ozton*AppQt.Data!BB$7)/1000000)</f>
        <v>923.64196331143103</v>
      </c>
      <c r="BK7" s="67">
        <f>IF($B$2="Tonnes",AppQt.Data!BD11,(AppQt.Data!BD11*ozton*AppQt.Data!BC$7)/1000000)</f>
        <v>928.02586543673488</v>
      </c>
      <c r="BL7" s="67">
        <f>IF($B$2="Tonnes",AppQt.Data!BE11,(AppQt.Data!BE11*ozton*AppQt.Data!BD$7)/1000000)</f>
        <v>832.12531238367603</v>
      </c>
      <c r="BM7" s="67">
        <f>IF($B$2="Tonnes",AppQt.Data!BF11,(AppQt.Data!BF11*ozton*AppQt.Data!BE$7)/1000000)</f>
        <v>874.98797254460067</v>
      </c>
      <c r="BN7" s="67">
        <f>IF($B$2="Tonnes",AppQt.Data!BG11,(AppQt.Data!BG11*ozton*AppQt.Data!BF$7)/1000000)</f>
        <v>929.40650451651186</v>
      </c>
      <c r="BO7" s="67">
        <f>IF($B$2="Tonnes",AppQt.Data!BH11,(AppQt.Data!BH11*ozton*AppQt.Data!BG$7)/1000000)</f>
        <v>939.94395430591442</v>
      </c>
      <c r="BP7" s="67">
        <f>IF($B$2="Tonnes",AppQt.Data!BI11,(AppQt.Data!BI11*ozton*AppQt.Data!BH$7)/1000000)</f>
        <v>839.36552155076356</v>
      </c>
      <c r="BQ7" s="67">
        <f>IF($B$2="Tonnes",AppQt.Data!BJ11,(AppQt.Data!BJ11*ozton*AppQt.Data!BI$7)/1000000)</f>
        <v>889.70187608290951</v>
      </c>
      <c r="BR7" s="67">
        <f>IF($B$2="Tonnes",AppQt.Data!BK11,(AppQt.Data!BK11*ozton*AppQt.Data!BJ$7)/1000000)</f>
        <v>949.0520645162851</v>
      </c>
      <c r="BS7" s="67">
        <f>IF($B$2="Tonnes",AppQt.Data!BL11,(AppQt.Data!BL11*ozton*AppQt.Data!BK$7)/1000000)</f>
        <v>946.70605053596114</v>
      </c>
      <c r="BT7" s="67">
        <f>IF($B$2="Tonnes",AppQt.Data!BM11,(AppQt.Data!BM11*ozton*AppQt.Data!BL$7)/1000000)</f>
        <v>852.54257207158355</v>
      </c>
      <c r="BU7" s="67">
        <f>IF($B$2="Tonnes",AppQt.Data!BN11,(AppQt.Data!BN11*ozton*AppQt.Data!BM$7)/1000000)</f>
        <v>908.96769217986321</v>
      </c>
      <c r="BV7" s="67">
        <f>IF($B$2="Tonnes",AppQt.Data!BO11,(AppQt.Data!BO11*ozton*AppQt.Data!BN$7)/1000000)</f>
        <v>952.12453312757191</v>
      </c>
      <c r="BW7" s="67">
        <f>IF($B$2="Tonnes",AppQt.Data!BP11,(AppQt.Data!BP11*ozton*AppQt.Data!BO$7)/1000000)</f>
        <v>930.77296957563715</v>
      </c>
      <c r="BX7" s="58" t="str">
        <f>IF(BY7&lt;0,$A$2,IF(BY7&gt;0,$A$1,"-"))</f>
        <v>▼</v>
      </c>
      <c r="BY7" s="59">
        <f>IF(AND(ISNUMBER(BW7),ISNUMBER(BS7),BW7&gt;0,BS7&gt;0,(BW7/BS7-1)*100&lt;300),(BW7/BS7-1)*100,IF(AND(ISNUMBER(BW7),ISNUMBER(BS7),BW7&gt;0,BS7&gt;0,(BW7/BS7-1)*100&gt;300),"&gt;300","-"))</f>
        <v>-1.6830019150404496</v>
      </c>
    </row>
    <row r="8" spans="1:77">
      <c r="A8" s="64"/>
      <c r="B8" s="39" t="s">
        <v>46</v>
      </c>
      <c r="C8" s="67">
        <f>IF($B$2="Tonnes",AppAn.Data!L11,(AppAn.Data!L11*ozton*AppAn.Data!L$6)/1000000)</f>
        <v>-108.80840917327276</v>
      </c>
      <c r="D8" s="67">
        <f>IF($B$2="Tonnes",AppAn.Data!M11,(AppAn.Data!M11*ozton*AppAn.Data!M$6)/1000000)</f>
        <v>22.525496606473641</v>
      </c>
      <c r="E8" s="67">
        <f>IF($B$2="Tonnes",AppAn.Data!N11,(AppAn.Data!N11*ozton*AppAn.Data!N$6)/1000000)</f>
        <v>-45.315363912319754</v>
      </c>
      <c r="F8" s="67">
        <f>IF($B$2="Tonnes",AppAn.Data!O11,(AppAn.Data!O11*ozton*AppAn.Data!O$6)/1000000)</f>
        <v>-27.939442342360174</v>
      </c>
      <c r="G8" s="67">
        <f>IF($B$2="Tonnes",AppAn.Data!P11,(AppAn.Data!P11*ozton*AppAn.Data!P$6)/1000000)</f>
        <v>104.90729816395279</v>
      </c>
      <c r="H8" s="67">
        <f>IF($B$2="Tonnes",AppAn.Data!Q11,(AppAn.Data!Q11*ozton*AppAn.Data!Q$6)/1000000)</f>
        <v>12.891944982681292</v>
      </c>
      <c r="I8" s="67">
        <f>IF($B$2="Tonnes",AppAn.Data!R11,(AppAn.Data!R11*ozton*AppAn.Data!R$6)/1000000)</f>
        <v>37.634305365560223</v>
      </c>
      <c r="J8" s="67">
        <f>IF($B$2="Tonnes",AppAn.Data!S11,(AppAn.Data!S11*ozton*AppAn.Data!S$6)/1000000)</f>
        <v>-25.520056013517632</v>
      </c>
      <c r="K8" s="67">
        <f>IF($B$2="Tonnes",AppAn.Data!T11,(AppAn.Data!T11*ozton*AppAn.Data!T$6)/1000000)</f>
        <v>-11.637594835843803</v>
      </c>
      <c r="L8" s="67">
        <f>IF($B$2="Tonnes",AppAn.Data!U11,(AppAn.Data!U11*ozton*AppAn.Data!U$6)/1000000)</f>
        <v>6.155989160811707</v>
      </c>
      <c r="M8" s="67">
        <f>IF($B$2="Tonnes",AppAn.Data!V11,(AppAn.Data!V11*ozton*AppAn.Data!V$6)/1000000)</f>
        <v>-39.074474302646919</v>
      </c>
      <c r="N8" s="67">
        <f>IF($B$2="Tonnes",AppAn.Data!W11,(AppAn.Data!W11*ozton*AppAn.Data!W$6)/1000000)</f>
        <v>-5.3511574469436063</v>
      </c>
      <c r="O8" s="67">
        <f>IF($B$2="Tonnes",AppAn.Data!X11,(AppAn.Data!X11*ozton*AppAn.Data!X$6)/1000000)</f>
        <v>-13.114321138130887</v>
      </c>
      <c r="P8" s="67">
        <f>IF($B$2="Tonnes",AppAn.Data!Y11,(AppAn.Data!Y11*ozton*AppAn.Data!Y$6)/1000000)</f>
        <v>17.022108352162217</v>
      </c>
      <c r="Q8" s="58" t="s">
        <v>43</v>
      </c>
      <c r="R8" s="59" t="str">
        <f>IF(AND(P8&gt;0,O8&gt;0),(P8/O8-1)*100,"-")</f>
        <v>-</v>
      </c>
      <c r="S8" s="64"/>
      <c r="T8" s="67">
        <f>IF($B$2="Tonnes",AppQt.Data!M12,(AppQt.Data!M12*ozton*AppQt.Data!L$7)/1000000)</f>
        <v>-11.739016255295125</v>
      </c>
      <c r="U8" s="67">
        <f>IF($B$2="Tonnes",AppQt.Data!N12,(AppQt.Data!N12*ozton*AppQt.Data!M$7)/1000000)</f>
        <v>14.821564422044482</v>
      </c>
      <c r="V8" s="67">
        <f>IF($B$2="Tonnes",AppQt.Data!O12,(AppQt.Data!O12*ozton*AppQt.Data!N$7)/1000000)</f>
        <v>-55.952728586606753</v>
      </c>
      <c r="W8" s="67">
        <f>IF($B$2="Tonnes",AppQt.Data!P12,(AppQt.Data!P12*ozton*AppQt.Data!O$7)/1000000)</f>
        <v>-55.938228753415366</v>
      </c>
      <c r="X8" s="67">
        <f>IF($B$2="Tonnes",AppQt.Data!Q12,(AppQt.Data!Q12*ozton*AppQt.Data!P$7)/1000000)</f>
        <v>9.8728675225179376</v>
      </c>
      <c r="Y8" s="67">
        <f>IF($B$2="Tonnes",AppQt.Data!R12,(AppQt.Data!R12*ozton*AppQt.Data!Q$7)/1000000)</f>
        <v>18.428600956949339</v>
      </c>
      <c r="Z8" s="67">
        <f>IF($B$2="Tonnes",AppQt.Data!S12,(AppQt.Data!S12*ozton*AppQt.Data!R$7)/1000000)</f>
        <v>5.0198431726059365</v>
      </c>
      <c r="AA8" s="67">
        <f>IF($B$2="Tonnes",AppQt.Data!T12,(AppQt.Data!T12*ozton*AppQt.Data!S$7)/1000000)</f>
        <v>-10.795815045599571</v>
      </c>
      <c r="AB8" s="67">
        <f>IF($B$2="Tonnes",AppQt.Data!U12,(AppQt.Data!U12*ozton*AppQt.Data!T$7)/1000000)</f>
        <v>-0.38171947970013881</v>
      </c>
      <c r="AC8" s="67">
        <f>IF($B$2="Tonnes",AppQt.Data!V12,(AppQt.Data!V12*ozton*AppQt.Data!U$7)/1000000)</f>
        <v>-10.451475821417958</v>
      </c>
      <c r="AD8" s="67">
        <f>IF($B$2="Tonnes",AppQt.Data!W12,(AppQt.Data!W12*ozton*AppQt.Data!V$7)/1000000)</f>
        <v>1.2553548928150469</v>
      </c>
      <c r="AE8" s="67">
        <f>IF($B$2="Tonnes",AppQt.Data!X12,(AppQt.Data!X12*ozton*AppQt.Data!W$7)/1000000)</f>
        <v>-35.737523504016707</v>
      </c>
      <c r="AF8" s="67">
        <f>IF($B$2="Tonnes",AppQt.Data!Y12,(AppQt.Data!Y12*ozton*AppQt.Data!X$7)/1000000)</f>
        <v>-5.4209793160208779</v>
      </c>
      <c r="AG8" s="67">
        <f>IF($B$2="Tonnes",AppQt.Data!Z12,(AppQt.Data!Z12*ozton*AppQt.Data!Y$7)/1000000)</f>
        <v>-5.8187674424837574</v>
      </c>
      <c r="AH8" s="67">
        <f>IF($B$2="Tonnes",AppQt.Data!AA12,(AppQt.Data!AA12*ozton*AppQt.Data!Z$7)/1000000)</f>
        <v>-2.1089681583064745</v>
      </c>
      <c r="AI8" s="67">
        <f>IF($B$2="Tonnes",AppQt.Data!AB12,(AppQt.Data!AB12*ozton*AppQt.Data!AA$7)/1000000)</f>
        <v>-14.590727425549064</v>
      </c>
      <c r="AJ8" s="67">
        <f>IF($B$2="Tonnes",AppQt.Data!AC12,(AppQt.Data!AC12*ozton*AppQt.Data!AB$7)/1000000)</f>
        <v>12.368479407438512</v>
      </c>
      <c r="AK8" s="67">
        <f>IF($B$2="Tonnes",AppQt.Data!AD12,(AppQt.Data!AD12*ozton*AppQt.Data!AC$7)/1000000)</f>
        <v>50.265012270670226</v>
      </c>
      <c r="AL8" s="67">
        <f>IF($B$2="Tonnes",AppQt.Data!AE12,(AppQt.Data!AE12*ozton*AppQt.Data!AD$7)/1000000)</f>
        <v>-8.1067923900385175</v>
      </c>
      <c r="AM8" s="67">
        <f>IF($B$2="Tonnes",AppQt.Data!AF12,(AppQt.Data!AF12*ozton*AppQt.Data!AE$7)/1000000)</f>
        <v>50.380598875882562</v>
      </c>
      <c r="AN8" s="67">
        <f>IF($B$2="Tonnes",AppQt.Data!AG12,(AppQt.Data!AG12*ozton*AppQt.Data!AF$7)/1000000)</f>
        <v>-2.9178221849737418</v>
      </c>
      <c r="AO8" s="67">
        <f>IF($B$2="Tonnes",AppQt.Data!AH12,(AppQt.Data!AH12*ozton*AppQt.Data!AG$7)/1000000)</f>
        <v>-15.066396794767963</v>
      </c>
      <c r="AP8" s="67">
        <f>IF($B$2="Tonnes",AppQt.Data!AI12,(AppQt.Data!AI12*ozton*AppQt.Data!AH$7)/1000000)</f>
        <v>14.203211962070256</v>
      </c>
      <c r="AQ8" s="67">
        <f>IF($B$2="Tonnes",AppQt.Data!AJ12,(AppQt.Data!AJ12*ozton*AppQt.Data!AI$7)/1000000)</f>
        <v>16.67295200035274</v>
      </c>
      <c r="AR8" s="67">
        <f>IF($B$2="Tonnes",AppQt.Data!AK12,(AppQt.Data!AK12*ozton*AppQt.Data!AJ$7)/1000000)</f>
        <v>56.067419617801477</v>
      </c>
      <c r="AS8" s="67">
        <f>IF($B$2="Tonnes",AppQt.Data!AL12,(AppQt.Data!AL12*ozton*AppQt.Data!AK$7)/1000000)</f>
        <v>23.819434915185628</v>
      </c>
      <c r="AT8" s="67">
        <f>IF($B$2="Tonnes",AppQt.Data!AM12,(AppQt.Data!AM12*ozton*AppQt.Data!AL$7)/1000000)</f>
        <v>-17.821938411996701</v>
      </c>
      <c r="AU8" s="67">
        <f>IF($B$2="Tonnes",AppQt.Data!AN12,(AppQt.Data!AN12*ozton*AppQt.Data!AM$7)/1000000)</f>
        <v>-24.43061075543018</v>
      </c>
      <c r="AV8" s="67">
        <f>IF($B$2="Tonnes",AppQt.Data!AO12,(AppQt.Data!AO12*ozton*AppQt.Data!AN$7)/1000000)</f>
        <v>-15.579329998032495</v>
      </c>
      <c r="AW8" s="67">
        <f>IF($B$2="Tonnes",AppQt.Data!AP12,(AppQt.Data!AP12*ozton*AppQt.Data!AO$7)/1000000)</f>
        <v>-8.5201340557490557</v>
      </c>
      <c r="AX8" s="67">
        <f>IF($B$2="Tonnes",AppQt.Data!AQ12,(AppQt.Data!AQ12*ozton*AppQt.Data!AP$7)/1000000)</f>
        <v>7.9145397225498035</v>
      </c>
      <c r="AY8" s="67">
        <f>IF($B$2="Tonnes",AppQt.Data!AR12,(AppQt.Data!AR12*ozton*AppQt.Data!AQ$7)/1000000)</f>
        <v>-9.3351316822858852</v>
      </c>
      <c r="AZ8" s="67">
        <f>IF($B$2="Tonnes",AppQt.Data!AS12,(AppQt.Data!AS12*ozton*AppQt.Data!AR$7)/1000000)</f>
        <v>37.521208400763555</v>
      </c>
      <c r="BA8" s="67">
        <f>IF($B$2="Tonnes",AppQt.Data!AT12,(AppQt.Data!AT12*ozton*AppQt.Data!AS$7)/1000000)</f>
        <v>-37.679407189204795</v>
      </c>
      <c r="BB8" s="67">
        <f>IF($B$2="Tonnes",AppQt.Data!AU12,(AppQt.Data!AU12*ozton*AppQt.Data!AT$7)/1000000)</f>
        <v>-24.102218908115418</v>
      </c>
      <c r="BC8" s="67">
        <f>IF($B$2="Tonnes",AppQt.Data!AV12,(AppQt.Data!AV12*ozton*AppQt.Data!AU$7)/1000000)</f>
        <v>12.622822860712855</v>
      </c>
      <c r="BD8" s="67">
        <f>IF($B$2="Tonnes",AppQt.Data!AW12,(AppQt.Data!AW12*ozton*AppQt.Data!AV$7)/1000000)</f>
        <v>-7.0098120318571846</v>
      </c>
      <c r="BE8" s="67">
        <f>IF($B$2="Tonnes",AppQt.Data!AX12,(AppQt.Data!AX12*ozton*AppQt.Data!AW$7)/1000000)</f>
        <v>50.905945179903625</v>
      </c>
      <c r="BF8" s="67">
        <f>IF($B$2="Tonnes",AppQt.Data!AY12,(AppQt.Data!AY12*ozton*AppQt.Data!AX$7)/1000000)</f>
        <v>-4.446010597738808</v>
      </c>
      <c r="BG8" s="67">
        <f>IF($B$2="Tonnes",AppQt.Data!AZ12,(AppQt.Data!AZ12*ozton*AppQt.Data!AY$7)/1000000)</f>
        <v>-33.294133389495926</v>
      </c>
      <c r="BH8" s="67">
        <f>IF($B$2="Tonnes",AppQt.Data!BA12,(AppQt.Data!BA12*ozton*AppQt.Data!AZ$7)/1000000)</f>
        <v>40.41948551138681</v>
      </c>
      <c r="BI8" s="67">
        <f>IF($B$2="Tonnes",AppQt.Data!BB12,(AppQt.Data!BB12*ozton*AppQt.Data!BA$7)/1000000)</f>
        <v>-35.393829628086912</v>
      </c>
      <c r="BJ8" s="67">
        <f>IF($B$2="Tonnes",AppQt.Data!BC12,(AppQt.Data!BC12*ozton*AppQt.Data!BB$7)/1000000)</f>
        <v>-21.876924406530943</v>
      </c>
      <c r="BK8" s="67">
        <f>IF($B$2="Tonnes",AppQt.Data!BD12,(AppQt.Data!BD12*ozton*AppQt.Data!BC$7)/1000000)</f>
        <v>-22.223205779415871</v>
      </c>
      <c r="BL8" s="67">
        <f>IF($B$2="Tonnes",AppQt.Data!BE12,(AppQt.Data!BE12*ozton*AppQt.Data!BD$7)/1000000)</f>
        <v>4.8378873581515718</v>
      </c>
      <c r="BM8" s="67">
        <f>IF($B$2="Tonnes",AppQt.Data!BF12,(AppQt.Data!BF12*ozton*AppQt.Data!BE$7)/1000000)</f>
        <v>-16.197122551951775</v>
      </c>
      <c r="BN8" s="67">
        <f>IF($B$2="Tonnes",AppQt.Data!BG12,(AppQt.Data!BG12*ozton*AppQt.Data!BF$7)/1000000)</f>
        <v>-11.815419341469234</v>
      </c>
      <c r="BO8" s="67">
        <f>IF($B$2="Tonnes",AppQt.Data!BH12,(AppQt.Data!BH12*ozton*AppQt.Data!BG$7)/1000000)</f>
        <v>17.82349708832583</v>
      </c>
      <c r="BP8" s="67">
        <f>IF($B$2="Tonnes",AppQt.Data!BI12,(AppQt.Data!BI12*ozton*AppQt.Data!BH$7)/1000000)</f>
        <v>25.683732798535029</v>
      </c>
      <c r="BQ8" s="67">
        <f>IF($B$2="Tonnes",AppQt.Data!BJ12,(AppQt.Data!BJ12*ozton*AppQt.Data!BI$7)/1000000)</f>
        <v>1.6498192095843021</v>
      </c>
      <c r="BR8" s="67">
        <f>IF($B$2="Tonnes",AppQt.Data!BK12,(AppQt.Data!BK12*ozton*AppQt.Data!BJ$7)/1000000)</f>
        <v>-26.812751144094925</v>
      </c>
      <c r="BS8" s="67">
        <f>IF($B$2="Tonnes",AppQt.Data!BL12,(AppQt.Data!BL12*ozton*AppQt.Data!BK$7)/1000000)</f>
        <v>-13.635122002155292</v>
      </c>
      <c r="BT8" s="67">
        <f>IF($B$2="Tonnes",AppQt.Data!BM12,(AppQt.Data!BM12*ozton*AppQt.Data!BL$7)/1000000)</f>
        <v>39.415333013098987</v>
      </c>
      <c r="BU8" s="67">
        <f>IF($B$2="Tonnes",AppQt.Data!BN12,(AppQt.Data!BN12*ozton*AppQt.Data!BM$7)/1000000)</f>
        <v>-19.788955288700841</v>
      </c>
      <c r="BV8" s="67">
        <f>IF($B$2="Tonnes",AppQt.Data!BO12,(AppQt.Data!BO12*ozton*AppQt.Data!BN$7)/1000000)</f>
        <v>19.74432396550537</v>
      </c>
      <c r="BW8" s="67">
        <f>IF($B$2="Tonnes",AppQt.Data!BP12,(AppQt.Data!BP12*ozton*AppQt.Data!BO$7)/1000000)</f>
        <v>-22.348593337741296</v>
      </c>
      <c r="BX8" s="58" t="s">
        <v>43</v>
      </c>
      <c r="BY8" s="59" t="str">
        <f>IF(AND(ISNUMBER(BW8),ISNUMBER(BS8),BW8&gt;0,BS8&gt;0,(BW8/BS8-1)*100&lt;300),(BW8/BS8-1)*100,IF(AND(ISNUMBER(BW8),ISNUMBER(BS8),BW8&gt;0,BS8&gt;0,(BW8/BS8-1)*100&gt;300),"&gt;300","-"))</f>
        <v>-</v>
      </c>
    </row>
    <row r="9" spans="1:77">
      <c r="A9" s="64"/>
      <c r="B9" s="39" t="s">
        <v>47</v>
      </c>
      <c r="C9" s="67">
        <f>IF($B$2="Tonnes",AppAn.Data!L12,(AppAn.Data!L12*ozton*AppAn.Data!L$6)/1000000)</f>
        <v>1671.1638472982129</v>
      </c>
      <c r="D9" s="67">
        <f>IF($B$2="Tonnes",AppAn.Data!M12,(AppAn.Data!M12*ozton*AppAn.Data!M$6)/1000000)</f>
        <v>1626.3313204103927</v>
      </c>
      <c r="E9" s="67">
        <f>IF($B$2="Tonnes",AppAn.Data!N12,(AppAn.Data!N12*ozton*AppAn.Data!N$6)/1000000)</f>
        <v>1636.7627551804349</v>
      </c>
      <c r="F9" s="67">
        <f>IF($B$2="Tonnes",AppAn.Data!O12,(AppAn.Data!O12*ozton*AppAn.Data!O$6)/1000000)</f>
        <v>1195.308331207646</v>
      </c>
      <c r="G9" s="67">
        <f>IF($B$2="Tonnes",AppAn.Data!P12,(AppAn.Data!P12*ozton*AppAn.Data!P$6)/1000000)</f>
        <v>1129.5885699846217</v>
      </c>
      <c r="H9" s="67">
        <f>IF($B$2="Tonnes",AppAn.Data!Q12,(AppAn.Data!Q12*ozton*AppAn.Data!Q$6)/1000000)</f>
        <v>1067.0749805224089</v>
      </c>
      <c r="I9" s="67">
        <f>IF($B$2="Tonnes",AppAn.Data!R12,(AppAn.Data!R12*ozton*AppAn.Data!R$6)/1000000)</f>
        <v>1232.1425881858095</v>
      </c>
      <c r="J9" s="67">
        <f>IF($B$2="Tonnes",AppAn.Data!S12,(AppAn.Data!S12*ozton*AppAn.Data!S$6)/1000000)</f>
        <v>1112.3927810925927</v>
      </c>
      <c r="K9" s="67">
        <f>IF($B$2="Tonnes",AppAn.Data!T12,(AppAn.Data!T12*ozton*AppAn.Data!T$6)/1000000)</f>
        <v>1131.697574276101</v>
      </c>
      <c r="L9" s="67">
        <f>IF($B$2="Tonnes",AppAn.Data!U12,(AppAn.Data!U12*ozton*AppAn.Data!U$6)/1000000)</f>
        <v>1275.6575080641246</v>
      </c>
      <c r="M9" s="67">
        <f>IF($B$2="Tonnes",AppAn.Data!V12,(AppAn.Data!V12*ozton*AppAn.Data!V$6)/1000000)</f>
        <v>1293.0554205044541</v>
      </c>
      <c r="N9" s="67">
        <f>IF($B$2="Tonnes",AppAn.Data!W12,(AppAn.Data!W12*ozton*AppAn.Data!W$6)/1000000)</f>
        <v>1136.1601006009862</v>
      </c>
      <c r="O9" s="67">
        <f>IF($B$2="Tonnes",AppAn.Data!X12,(AppAn.Data!X12*ozton*AppAn.Data!X$6)/1000000)</f>
        <v>1140.1397145793508</v>
      </c>
      <c r="P9" s="67">
        <f>IF($B$2="Tonnes",AppAn.Data!Y12,(AppAn.Data!Y12*ozton*AppAn.Data!Y$6)/1000000)</f>
        <v>1237.3358431063009</v>
      </c>
      <c r="Q9" s="58" t="str">
        <f>IF(R9&lt;0,$A$2,IF(R9&gt;0,$A$1,"-"))</f>
        <v>▲</v>
      </c>
      <c r="R9" s="59">
        <f>IF(AND(P9&gt;0,O9&gt;0),(P9/O9-1)*100,"-")</f>
        <v>8.524931399553104</v>
      </c>
      <c r="S9" s="64"/>
      <c r="T9" s="67">
        <f>IF($B$2="Tonnes",AppQt.Data!M13,(AppQt.Data!M13*ozton*AppQt.Data!L$7)/1000000)</f>
        <v>376.28458242821159</v>
      </c>
      <c r="U9" s="67">
        <f>IF($B$2="Tonnes",AppQt.Data!N13,(AppQt.Data!N13*ozton*AppQt.Data!M$7)/1000000)</f>
        <v>455.23419273734811</v>
      </c>
      <c r="V9" s="67">
        <f>IF($B$2="Tonnes",AppQt.Data!O13,(AppQt.Data!O13*ozton*AppQt.Data!N$7)/1000000)</f>
        <v>382.24738972628302</v>
      </c>
      <c r="W9" s="67">
        <f>IF($B$2="Tonnes",AppQt.Data!P13,(AppQt.Data!P13*ozton*AppQt.Data!O$7)/1000000)</f>
        <v>457.39768240637022</v>
      </c>
      <c r="X9" s="67">
        <f>IF($B$2="Tonnes",AppQt.Data!Q13,(AppQt.Data!Q13*ozton*AppQt.Data!P$7)/1000000)</f>
        <v>356.97589964630549</v>
      </c>
      <c r="Y9" s="67">
        <f>IF($B$2="Tonnes",AppQt.Data!R13,(AppQt.Data!R13*ozton*AppQt.Data!Q$7)/1000000)</f>
        <v>402.82338649925373</v>
      </c>
      <c r="Z9" s="67">
        <f>IF($B$2="Tonnes",AppQt.Data!S13,(AppQt.Data!S13*ozton*AppQt.Data!R$7)/1000000)</f>
        <v>454.36037430176117</v>
      </c>
      <c r="AA9" s="67">
        <f>IF($B$2="Tonnes",AppQt.Data!T13,(AppQt.Data!T13*ozton*AppQt.Data!S$7)/1000000)</f>
        <v>412.17165996307222</v>
      </c>
      <c r="AB9" s="67">
        <f>IF($B$2="Tonnes",AppQt.Data!U13,(AppQt.Data!U13*ozton*AppQt.Data!T$7)/1000000)</f>
        <v>400.9522029027446</v>
      </c>
      <c r="AC9" s="67">
        <f>IF($B$2="Tonnes",AppQt.Data!V13,(AppQt.Data!V13*ozton*AppQt.Data!U$7)/1000000)</f>
        <v>400.79253266525177</v>
      </c>
      <c r="AD9" s="67">
        <f>IF($B$2="Tonnes",AppQt.Data!W13,(AppQt.Data!W13*ozton*AppQt.Data!V$7)/1000000)</f>
        <v>443.8556207589325</v>
      </c>
      <c r="AE9" s="67">
        <f>IF($B$2="Tonnes",AppQt.Data!X13,(AppQt.Data!X13*ozton*AppQt.Data!W$7)/1000000)</f>
        <v>391.16239885350603</v>
      </c>
      <c r="AF9" s="67">
        <f>IF($B$2="Tonnes",AppQt.Data!Y13,(AppQt.Data!Y13*ozton*AppQt.Data!X$7)/1000000)</f>
        <v>341.75734465506372</v>
      </c>
      <c r="AG9" s="67">
        <f>IF($B$2="Tonnes",AppQt.Data!Z13,(AppQt.Data!Z13*ozton*AppQt.Data!Y$7)/1000000)</f>
        <v>271.37940016654386</v>
      </c>
      <c r="AH9" s="67">
        <f>IF($B$2="Tonnes",AppQt.Data!AA13,(AppQt.Data!AA13*ozton*AppQt.Data!Z$7)/1000000)</f>
        <v>299.73876103277314</v>
      </c>
      <c r="AI9" s="67">
        <f>IF($B$2="Tonnes",AppQt.Data!AB13,(AppQt.Data!AB13*ozton*AppQt.Data!AA$7)/1000000)</f>
        <v>282.43282535326523</v>
      </c>
      <c r="AJ9" s="67">
        <f>IF($B$2="Tonnes",AppQt.Data!AC13,(AppQt.Data!AC13*ozton*AppQt.Data!AB$7)/1000000)</f>
        <v>358.72498537792768</v>
      </c>
      <c r="AK9" s="67">
        <f>IF($B$2="Tonnes",AppQt.Data!AD13,(AppQt.Data!AD13*ozton*AppQt.Data!AC$7)/1000000)</f>
        <v>260.67459021609835</v>
      </c>
      <c r="AL9" s="67">
        <f>IF($B$2="Tonnes",AppQt.Data!AE13,(AppQt.Data!AE13*ozton*AppQt.Data!AD$7)/1000000)</f>
        <v>254.1407832744554</v>
      </c>
      <c r="AM9" s="67">
        <f>IF($B$2="Tonnes",AppQt.Data!AF13,(AppQt.Data!AF13*ozton*AppQt.Data!AE$7)/1000000)</f>
        <v>256.04821111614012</v>
      </c>
      <c r="AN9" s="67">
        <f>IF($B$2="Tonnes",AppQt.Data!AG13,(AppQt.Data!AG13*ozton*AppQt.Data!AF$7)/1000000)</f>
        <v>337.5011512239837</v>
      </c>
      <c r="AO9" s="67">
        <f>IF($B$2="Tonnes",AppQt.Data!AH13,(AppQt.Data!AH13*ozton*AppQt.Data!AG$7)/1000000)</f>
        <v>253.62700607757517</v>
      </c>
      <c r="AP9" s="67">
        <f>IF($B$2="Tonnes",AppQt.Data!AI13,(AppQt.Data!AI13*ozton*AppQt.Data!AH$7)/1000000)</f>
        <v>248.82342949222109</v>
      </c>
      <c r="AQ9" s="67">
        <f>IF($B$2="Tonnes",AppQt.Data!AJ13,(AppQt.Data!AJ13*ozton*AppQt.Data!AI$7)/1000000)</f>
        <v>227.12339372862897</v>
      </c>
      <c r="AR9" s="67">
        <f>IF($B$2="Tonnes",AppQt.Data!AK13,(AppQt.Data!AK13*ozton*AppQt.Data!AJ$7)/1000000)</f>
        <v>341.55951838480468</v>
      </c>
      <c r="AS9" s="67">
        <f>IF($B$2="Tonnes",AppQt.Data!AL13,(AppQt.Data!AL13*ozton*AppQt.Data!AK$7)/1000000)</f>
        <v>328.2826245846976</v>
      </c>
      <c r="AT9" s="67">
        <f>IF($B$2="Tonnes",AppQt.Data!AM13,(AppQt.Data!AM13*ozton*AppQt.Data!AL$7)/1000000)</f>
        <v>318.46750966709612</v>
      </c>
      <c r="AU9" s="67">
        <f>IF($B$2="Tonnes",AppQt.Data!AN13,(AppQt.Data!AN13*ozton*AppQt.Data!AM$7)/1000000)</f>
        <v>243.83293554921124</v>
      </c>
      <c r="AV9" s="67">
        <f>IF($B$2="Tonnes",AppQt.Data!AO13,(AppQt.Data!AO13*ozton*AppQt.Data!AN$7)/1000000)</f>
        <v>273.24757374851112</v>
      </c>
      <c r="AW9" s="67">
        <f>IF($B$2="Tonnes",AppQt.Data!AP13,(AppQt.Data!AP13*ozton*AppQt.Data!AO$7)/1000000)</f>
        <v>270.25183862768478</v>
      </c>
      <c r="AX9" s="67">
        <f>IF($B$2="Tonnes",AppQt.Data!AQ13,(AppQt.Data!AQ13*ozton*AppQt.Data!AP$7)/1000000)</f>
        <v>303.50781441965967</v>
      </c>
      <c r="AY9" s="67">
        <f>IF($B$2="Tonnes",AppQt.Data!AR13,(AppQt.Data!AR13*ozton*AppQt.Data!AQ$7)/1000000)</f>
        <v>265.38555429673715</v>
      </c>
      <c r="AZ9" s="67">
        <f>IF($B$2="Tonnes",AppQt.Data!AS13,(AppQt.Data!AS13*ozton*AppQt.Data!AR$7)/1000000)</f>
        <v>265.46832833153604</v>
      </c>
      <c r="BA9" s="67">
        <f>IF($B$2="Tonnes",AppQt.Data!AT13,(AppQt.Data!AT13*ozton*AppQt.Data!AS$7)/1000000)</f>
        <v>280.09200372709103</v>
      </c>
      <c r="BB9" s="67">
        <f>IF($B$2="Tonnes",AppQt.Data!AU13,(AppQt.Data!AU13*ozton*AppQt.Data!AT$7)/1000000)</f>
        <v>309.05600030719393</v>
      </c>
      <c r="BC9" s="67">
        <f>IF($B$2="Tonnes",AppQt.Data!AV13,(AppQt.Data!AV13*ozton*AppQt.Data!AU$7)/1000000)</f>
        <v>277.08124191028014</v>
      </c>
      <c r="BD9" s="67">
        <f>IF($B$2="Tonnes",AppQt.Data!AW13,(AppQt.Data!AW13*ozton*AppQt.Data!AV$7)/1000000)</f>
        <v>281.87618696128902</v>
      </c>
      <c r="BE9" s="67">
        <f>IF($B$2="Tonnes",AppQt.Data!AX13,(AppQt.Data!AX13*ozton*AppQt.Data!AW$7)/1000000)</f>
        <v>305.66344886356723</v>
      </c>
      <c r="BF9" s="67">
        <f>IF($B$2="Tonnes",AppQt.Data!AY13,(AppQt.Data!AY13*ozton*AppQt.Data!AX$7)/1000000)</f>
        <v>355.76052754098635</v>
      </c>
      <c r="BG9" s="67">
        <f>IF($B$2="Tonnes",AppQt.Data!AZ13,(AppQt.Data!AZ13*ozton*AppQt.Data!AY$7)/1000000)</f>
        <v>332.35734469828191</v>
      </c>
      <c r="BH9" s="67">
        <f>IF($B$2="Tonnes",AppQt.Data!BA13,(AppQt.Data!BA13*ozton*AppQt.Data!AZ$7)/1000000)</f>
        <v>301.00339785298013</v>
      </c>
      <c r="BI9" s="67">
        <f>IF($B$2="Tonnes",AppQt.Data!BB13,(AppQt.Data!BB13*ozton*AppQt.Data!BA$7)/1000000)</f>
        <v>285.19460411187578</v>
      </c>
      <c r="BJ9" s="67">
        <f>IF($B$2="Tonnes",AppQt.Data!BC13,(AppQt.Data!BC13*ozton*AppQt.Data!BB$7)/1000000)</f>
        <v>377.95619638206688</v>
      </c>
      <c r="BK9" s="67">
        <f>IF($B$2="Tonnes",AppQt.Data!BD13,(AppQt.Data!BD13*ozton*AppQt.Data!BC$7)/1000000)</f>
        <v>328.90122215753132</v>
      </c>
      <c r="BL9" s="67">
        <f>IF($B$2="Tonnes",AppQt.Data!BE13,(AppQt.Data!BE13*ozton*AppQt.Data!BD$7)/1000000)</f>
        <v>269.67743820673331</v>
      </c>
      <c r="BM9" s="67">
        <f>IF($B$2="Tonnes",AppQt.Data!BF13,(AppQt.Data!BF13*ozton*AppQt.Data!BE$7)/1000000)</f>
        <v>278.55169304783232</v>
      </c>
      <c r="BN9" s="67">
        <f>IF($B$2="Tonnes",AppQt.Data!BG13,(AppQt.Data!BG13*ozton*AppQt.Data!BF$7)/1000000)</f>
        <v>292.85732444165768</v>
      </c>
      <c r="BO9" s="67">
        <f>IF($B$2="Tonnes",AppQt.Data!BH13,(AppQt.Data!BH13*ozton*AppQt.Data!BG$7)/1000000)</f>
        <v>295.07364490476289</v>
      </c>
      <c r="BP9" s="67">
        <f>IF($B$2="Tonnes",AppQt.Data!BI13,(AppQt.Data!BI13*ozton*AppQt.Data!BH$7)/1000000)</f>
        <v>295.92442360130946</v>
      </c>
      <c r="BQ9" s="67">
        <f>IF($B$2="Tonnes",AppQt.Data!BJ13,(AppQt.Data!BJ13*ozton*AppQt.Data!BI$7)/1000000)</f>
        <v>285.19976933396265</v>
      </c>
      <c r="BR9" s="67">
        <f>IF($B$2="Tonnes",AppQt.Data!BK13,(AppQt.Data!BK13*ozton*AppQt.Data!BJ$7)/1000000)</f>
        <v>268.32020669879859</v>
      </c>
      <c r="BS9" s="67">
        <f>IF($B$2="Tonnes",AppQt.Data!BL13,(AppQt.Data!BL13*ozton*AppQt.Data!BK$7)/1000000)</f>
        <v>290.69531494528013</v>
      </c>
      <c r="BT9" s="67">
        <f>IF($B$2="Tonnes",AppQt.Data!BM13,(AppQt.Data!BM13*ozton*AppQt.Data!BL$7)/1000000)</f>
        <v>312.03347479726744</v>
      </c>
      <c r="BU9" s="67">
        <f>IF($B$2="Tonnes",AppQt.Data!BN13,(AppQt.Data!BN13*ozton*AppQt.Data!BM$7)/1000000)</f>
        <v>323.5107191195217</v>
      </c>
      <c r="BV9" s="67">
        <f>IF($B$2="Tonnes",AppQt.Data!BO13,(AppQt.Data!BO13*ozton*AppQt.Data!BN$7)/1000000)</f>
        <v>288.86100289056742</v>
      </c>
      <c r="BW9" s="67">
        <f>IF($B$2="Tonnes",AppQt.Data!BP13,(AppQt.Data!BP13*ozton*AppQt.Data!BO$7)/1000000)</f>
        <v>312.93064629894428</v>
      </c>
      <c r="BX9" s="58" t="str">
        <f>IF(BY9&lt;0,$A$2,IF(BY9&gt;0,$A$1,"-"))</f>
        <v>▲</v>
      </c>
      <c r="BY9" s="59">
        <f>IF(AND(ISNUMBER(BW9),ISNUMBER(BS9),BW9&gt;0,BS9&gt;0,(BW9/BS9-1)*100&lt;300),(BW9/BS9-1)*100,IF(AND(ISNUMBER(BW9),ISNUMBER(BS9),BW9&gt;0,BS9&gt;0,(BW9/BS9-1)*100&gt;300),"&gt;300","-"))</f>
        <v>7.6490160695743104</v>
      </c>
    </row>
    <row r="10" spans="1:77">
      <c r="A10" s="64"/>
      <c r="B10" s="92" t="s">
        <v>125</v>
      </c>
      <c r="C10" s="96">
        <f>IF($B$2="Tonnes",AppAn.Data!L13,(AppAn.Data!L13*ozton*AppAn.Data!L$6)/1000000)</f>
        <v>4316.8205395960131</v>
      </c>
      <c r="D10" s="96">
        <f>IF($B$2="Tonnes",AppAn.Data!M13,(AppAn.Data!M13*ozton*AppAn.Data!M$6)/1000000)</f>
        <v>4525.7187401045239</v>
      </c>
      <c r="E10" s="96">
        <f>IF($B$2="Tonnes",AppAn.Data!N13,(AppAn.Data!N13*ozton*AppAn.Data!N$6)/1000000)</f>
        <v>4548.648685600574</v>
      </c>
      <c r="F10" s="96">
        <f>IF($B$2="Tonnes",AppAn.Data!O13,(AppAn.Data!O13*ozton*AppAn.Data!O$6)/1000000)</f>
        <v>4334.1358585860435</v>
      </c>
      <c r="G10" s="96">
        <f>IF($B$2="Tonnes",AppAn.Data!P13,(AppAn.Data!P13*ozton*AppAn.Data!P$6)/1000000)</f>
        <v>4504.9957323010867</v>
      </c>
      <c r="H10" s="96">
        <f>IF($B$2="Tonnes",AppAn.Data!Q13,(AppAn.Data!Q13*ozton*AppAn.Data!Q$6)/1000000)</f>
        <v>4441.277217541201</v>
      </c>
      <c r="I10" s="96">
        <f>IF($B$2="Tonnes",AppAn.Data!R13,(AppAn.Data!R13*ozton*AppAn.Data!R$6)/1000000)</f>
        <v>4785.0136667802399</v>
      </c>
      <c r="J10" s="96">
        <f>IF($B$2="Tonnes",AppAn.Data!S13,(AppAn.Data!S13*ozton*AppAn.Data!S$6)/1000000)</f>
        <v>4662.5800440052944</v>
      </c>
      <c r="K10" s="96">
        <f>IF($B$2="Tonnes",AppAn.Data!T13,(AppAn.Data!T13*ozton*AppAn.Data!T$6)/1000000)</f>
        <v>4775.9293838111807</v>
      </c>
      <c r="L10" s="96">
        <f>IF($B$2="Tonnes",AppAn.Data!U13,(AppAn.Data!U13*ozton*AppAn.Data!U$6)/1000000)</f>
        <v>4878.2380943955595</v>
      </c>
      <c r="M10" s="96">
        <f>IF($B$2="Tonnes",AppAn.Data!V13,(AppAn.Data!V13*ozton*AppAn.Data!V$6)/1000000)</f>
        <v>4736.023540640429</v>
      </c>
      <c r="N10" s="96">
        <f>IF($B$2="Tonnes",AppAn.Data!W13,(AppAn.Data!W13*ozton*AppAn.Data!W$6)/1000000)</f>
        <v>4707.2726869047456</v>
      </c>
      <c r="O10" s="96">
        <f>IF($B$2="Tonnes",AppAn.Data!X13,(AppAn.Data!X13*ozton*AppAn.Data!X$6)/1000000)</f>
        <v>4751.8509061271398</v>
      </c>
      <c r="P10" s="96">
        <f>IF($B$2="Tonnes",AppAn.Data!Y13,(AppAn.Data!Y13*ozton*AppAn.Data!Y$6)/1000000)</f>
        <v>4898.7657184131185</v>
      </c>
      <c r="Q10" s="62" t="str">
        <f>IF(R10&lt;0,$A$2,IF(R10&gt;0,$A$1,"-"))</f>
        <v>▲</v>
      </c>
      <c r="R10" s="63">
        <f>IF(AND(P10&gt;0,O10&gt;0),(P10/O10-1)*100,"-")</f>
        <v>3.0917386759029775</v>
      </c>
      <c r="S10" s="64"/>
      <c r="T10" s="96">
        <f>IF($B$2="Tonnes",AppQt.Data!M14,(AppQt.Data!M14*ozton*AppQt.Data!L$7)/1000000)</f>
        <v>996.54509705586327</v>
      </c>
      <c r="U10" s="96">
        <f>IF($B$2="Tonnes",AppQt.Data!N14,(AppQt.Data!N14*ozton*AppQt.Data!M$7)/1000000)</f>
        <v>1144.6540627408249</v>
      </c>
      <c r="V10" s="96">
        <f>IF($B$2="Tonnes",AppQt.Data!O14,(AppQt.Data!O14*ozton*AppQt.Data!N$7)/1000000)</f>
        <v>1055.9971945817524</v>
      </c>
      <c r="W10" s="96">
        <f>IF($B$2="Tonnes",AppQt.Data!P14,(AppQt.Data!P14*ozton*AppQt.Data!O$7)/1000000)</f>
        <v>1119.6241852175726</v>
      </c>
      <c r="X10" s="96">
        <f>IF($B$2="Tonnes",AppQt.Data!Q14,(AppQt.Data!Q14*ozton*AppQt.Data!P$7)/1000000)</f>
        <v>1034.4017374139771</v>
      </c>
      <c r="Y10" s="96">
        <f>IF($B$2="Tonnes",AppQt.Data!R14,(AppQt.Data!R14*ozton*AppQt.Data!Q$7)/1000000)</f>
        <v>1140.932024559474</v>
      </c>
      <c r="Z10" s="96">
        <f>IF($B$2="Tonnes",AppQt.Data!S14,(AppQt.Data!S14*ozton*AppQt.Data!R$7)/1000000)</f>
        <v>1212.0591420607798</v>
      </c>
      <c r="AA10" s="96">
        <f>IF($B$2="Tonnes",AppQt.Data!T14,(AppQt.Data!T14*ozton*AppQt.Data!S$7)/1000000)</f>
        <v>1138.325836070293</v>
      </c>
      <c r="AB10" s="96">
        <f>IF($B$2="Tonnes",AppQt.Data!U14,(AppQt.Data!U14*ozton*AppQt.Data!T$7)/1000000)</f>
        <v>1086.4126236369571</v>
      </c>
      <c r="AC10" s="96">
        <f>IF($B$2="Tonnes",AppQt.Data!V14,(AppQt.Data!V14*ozton*AppQt.Data!U$7)/1000000)</f>
        <v>1119.7994282700947</v>
      </c>
      <c r="AD10" s="96">
        <f>IF($B$2="Tonnes",AppQt.Data!W14,(AppQt.Data!W14*ozton*AppQt.Data!V$7)/1000000)</f>
        <v>1214.6056751166891</v>
      </c>
      <c r="AE10" s="96">
        <f>IF($B$2="Tonnes",AppQt.Data!X14,(AppQt.Data!X14*ozton*AppQt.Data!W$7)/1000000)</f>
        <v>1127.8309585768334</v>
      </c>
      <c r="AF10" s="96">
        <f>IF($B$2="Tonnes",AppQt.Data!Y14,(AppQt.Data!Y14*ozton*AppQt.Data!X$7)/1000000)</f>
        <v>1056.8906947750754</v>
      </c>
      <c r="AG10" s="96">
        <f>IF($B$2="Tonnes",AppQt.Data!Z14,(AppQt.Data!Z14*ozton*AppQt.Data!Y$7)/1000000)</f>
        <v>1035.6642068542697</v>
      </c>
      <c r="AH10" s="96">
        <f>IF($B$2="Tonnes",AppQt.Data!AA14,(AppQt.Data!AA14*ozton*AppQt.Data!Z$7)/1000000)</f>
        <v>1136.4473445563513</v>
      </c>
      <c r="AI10" s="96">
        <f>IF($B$2="Tonnes",AppQt.Data!AB14,(AppQt.Data!AB14*ozton*AppQt.Data!AA$7)/1000000)</f>
        <v>1105.1336124003465</v>
      </c>
      <c r="AJ10" s="96">
        <f>IF($B$2="Tonnes",AppQt.Data!AC14,(AppQt.Data!AC14*ozton*AppQt.Data!AB$7)/1000000)</f>
        <v>1120.3272402172506</v>
      </c>
      <c r="AK10" s="96">
        <f>IF($B$2="Tonnes",AppQt.Data!AD14,(AppQt.Data!AD14*ozton*AppQt.Data!AC$7)/1000000)</f>
        <v>1103.2381988974303</v>
      </c>
      <c r="AL10" s="96">
        <f>IF($B$2="Tonnes",AppQt.Data!AE14,(AppQt.Data!AE14*ozton*AppQt.Data!AD$7)/1000000)</f>
        <v>1108.39513202478</v>
      </c>
      <c r="AM10" s="96">
        <f>IF($B$2="Tonnes",AppQt.Data!AF14,(AppQt.Data!AF14*ozton*AppQt.Data!AE$7)/1000000)</f>
        <v>1173.0351611616256</v>
      </c>
      <c r="AN10" s="96">
        <f>IF($B$2="Tonnes",AppQt.Data!AG14,(AppQt.Data!AG14*ozton*AppQt.Data!AF$7)/1000000)</f>
        <v>1122.2540813928056</v>
      </c>
      <c r="AO10" s="96">
        <f>IF($B$2="Tonnes",AppQt.Data!AH14,(AppQt.Data!AH14*ozton*AppQt.Data!AG$7)/1000000)</f>
        <v>1076.7897425947715</v>
      </c>
      <c r="AP10" s="96">
        <f>IF($B$2="Tonnes",AppQt.Data!AI14,(AppQt.Data!AI14*ozton*AppQt.Data!AH$7)/1000000)</f>
        <v>1130.4828027607164</v>
      </c>
      <c r="AQ10" s="96">
        <f>IF($B$2="Tonnes",AppQt.Data!AJ14,(AppQt.Data!AJ14*ozton*AppQt.Data!AI$7)/1000000)</f>
        <v>1111.7505907929071</v>
      </c>
      <c r="AR10" s="96">
        <f>IF($B$2="Tonnes",AppQt.Data!AK14,(AppQt.Data!AK14*ozton*AppQt.Data!AJ$7)/1000000)</f>
        <v>1252.8130983263181</v>
      </c>
      <c r="AS10" s="96">
        <f>IF($B$2="Tonnes",AppQt.Data!AL14,(AppQt.Data!AL14*ozton*AppQt.Data!AK$7)/1000000)</f>
        <v>1212.7364981829</v>
      </c>
      <c r="AT10" s="96">
        <f>IF($B$2="Tonnes",AppQt.Data!AM14,(AppQt.Data!AM14*ozton*AppQt.Data!AL$7)/1000000)</f>
        <v>1183.2230503030014</v>
      </c>
      <c r="AU10" s="96">
        <f>IF($B$2="Tonnes",AppQt.Data!AN14,(AppQt.Data!AN14*ozton*AppQt.Data!AM$7)/1000000)</f>
        <v>1136.2410199680212</v>
      </c>
      <c r="AV10" s="96">
        <f>IF($B$2="Tonnes",AppQt.Data!AO14,(AppQt.Data!AO14*ozton*AppQt.Data!AN$7)/1000000)</f>
        <v>1088.3861758519965</v>
      </c>
      <c r="AW10" s="96">
        <f>IF($B$2="Tonnes",AppQt.Data!AP14,(AppQt.Data!AP14*ozton*AppQt.Data!AO$7)/1000000)</f>
        <v>1145.3683749552654</v>
      </c>
      <c r="AX10" s="96">
        <f>IF($B$2="Tonnes",AppQt.Data!AQ14,(AppQt.Data!AQ14*ozton*AppQt.Data!AP$7)/1000000)</f>
        <v>1236.4335757992494</v>
      </c>
      <c r="AY10" s="96">
        <f>IF($B$2="Tonnes",AppQt.Data!AR14,(AppQt.Data!AR14*ozton*AppQt.Data!AQ$7)/1000000)</f>
        <v>1192.3919173987838</v>
      </c>
      <c r="AZ10" s="96">
        <f>IF($B$2="Tonnes",AppQt.Data!AS14,(AppQt.Data!AS14*ozton*AppQt.Data!AR$7)/1000000)</f>
        <v>1154.4857118055211</v>
      </c>
      <c r="BA10" s="96">
        <f>IF($B$2="Tonnes",AppQt.Data!AT14,(AppQt.Data!AT14*ozton*AppQt.Data!AS$7)/1000000)</f>
        <v>1141.3655046491292</v>
      </c>
      <c r="BB10" s="96">
        <f>IF($B$2="Tonnes",AppQt.Data!AU14,(AppQt.Data!AU14*ozton*AppQt.Data!AT$7)/1000000)</f>
        <v>1240.4762605808592</v>
      </c>
      <c r="BC10" s="96">
        <f>IF($B$2="Tonnes",AppQt.Data!AV14,(AppQt.Data!AV14*ozton*AppQt.Data!AU$7)/1000000)</f>
        <v>1239.6019067756708</v>
      </c>
      <c r="BD10" s="96">
        <f>IF($B$2="Tonnes",AppQt.Data!AW14,(AppQt.Data!AW14*ozton*AppQt.Data!AV$7)/1000000)</f>
        <v>1120.4025781766054</v>
      </c>
      <c r="BE10" s="96">
        <f>IF($B$2="Tonnes",AppQt.Data!AX14,(AppQt.Data!AX14*ozton*AppQt.Data!AW$7)/1000000)</f>
        <v>1235.1448602899729</v>
      </c>
      <c r="BF10" s="96">
        <f>IF($B$2="Tonnes",AppQt.Data!AY14,(AppQt.Data!AY14*ozton*AppQt.Data!AX$7)/1000000)</f>
        <v>1284.9361548373413</v>
      </c>
      <c r="BG10" s="96">
        <f>IF($B$2="Tonnes",AppQt.Data!AZ14,(AppQt.Data!AZ14*ozton*AppQt.Data!AY$7)/1000000)</f>
        <v>1237.7545010916394</v>
      </c>
      <c r="BH10" s="96">
        <f>IF($B$2="Tonnes",AppQt.Data!BA14,(AppQt.Data!BA14*ozton*AppQt.Data!AZ$7)/1000000)</f>
        <v>1182.2735051496602</v>
      </c>
      <c r="BI10" s="96">
        <f>IF($B$2="Tonnes",AppQt.Data!BB14,(AppQt.Data!BB14*ozton*AppQt.Data!BA$7)/1000000)</f>
        <v>1039.3249183889518</v>
      </c>
      <c r="BJ10" s="96">
        <f>IF($B$2="Tonnes",AppQt.Data!BC14,(AppQt.Data!BC14*ozton*AppQt.Data!BB$7)/1000000)</f>
        <v>1279.7212352869669</v>
      </c>
      <c r="BK10" s="96">
        <f>IF($B$2="Tonnes",AppQt.Data!BD14,(AppQt.Data!BD14*ozton*AppQt.Data!BC$7)/1000000)</f>
        <v>1234.7038818148503</v>
      </c>
      <c r="BL10" s="96">
        <f>IF($B$2="Tonnes",AppQt.Data!BE14,(AppQt.Data!BE14*ozton*AppQt.Data!BD$7)/1000000)</f>
        <v>1106.6406379485609</v>
      </c>
      <c r="BM10" s="96">
        <f>IF($B$2="Tonnes",AppQt.Data!BF14,(AppQt.Data!BF14*ozton*AppQt.Data!BE$7)/1000000)</f>
        <v>1137.3425430404811</v>
      </c>
      <c r="BN10" s="96">
        <f>IF($B$2="Tonnes",AppQt.Data!BG14,(AppQt.Data!BG14*ozton*AppQt.Data!BF$7)/1000000)</f>
        <v>1210.4484096167002</v>
      </c>
      <c r="BO10" s="96">
        <f>IF($B$2="Tonnes",AppQt.Data!BH14,(AppQt.Data!BH14*ozton*AppQt.Data!BG$7)/1000000)</f>
        <v>1252.8410962990031</v>
      </c>
      <c r="BP10" s="96">
        <f>IF($B$2="Tonnes",AppQt.Data!BI14,(AppQt.Data!BI14*ozton*AppQt.Data!BH$7)/1000000)</f>
        <v>1160.9736779506081</v>
      </c>
      <c r="BQ10" s="96">
        <f>IF($B$2="Tonnes",AppQt.Data!BJ14,(AppQt.Data!BJ14*ozton*AppQt.Data!BI$7)/1000000)</f>
        <v>1176.5514646264564</v>
      </c>
      <c r="BR10" s="96">
        <f>IF($B$2="Tonnes",AppQt.Data!BK14,(AppQt.Data!BK14*ozton*AppQt.Data!BJ$7)/1000000)</f>
        <v>1190.5595200709888</v>
      </c>
      <c r="BS10" s="96">
        <f>IF($B$2="Tonnes",AppQt.Data!BL14,(AppQt.Data!BL14*ozton*AppQt.Data!BK$7)/1000000)</f>
        <v>1223.7662434790859</v>
      </c>
      <c r="BT10" s="96">
        <f>IF($B$2="Tonnes",AppQt.Data!BM14,(AppQt.Data!BM14*ozton*AppQt.Data!BL$7)/1000000)</f>
        <v>1203.99137988195</v>
      </c>
      <c r="BU10" s="96">
        <f>IF($B$2="Tonnes",AppQt.Data!BN14,(AppQt.Data!BN14*ozton*AppQt.Data!BM$7)/1000000)</f>
        <v>1212.6894560106839</v>
      </c>
      <c r="BV10" s="96">
        <f>IF($B$2="Tonnes",AppQt.Data!BO14,(AppQt.Data!BO14*ozton*AppQt.Data!BN$7)/1000000)</f>
        <v>1260.7298599836447</v>
      </c>
      <c r="BW10" s="96">
        <f>IF($B$2="Tonnes",AppQt.Data!BP14,(AppQt.Data!BP14*ozton*AppQt.Data!BO$7)/1000000)</f>
        <v>1221.3550225368401</v>
      </c>
      <c r="BX10" s="62" t="str">
        <f>IF(BY10&lt;0,$A$2,IF(BY10&gt;0,$A$1,"-"))</f>
        <v>▼</v>
      </c>
      <c r="BY10" s="63">
        <f>IF(AND(ISNUMBER(BW10),ISNUMBER(BS10),BW10&gt;0,BS10&gt;0,(BW10/BS10-1)*100&lt;300),(BW10/BS10-1)*100,IF(AND(ISNUMBER(BW10),ISNUMBER(BS10),BW10&gt;0,BS10&gt;0,(BW10/BS10-1)*100&gt;300),"&gt;300","-"))</f>
        <v>-0.19703280386218491</v>
      </c>
    </row>
    <row r="11" spans="1:77">
      <c r="A11" s="64"/>
      <c r="C11" s="67"/>
      <c r="D11" s="67"/>
      <c r="E11" s="67"/>
      <c r="F11" s="67"/>
      <c r="G11" s="67"/>
      <c r="H11" s="67"/>
      <c r="I11" s="67"/>
      <c r="J11" s="67"/>
      <c r="K11" s="67"/>
      <c r="L11" s="67"/>
      <c r="M11" s="67"/>
      <c r="N11" s="67"/>
      <c r="O11" s="67"/>
      <c r="P11" s="67"/>
      <c r="Q11" s="67"/>
      <c r="R11" s="59"/>
      <c r="S11" s="64"/>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59"/>
    </row>
    <row r="12" spans="1:77">
      <c r="A12" s="64"/>
      <c r="B12" s="55" t="s">
        <v>48</v>
      </c>
      <c r="C12" s="67"/>
      <c r="D12" s="67"/>
      <c r="E12" s="67"/>
      <c r="F12" s="67"/>
      <c r="G12" s="67"/>
      <c r="H12" s="67"/>
      <c r="I12" s="67"/>
      <c r="J12" s="67"/>
      <c r="K12" s="67"/>
      <c r="L12" s="67"/>
      <c r="M12" s="67"/>
      <c r="N12" s="67"/>
      <c r="O12" s="67"/>
      <c r="P12" s="67"/>
      <c r="Q12" s="67"/>
      <c r="R12" s="59"/>
      <c r="S12" s="64"/>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59"/>
    </row>
    <row r="13" spans="1:77">
      <c r="A13" s="64"/>
      <c r="B13" s="51" t="s">
        <v>245</v>
      </c>
      <c r="C13" s="67">
        <f>IF($B$2="Tonnes",AppAn.Data!L14,(AppAn.Data!L14*ozton*AppAn.Data!L$6)/1000000)</f>
        <v>2043.7573180202476</v>
      </c>
      <c r="D13" s="67">
        <f>IF($B$2="Tonnes",AppAn.Data!M14,(AppAn.Data!M14*ozton*AppAn.Data!M$6)/1000000)</f>
        <v>2092.1263340283849</v>
      </c>
      <c r="E13" s="67">
        <f>IF($B$2="Tonnes",AppAn.Data!N14,(AppAn.Data!N14*ozton*AppAn.Data!N$6)/1000000)</f>
        <v>2140.8662611860091</v>
      </c>
      <c r="F13" s="67">
        <f>IF($B$2="Tonnes",AppAn.Data!O14,(AppAn.Data!O14*ozton*AppAn.Data!O$6)/1000000)</f>
        <v>2735.2961807841766</v>
      </c>
      <c r="G13" s="67">
        <f>IF($B$2="Tonnes",AppAn.Data!P14,(AppAn.Data!P14*ozton*AppAn.Data!P$6)/1000000)</f>
        <v>2544.3805846292857</v>
      </c>
      <c r="H13" s="67">
        <f>IF($B$2="Tonnes",AppAn.Data!Q14,(AppAn.Data!Q14*ozton*AppAn.Data!Q$6)/1000000)</f>
        <v>2479.2399364624448</v>
      </c>
      <c r="I13" s="67">
        <f>IF($B$2="Tonnes",AppAn.Data!R14,(AppAn.Data!R14*ozton*AppAn.Data!R$6)/1000000)</f>
        <v>2018.7699849725204</v>
      </c>
      <c r="J13" s="67">
        <f>IF($B$2="Tonnes",AppAn.Data!S14,(AppAn.Data!S14*ozton*AppAn.Data!S$6)/1000000)</f>
        <v>2257.4701032545681</v>
      </c>
      <c r="K13" s="67">
        <f>IF($B$2="Tonnes",AppAn.Data!T14,(AppAn.Data!T14*ozton*AppAn.Data!T$6)/1000000)</f>
        <v>2290.0159198907113</v>
      </c>
      <c r="L13" s="67">
        <f>IF($B$2="Tonnes",AppAn.Data!U14,(AppAn.Data!U14*ozton*AppAn.Data!U$6)/1000000)</f>
        <v>2152.0766522896793</v>
      </c>
      <c r="M13" s="67">
        <f>IF($B$2="Tonnes",AppAn.Data!V14,(AppAn.Data!V14*ozton*AppAn.Data!V$6)/1000000)</f>
        <v>1323.9646098635858</v>
      </c>
      <c r="N13" s="67">
        <f>IF($B$2="Tonnes",AppAn.Data!W14,(AppAn.Data!W14*ozton*AppAn.Data!W$6)/1000000)</f>
        <v>2230.3357825472003</v>
      </c>
      <c r="O13" s="67">
        <f>IF($B$2="Tonnes",AppAn.Data!X14,(AppAn.Data!X14*ozton*AppAn.Data!X$6)/1000000)</f>
        <v>2195.3570302177595</v>
      </c>
      <c r="P13" s="67">
        <f>IF($B$2="Tonnes",AppAn.Data!Y14,(AppAn.Data!Y14*ozton*AppAn.Data!Y$6)/1000000)</f>
        <v>2168.021678215272</v>
      </c>
      <c r="Q13" s="58" t="str">
        <f t="shared" ref="Q13:Q30" si="0">IF(R13&lt;0,$A$2,IF(R13&gt;0,$A$1,"-"))</f>
        <v>▼</v>
      </c>
      <c r="R13" s="59">
        <f t="shared" ref="R13:R30" si="1">IF(AND(P13&gt;0,O13&gt;0),(P13/O13-1)*100,"-")</f>
        <v>-1.2451438024081218</v>
      </c>
      <c r="S13" s="64"/>
      <c r="T13" s="67">
        <f>IF($B$2="Tonnes",AppQt.Data!M15,(AppQt.Data!M15*ozton*AppQt.Data!L$7)/1000000)</f>
        <v>550.60657189275901</v>
      </c>
      <c r="U13" s="67">
        <f>IF($B$2="Tonnes",AppQt.Data!N15,(AppQt.Data!N15*ozton*AppQt.Data!M$7)/1000000)</f>
        <v>423.12247201041913</v>
      </c>
      <c r="V13" s="67">
        <f>IF($B$2="Tonnes",AppQt.Data!O15,(AppQt.Data!O15*ozton*AppQt.Data!N$7)/1000000)</f>
        <v>548.84403094124957</v>
      </c>
      <c r="W13" s="67">
        <f>IF($B$2="Tonnes",AppQt.Data!P15,(AppQt.Data!P15*ozton*AppQt.Data!O$7)/1000000)</f>
        <v>521.18424317581992</v>
      </c>
      <c r="X13" s="67">
        <f>IF($B$2="Tonnes",AppQt.Data!Q15,(AppQt.Data!Q15*ozton*AppQt.Data!P$7)/1000000)</f>
        <v>596.46669847646081</v>
      </c>
      <c r="Y13" s="67">
        <f>IF($B$2="Tonnes",AppQt.Data!R15,(AppQt.Data!R15*ozton*AppQt.Data!Q$7)/1000000)</f>
        <v>528.19161422805655</v>
      </c>
      <c r="Z13" s="67">
        <f>IF($B$2="Tonnes",AppQt.Data!S15,(AppQt.Data!S15*ozton*AppQt.Data!R$7)/1000000)</f>
        <v>501.19700737856624</v>
      </c>
      <c r="AA13" s="67">
        <f>IF($B$2="Tonnes",AppQt.Data!T15,(AppQt.Data!T15*ozton*AppQt.Data!S$7)/1000000)</f>
        <v>466.27101394530121</v>
      </c>
      <c r="AB13" s="67">
        <f>IF($B$2="Tonnes",AppQt.Data!U15,(AppQt.Data!U15*ozton*AppQt.Data!T$7)/1000000)</f>
        <v>553.02924573468488</v>
      </c>
      <c r="AC13" s="67">
        <f>IF($B$2="Tonnes",AppQt.Data!V15,(AppQt.Data!V15*ozton*AppQt.Data!U$7)/1000000)</f>
        <v>491.7597643615793</v>
      </c>
      <c r="AD13" s="67">
        <f>IF($B$2="Tonnes",AppQt.Data!W15,(AppQt.Data!W15*ozton*AppQt.Data!V$7)/1000000)</f>
        <v>546.50246616546315</v>
      </c>
      <c r="AE13" s="67">
        <f>IF($B$2="Tonnes",AppQt.Data!X15,(AppQt.Data!X15*ozton*AppQt.Data!W$7)/1000000)</f>
        <v>549.57478492428186</v>
      </c>
      <c r="AF13" s="67">
        <f>IF($B$2="Tonnes",AppQt.Data!Y15,(AppQt.Data!Y15*ozton*AppQt.Data!X$7)/1000000)</f>
        <v>598.74009797816871</v>
      </c>
      <c r="AG13" s="67">
        <f>IF($B$2="Tonnes",AppQt.Data!Z15,(AppQt.Data!Z15*ozton*AppQt.Data!Y$7)/1000000)</f>
        <v>803.81707602059714</v>
      </c>
      <c r="AH13" s="67">
        <f>IF($B$2="Tonnes",AppQt.Data!AA15,(AppQt.Data!AA15*ozton*AppQt.Data!Z$7)/1000000)</f>
        <v>692.34157708309476</v>
      </c>
      <c r="AI13" s="67">
        <f>IF($B$2="Tonnes",AppQt.Data!AB15,(AppQt.Data!AB15*ozton*AppQt.Data!AA$7)/1000000)</f>
        <v>640.39742970231578</v>
      </c>
      <c r="AJ13" s="67">
        <f>IF($B$2="Tonnes",AppQt.Data!AC15,(AppQt.Data!AC15*ozton*AppQt.Data!AB$7)/1000000)</f>
        <v>615.94724858867255</v>
      </c>
      <c r="AK13" s="67">
        <f>IF($B$2="Tonnes",AppQt.Data!AD15,(AppQt.Data!AD15*ozton*AppQt.Data!AC$7)/1000000)</f>
        <v>620.33695294574045</v>
      </c>
      <c r="AL13" s="67">
        <f>IF($B$2="Tonnes",AppQt.Data!AE15,(AppQt.Data!AE15*ozton*AppQt.Data!AD$7)/1000000)</f>
        <v>651.29424351569276</v>
      </c>
      <c r="AM13" s="67">
        <f>IF($B$2="Tonnes",AppQt.Data!AF15,(AppQt.Data!AF15*ozton*AppQt.Data!AE$7)/1000000)</f>
        <v>656.80213957917965</v>
      </c>
      <c r="AN13" s="67">
        <f>IF($B$2="Tonnes",AppQt.Data!AG15,(AppQt.Data!AG15*ozton*AppQt.Data!AF$7)/1000000)</f>
        <v>623.4942018217713</v>
      </c>
      <c r="AO13" s="67">
        <f>IF($B$2="Tonnes",AppQt.Data!AH15,(AppQt.Data!AH15*ozton*AppQt.Data!AG$7)/1000000)</f>
        <v>552.37174725711122</v>
      </c>
      <c r="AP13" s="67">
        <f>IF($B$2="Tonnes",AppQt.Data!AI15,(AppQt.Data!AI15*ozton*AppQt.Data!AH$7)/1000000)</f>
        <v>673.10310768984164</v>
      </c>
      <c r="AQ13" s="67">
        <f>IF($B$2="Tonnes",AppQt.Data!AJ15,(AppQt.Data!AJ15*ozton*AppQt.Data!AI$7)/1000000)</f>
        <v>630.27087969372053</v>
      </c>
      <c r="AR13" s="67">
        <f>IF($B$2="Tonnes",AppQt.Data!AK15,(AppQt.Data!AK15*ozton*AppQt.Data!AJ$7)/1000000)</f>
        <v>482.91003423479196</v>
      </c>
      <c r="AS13" s="67">
        <f>IF($B$2="Tonnes",AppQt.Data!AL15,(AppQt.Data!AL15*ozton*AppQt.Data!AK$7)/1000000)</f>
        <v>454.26140831585383</v>
      </c>
      <c r="AT13" s="67">
        <f>IF($B$2="Tonnes",AppQt.Data!AM15,(AppQt.Data!AM15*ozton*AppQt.Data!AL$7)/1000000)</f>
        <v>515.38239466598338</v>
      </c>
      <c r="AU13" s="67">
        <f>IF($B$2="Tonnes",AppQt.Data!AN15,(AppQt.Data!AN15*ozton*AppQt.Data!AM$7)/1000000)</f>
        <v>566.21614775589126</v>
      </c>
      <c r="AV13" s="67">
        <f>IF($B$2="Tonnes",AppQt.Data!AO15,(AppQt.Data!AO15*ozton*AppQt.Data!AN$7)/1000000)</f>
        <v>548.60256782686588</v>
      </c>
      <c r="AW13" s="67">
        <f>IF($B$2="Tonnes",AppQt.Data!AP15,(AppQt.Data!AP15*ozton*AppQt.Data!AO$7)/1000000)</f>
        <v>546.67630243129963</v>
      </c>
      <c r="AX13" s="67">
        <f>IF($B$2="Tonnes",AppQt.Data!AQ15,(AppQt.Data!AQ15*ozton*AppQt.Data!AP$7)/1000000)</f>
        <v>539.78056744758555</v>
      </c>
      <c r="AY13" s="67">
        <f>IF($B$2="Tonnes",AppQt.Data!AR15,(AppQt.Data!AR15*ozton*AppQt.Data!AQ$7)/1000000)</f>
        <v>622.41066554881695</v>
      </c>
      <c r="AZ13" s="67">
        <f>IF($B$2="Tonnes",AppQt.Data!AS15,(AppQt.Data!AS15*ozton*AppQt.Data!AR$7)/1000000)</f>
        <v>530.60268313030178</v>
      </c>
      <c r="BA13" s="67">
        <f>IF($B$2="Tonnes",AppQt.Data!AT15,(AppQt.Data!AT15*ozton*AppQt.Data!AS$7)/1000000)</f>
        <v>532.94994316695283</v>
      </c>
      <c r="BB13" s="67">
        <f>IF($B$2="Tonnes",AppQt.Data!AU15,(AppQt.Data!AU15*ozton*AppQt.Data!AT$7)/1000000)</f>
        <v>590.61294968990967</v>
      </c>
      <c r="BC13" s="67">
        <f>IF($B$2="Tonnes",AppQt.Data!AV15,(AppQt.Data!AV15*ozton*AppQt.Data!AU$7)/1000000)</f>
        <v>635.85034390354713</v>
      </c>
      <c r="BD13" s="67">
        <f>IF($B$2="Tonnes",AppQt.Data!AW15,(AppQt.Data!AW15*ozton*AppQt.Data!AV$7)/1000000)</f>
        <v>543.36088509511751</v>
      </c>
      <c r="BE13" s="67">
        <f>IF($B$2="Tonnes",AppQt.Data!AX15,(AppQt.Data!AX15*ozton*AppQt.Data!AW$7)/1000000)</f>
        <v>557.20598047847807</v>
      </c>
      <c r="BF13" s="67">
        <f>IF($B$2="Tonnes",AppQt.Data!AY15,(AppQt.Data!AY15*ozton*AppQt.Data!AX$7)/1000000)</f>
        <v>486.00969276063881</v>
      </c>
      <c r="BG13" s="67">
        <f>IF($B$2="Tonnes",AppQt.Data!AZ15,(AppQt.Data!AZ15*ozton*AppQt.Data!AY$7)/1000000)</f>
        <v>565.50009395544487</v>
      </c>
      <c r="BH13" s="67">
        <f>IF($B$2="Tonnes",AppQt.Data!BA15,(AppQt.Data!BA15*ozton*AppQt.Data!AZ$7)/1000000)</f>
        <v>329.39975978842773</v>
      </c>
      <c r="BI13" s="67">
        <f>IF($B$2="Tonnes",AppQt.Data!BB15,(AppQt.Data!BB15*ozton*AppQt.Data!BA$7)/1000000)</f>
        <v>196.17150965850391</v>
      </c>
      <c r="BJ13" s="67">
        <f>IF($B$2="Tonnes",AppQt.Data!BC15,(AppQt.Data!BC15*ozton*AppQt.Data!BB$7)/1000000)</f>
        <v>314.69875523607942</v>
      </c>
      <c r="BK13" s="67">
        <f>IF($B$2="Tonnes",AppQt.Data!BD15,(AppQt.Data!BD15*ozton*AppQt.Data!BC$7)/1000000)</f>
        <v>483.69458518057456</v>
      </c>
      <c r="BL13" s="67">
        <f>IF($B$2="Tonnes",AppQt.Data!BE15,(AppQt.Data!BE15*ozton*AppQt.Data!BD$7)/1000000)</f>
        <v>538.95803820049832</v>
      </c>
      <c r="BM13" s="67">
        <f>IF($B$2="Tonnes",AppQt.Data!BF15,(AppQt.Data!BF15*ozton*AppQt.Data!BE$7)/1000000)</f>
        <v>456.58263814187688</v>
      </c>
      <c r="BN13" s="67">
        <f>IF($B$2="Tonnes",AppQt.Data!BG15,(AppQt.Data!BG15*ozton*AppQt.Data!BF$7)/1000000)</f>
        <v>515.24736077948558</v>
      </c>
      <c r="BO13" s="67">
        <f>IF($B$2="Tonnes",AppQt.Data!BH15,(AppQt.Data!BH15*ozton*AppQt.Data!BG$7)/1000000)</f>
        <v>719.54774542533983</v>
      </c>
      <c r="BP13" s="67">
        <f>IF($B$2="Tonnes",AppQt.Data!BI15,(AppQt.Data!BI15*ozton*AppQt.Data!BH$7)/1000000)</f>
        <v>517.40455935707132</v>
      </c>
      <c r="BQ13" s="67">
        <f>IF($B$2="Tonnes",AppQt.Data!BJ15,(AppQt.Data!BJ15*ozton*AppQt.Data!BI$7)/1000000)</f>
        <v>493.46332413660855</v>
      </c>
      <c r="BR13" s="67">
        <f>IF($B$2="Tonnes",AppQt.Data!BK15,(AppQt.Data!BK15*ozton*AppQt.Data!BJ$7)/1000000)</f>
        <v>582.62448237414981</v>
      </c>
      <c r="BS13" s="67">
        <f>IF($B$2="Tonnes",AppQt.Data!BL15,(AppQt.Data!BL15*ozton*AppQt.Data!BK$7)/1000000)</f>
        <v>601.86466434992997</v>
      </c>
      <c r="BT13" s="67">
        <f>IF($B$2="Tonnes",AppQt.Data!BM15,(AppQt.Data!BM15*ozton*AppQt.Data!BL$7)/1000000)</f>
        <v>512.25937772855184</v>
      </c>
      <c r="BU13" s="67">
        <f>IF($B$2="Tonnes",AppQt.Data!BN15,(AppQt.Data!BN15*ozton*AppQt.Data!BM$7)/1000000)</f>
        <v>492.98872502302328</v>
      </c>
      <c r="BV13" s="67">
        <f>IF($B$2="Tonnes",AppQt.Data!BO15,(AppQt.Data!BO15*ozton*AppQt.Data!BN$7)/1000000)</f>
        <v>581.23676010536974</v>
      </c>
      <c r="BW13" s="67">
        <f>IF($B$2="Tonnes",AppQt.Data!BP15,(AppQt.Data!BP15*ozton*AppQt.Data!BO$7)/1000000)</f>
        <v>581.53681535832743</v>
      </c>
      <c r="BX13" s="58" t="str">
        <f t="shared" ref="BX13:BX30" si="2">IF(BY13&lt;0,$A$2,IF(BY13&gt;0,$A$1,"-"))</f>
        <v>▼</v>
      </c>
      <c r="BY13" s="59">
        <f t="shared" ref="BY13:BY30" si="3">IF(AND(ISNUMBER(BW13),ISNUMBER(BS13),BW13&gt;0,BS13&gt;0,(BW13/BS13-1)*100&lt;300),(BW13/BS13-1)*100,IF(AND(ISNUMBER(BW13),ISNUMBER(BS13),BW13&gt;0,BS13&gt;0,(BW13/BS13-1)*100&gt;300),"&gt;300","-"))</f>
        <v>-3.3774783926812657</v>
      </c>
    </row>
    <row r="14" spans="1:77">
      <c r="A14" s="64"/>
      <c r="B14" s="44" t="s">
        <v>246</v>
      </c>
      <c r="C14" s="67">
        <f>IF($B$2="Tonnes",AppAn.Data!L15,(AppAn.Data!L15*ozton*AppAn.Data!L$6)/1000000)</f>
        <v>2057.0152194160269</v>
      </c>
      <c r="D14" s="67">
        <f>IF($B$2="Tonnes",AppAn.Data!M15,(AppAn.Data!M15*ozton*AppAn.Data!M$6)/1000000)</f>
        <v>2103.8379973442957</v>
      </c>
      <c r="E14" s="67">
        <f>IF($B$2="Tonnes",AppAn.Data!N15,(AppAn.Data!N15*ozton*AppAn.Data!N$6)/1000000)</f>
        <v>2156.1292059060215</v>
      </c>
      <c r="F14" s="67">
        <f>IF($B$2="Tonnes",AppAn.Data!O15,(AppAn.Data!O15*ozton*AppAn.Data!O$6)/1000000)</f>
        <v>2725.9544854160804</v>
      </c>
      <c r="G14" s="67">
        <f>IF($B$2="Tonnes",AppAn.Data!P15,(AppAn.Data!P15*ozton*AppAn.Data!P$6)/1000000)</f>
        <v>2532.1175483036882</v>
      </c>
      <c r="H14" s="67">
        <f>IF($B$2="Tonnes",AppAn.Data!Q15,(AppAn.Data!Q15*ozton*AppAn.Data!Q$6)/1000000)</f>
        <v>2459.1031242920267</v>
      </c>
      <c r="I14" s="67">
        <f>IF($B$2="Tonnes",AppAn.Data!R15,(AppAn.Data!R15*ozton*AppAn.Data!R$6)/1000000)</f>
        <v>2103.6198016329827</v>
      </c>
      <c r="J14" s="67">
        <f>IF($B$2="Tonnes",AppAn.Data!S15,(AppAn.Data!S15*ozton*AppAn.Data!S$6)/1000000)</f>
        <v>2240.5007265407803</v>
      </c>
      <c r="K14" s="67">
        <f>IF($B$2="Tonnes",AppAn.Data!T15,(AppAn.Data!T15*ozton*AppAn.Data!T$6)/1000000)</f>
        <v>2250.2201368001561</v>
      </c>
      <c r="L14" s="67">
        <f>IF($B$2="Tonnes",AppAn.Data!U15,(AppAn.Data!U15*ozton*AppAn.Data!U$6)/1000000)</f>
        <v>2126.7201537884152</v>
      </c>
      <c r="M14" s="67">
        <f>IF($B$2="Tonnes",AppAn.Data!V15,(AppAn.Data!V15*ozton*AppAn.Data!V$6)/1000000)</f>
        <v>1398.1476767054407</v>
      </c>
      <c r="N14" s="67">
        <f>IF($B$2="Tonnes",AppAn.Data!W15,(AppAn.Data!W15*ozton*AppAn.Data!W$6)/1000000)</f>
        <v>2148.3644506987275</v>
      </c>
      <c r="O14" s="67">
        <f>IF($B$2="Tonnes",AppAn.Data!X15,(AppAn.Data!X15*ozton*AppAn.Data!X$6)/1000000)</f>
        <v>2088.8545929727638</v>
      </c>
      <c r="P14" s="67">
        <f>IF($B$2="Tonnes",AppAn.Data!Y15,(AppAn.Data!Y15*ozton*AppAn.Data!Y$6)/1000000)</f>
        <v>2092.5959419679371</v>
      </c>
      <c r="Q14" s="58" t="str">
        <f t="shared" ref="Q14:Q24" si="4">IF(R14&lt;0,$A$2,IF(R14&gt;0,$A$1,"-"))</f>
        <v>▲</v>
      </c>
      <c r="R14" s="59">
        <f t="shared" si="1"/>
        <v>0.17911007342299445</v>
      </c>
      <c r="S14" s="64"/>
      <c r="T14" s="67">
        <f>IF($B$2="Tonnes",AppQt.Data!M16,(AppQt.Data!M16*ozton*AppQt.Data!L$7)/1000000)</f>
        <v>534.97076401455388</v>
      </c>
      <c r="U14" s="67">
        <f>IF($B$2="Tonnes",AppQt.Data!N16,(AppQt.Data!N16*ozton*AppQt.Data!M$7)/1000000)</f>
        <v>422.7644613469925</v>
      </c>
      <c r="V14" s="67">
        <f>IF($B$2="Tonnes",AppQt.Data!O16,(AppQt.Data!O16*ozton*AppQt.Data!N$7)/1000000)</f>
        <v>523.05048849027958</v>
      </c>
      <c r="W14" s="67">
        <f>IF($B$2="Tonnes",AppQt.Data!P16,(AppQt.Data!P16*ozton*AppQt.Data!O$7)/1000000)</f>
        <v>576.22950556420244</v>
      </c>
      <c r="X14" s="67">
        <f>IF($B$2="Tonnes",AppQt.Data!Q16,(AppQt.Data!Q16*ozton*AppQt.Data!P$7)/1000000)</f>
        <v>579.88854639417457</v>
      </c>
      <c r="Y14" s="67">
        <f>IF($B$2="Tonnes",AppQt.Data!R16,(AppQt.Data!R16*ozton*AppQt.Data!Q$7)/1000000)</f>
        <v>522.77434457069171</v>
      </c>
      <c r="Z14" s="67">
        <f>IF($B$2="Tonnes",AppQt.Data!S16,(AppQt.Data!S16*ozton*AppQt.Data!R$7)/1000000)</f>
        <v>483.92505503985666</v>
      </c>
      <c r="AA14" s="67">
        <f>IF($B$2="Tonnes",AppQt.Data!T16,(AppQt.Data!T16*ozton*AppQt.Data!S$7)/1000000)</f>
        <v>517.25005133957291</v>
      </c>
      <c r="AB14" s="67">
        <f>IF($B$2="Tonnes",AppQt.Data!U16,(AppQt.Data!U16*ozton*AppQt.Data!T$7)/1000000)</f>
        <v>540.54435558041985</v>
      </c>
      <c r="AC14" s="67">
        <f>IF($B$2="Tonnes",AppQt.Data!V16,(AppQt.Data!V16*ozton*AppQt.Data!U$7)/1000000)</f>
        <v>499.54883764499596</v>
      </c>
      <c r="AD14" s="67">
        <f>IF($B$2="Tonnes",AppQt.Data!W16,(AppQt.Data!W16*ozton*AppQt.Data!V$7)/1000000)</f>
        <v>518.8858008903569</v>
      </c>
      <c r="AE14" s="67">
        <f>IF($B$2="Tonnes",AppQt.Data!X16,(AppQt.Data!X16*ozton*AppQt.Data!W$7)/1000000)</f>
        <v>597.15021179024757</v>
      </c>
      <c r="AF14" s="67">
        <f>IF($B$2="Tonnes",AppQt.Data!Y16,(AppQt.Data!Y16*ozton*AppQt.Data!X$7)/1000000)</f>
        <v>615.81413287168959</v>
      </c>
      <c r="AG14" s="67">
        <f>IF($B$2="Tonnes",AppQt.Data!Z16,(AppQt.Data!Z16*ozton*AppQt.Data!Y$7)/1000000)</f>
        <v>833.66154699940466</v>
      </c>
      <c r="AH14" s="67">
        <f>IF($B$2="Tonnes",AppQt.Data!AA16,(AppQt.Data!AA16*ozton*AppQt.Data!Z$7)/1000000)</f>
        <v>648.3809606538905</v>
      </c>
      <c r="AI14" s="67">
        <f>IF($B$2="Tonnes",AppQt.Data!AB16,(AppQt.Data!AB16*ozton*AppQt.Data!AA$7)/1000000)</f>
        <v>628.0978448910962</v>
      </c>
      <c r="AJ14" s="67">
        <f>IF($B$2="Tonnes",AppQt.Data!AC16,(AppQt.Data!AC16*ozton*AppQt.Data!AB$7)/1000000)</f>
        <v>626.48338043223089</v>
      </c>
      <c r="AK14" s="67">
        <f>IF($B$2="Tonnes",AppQt.Data!AD16,(AppQt.Data!AD16*ozton*AppQt.Data!AC$7)/1000000)</f>
        <v>602.54890100837395</v>
      </c>
      <c r="AL14" s="67">
        <f>IF($B$2="Tonnes",AppQt.Data!AE16,(AppQt.Data!AE16*ozton*AppQt.Data!AD$7)/1000000)</f>
        <v>609.76572879690798</v>
      </c>
      <c r="AM14" s="67">
        <f>IF($B$2="Tonnes",AppQt.Data!AF16,(AppQt.Data!AF16*ozton*AppQt.Data!AE$7)/1000000)</f>
        <v>693.31953806617514</v>
      </c>
      <c r="AN14" s="67">
        <f>IF($B$2="Tonnes",AppQt.Data!AG16,(AppQt.Data!AG16*ozton*AppQt.Data!AF$7)/1000000)</f>
        <v>615.38620072917945</v>
      </c>
      <c r="AO14" s="67">
        <f>IF($B$2="Tonnes",AppQt.Data!AH16,(AppQt.Data!AH16*ozton*AppQt.Data!AG$7)/1000000)</f>
        <v>532.78539711971985</v>
      </c>
      <c r="AP14" s="67">
        <f>IF($B$2="Tonnes",AppQt.Data!AI16,(AppQt.Data!AI16*ozton*AppQt.Data!AH$7)/1000000)</f>
        <v>641.02965153913044</v>
      </c>
      <c r="AQ14" s="67">
        <f>IF($B$2="Tonnes",AppQt.Data!AJ16,(AppQt.Data!AJ16*ozton*AppQt.Data!AI$7)/1000000)</f>
        <v>669.90187490399671</v>
      </c>
      <c r="AR14" s="67">
        <f>IF($B$2="Tonnes",AppQt.Data!AK16,(AppQt.Data!AK16*ozton*AppQt.Data!AJ$7)/1000000)</f>
        <v>491.23093359400247</v>
      </c>
      <c r="AS14" s="67">
        <f>IF($B$2="Tonnes",AppQt.Data!AL16,(AppQt.Data!AL16*ozton*AppQt.Data!AK$7)/1000000)</f>
        <v>461.57092902252924</v>
      </c>
      <c r="AT14" s="67">
        <f>IF($B$2="Tonnes",AppQt.Data!AM16,(AppQt.Data!AM16*ozton*AppQt.Data!AL$7)/1000000)</f>
        <v>507.79137387260124</v>
      </c>
      <c r="AU14" s="67">
        <f>IF($B$2="Tonnes",AppQt.Data!AN16,(AppQt.Data!AN16*ozton*AppQt.Data!AM$7)/1000000)</f>
        <v>643.0265651438508</v>
      </c>
      <c r="AV14" s="67">
        <f>IF($B$2="Tonnes",AppQt.Data!AO16,(AppQt.Data!AO16*ozton*AppQt.Data!AN$7)/1000000)</f>
        <v>528.71283419907195</v>
      </c>
      <c r="AW14" s="67">
        <f>IF($B$2="Tonnes",AppQt.Data!AP16,(AppQt.Data!AP16*ozton*AppQt.Data!AO$7)/1000000)</f>
        <v>532.06977273446341</v>
      </c>
      <c r="AX14" s="67">
        <f>IF($B$2="Tonnes",AppQt.Data!AQ16,(AppQt.Data!AQ16*ozton*AppQt.Data!AP$7)/1000000)</f>
        <v>514.45765454444108</v>
      </c>
      <c r="AY14" s="67">
        <f>IF($B$2="Tonnes",AppQt.Data!AR16,(AppQt.Data!AR16*ozton*AppQt.Data!AQ$7)/1000000)</f>
        <v>665.26046506280397</v>
      </c>
      <c r="AZ14" s="67">
        <f>IF($B$2="Tonnes",AppQt.Data!AS16,(AppQt.Data!AS16*ozton*AppQt.Data!AR$7)/1000000)</f>
        <v>529.51083081082015</v>
      </c>
      <c r="BA14" s="67">
        <f>IF($B$2="Tonnes",AppQt.Data!AT16,(AppQt.Data!AT16*ozton*AppQt.Data!AS$7)/1000000)</f>
        <v>522.5966222885429</v>
      </c>
      <c r="BB14" s="67">
        <f>IF($B$2="Tonnes",AppQt.Data!AU16,(AppQt.Data!AU16*ozton*AppQt.Data!AT$7)/1000000)</f>
        <v>548.37559769995528</v>
      </c>
      <c r="BC14" s="67">
        <f>IF($B$2="Tonnes",AppQt.Data!AV16,(AppQt.Data!AV16*ozton*AppQt.Data!AU$7)/1000000)</f>
        <v>649.73708600083762</v>
      </c>
      <c r="BD14" s="67">
        <f>IF($B$2="Tonnes",AppQt.Data!AW16,(AppQt.Data!AW16*ozton*AppQt.Data!AV$7)/1000000)</f>
        <v>536.12501462107616</v>
      </c>
      <c r="BE14" s="67">
        <f>IF($B$2="Tonnes",AppQt.Data!AX16,(AppQt.Data!AX16*ozton*AppQt.Data!AW$7)/1000000)</f>
        <v>530.57829964557527</v>
      </c>
      <c r="BF14" s="67">
        <f>IF($B$2="Tonnes",AppQt.Data!AY16,(AppQt.Data!AY16*ozton*AppQt.Data!AX$7)/1000000)</f>
        <v>469.77274485773899</v>
      </c>
      <c r="BG14" s="67">
        <f>IF($B$2="Tonnes",AppQt.Data!AZ16,(AppQt.Data!AZ16*ozton*AppQt.Data!AY$7)/1000000)</f>
        <v>590.2440946640254</v>
      </c>
      <c r="BH14" s="67">
        <f>IF($B$2="Tonnes",AppQt.Data!BA16,(AppQt.Data!BA16*ozton*AppQt.Data!AZ$7)/1000000)</f>
        <v>311.67005908722479</v>
      </c>
      <c r="BI14" s="67">
        <f>IF($B$2="Tonnes",AppQt.Data!BB16,(AppQt.Data!BB16*ozton*AppQt.Data!BA$7)/1000000)</f>
        <v>243.09684187483165</v>
      </c>
      <c r="BJ14" s="67">
        <f>IF($B$2="Tonnes",AppQt.Data!BC16,(AppQt.Data!BC16*ozton*AppQt.Data!BB$7)/1000000)</f>
        <v>333.13777306879587</v>
      </c>
      <c r="BK14" s="67">
        <f>IF($B$2="Tonnes",AppQt.Data!BD16,(AppQt.Data!BD16*ozton*AppQt.Data!BC$7)/1000000)</f>
        <v>510.24300267458796</v>
      </c>
      <c r="BL14" s="67">
        <f>IF($B$2="Tonnes",AppQt.Data!BE16,(AppQt.Data!BE16*ozton*AppQt.Data!BD$7)/1000000)</f>
        <v>511.37558108409672</v>
      </c>
      <c r="BM14" s="67">
        <f>IF($B$2="Tonnes",AppQt.Data!BF16,(AppQt.Data!BF16*ozton*AppQt.Data!BE$7)/1000000)</f>
        <v>439.85392185282001</v>
      </c>
      <c r="BN14" s="67">
        <f>IF($B$2="Tonnes",AppQt.Data!BG16,(AppQt.Data!BG16*ozton*AppQt.Data!BF$7)/1000000)</f>
        <v>476.96047717404178</v>
      </c>
      <c r="BO14" s="67">
        <f>IF($B$2="Tonnes",AppQt.Data!BH16,(AppQt.Data!BH16*ozton*AppQt.Data!BG$7)/1000000)</f>
        <v>720.1744705877685</v>
      </c>
      <c r="BP14" s="67">
        <f>IF($B$2="Tonnes",AppQt.Data!BI16,(AppQt.Data!BI16*ozton*AppQt.Data!BH$7)/1000000)</f>
        <v>474.54129779140891</v>
      </c>
      <c r="BQ14" s="67">
        <f>IF($B$2="Tonnes",AppQt.Data!BJ16,(AppQt.Data!BJ16*ozton*AppQt.Data!BI$7)/1000000)</f>
        <v>461.27455285689012</v>
      </c>
      <c r="BR14" s="67">
        <f>IF($B$2="Tonnes",AppQt.Data!BK16,(AppQt.Data!BK16*ozton*AppQt.Data!BJ$7)/1000000)</f>
        <v>525.10899082709921</v>
      </c>
      <c r="BS14" s="67">
        <f>IF($B$2="Tonnes",AppQt.Data!BL16,(AppQt.Data!BL16*ozton*AppQt.Data!BK$7)/1000000)</f>
        <v>627.92975149736617</v>
      </c>
      <c r="BT14" s="67">
        <f>IF($B$2="Tonnes",AppQt.Data!BM16,(AppQt.Data!BM16*ozton*AppQt.Data!BL$7)/1000000)</f>
        <v>475.03082771544888</v>
      </c>
      <c r="BU14" s="67">
        <f>IF($B$2="Tonnes",AppQt.Data!BN16,(AppQt.Data!BN16*ozton*AppQt.Data!BM$7)/1000000)</f>
        <v>477.57408362160788</v>
      </c>
      <c r="BV14" s="67">
        <f>IF($B$2="Tonnes",AppQt.Data!BO16,(AppQt.Data!BO16*ozton*AppQt.Data!BN$7)/1000000)</f>
        <v>518.42976166438052</v>
      </c>
      <c r="BW14" s="67">
        <f>IF($B$2="Tonnes",AppQt.Data!BP16,(AppQt.Data!BP16*ozton*AppQt.Data!BO$7)/1000000)</f>
        <v>621.56126896649891</v>
      </c>
      <c r="BX14" s="58" t="str">
        <f t="shared" ref="BX14:BX24" si="5">IF(BY14&lt;0,$A$2,IF(BY14&gt;0,$A$1,"-"))</f>
        <v>▼</v>
      </c>
      <c r="BY14" s="59">
        <f t="shared" si="3"/>
        <v>-1.0142030244117195</v>
      </c>
    </row>
    <row r="15" spans="1:77">
      <c r="A15" s="64"/>
      <c r="B15" s="44" t="s">
        <v>247</v>
      </c>
      <c r="C15" s="67">
        <f>IF($B$2="Tonnes",AppAn.Data!L16,(AppAn.Data!L16*ozton*AppAn.Data!L$6)/1000000)</f>
        <v>-13.257901395779299</v>
      </c>
      <c r="D15" s="67">
        <f>IF($B$2="Tonnes",AppAn.Data!M16,(AppAn.Data!M16*ozton*AppAn.Data!M$6)/1000000)</f>
        <v>-11.711663315910755</v>
      </c>
      <c r="E15" s="67">
        <f>IF($B$2="Tonnes",AppAn.Data!N16,(AppAn.Data!N16*ozton*AppAn.Data!N$6)/1000000)</f>
        <v>-15.262944720012456</v>
      </c>
      <c r="F15" s="67">
        <f>IF($B$2="Tonnes",AppAn.Data!O16,(AppAn.Data!O16*ozton*AppAn.Data!O$6)/1000000)</f>
        <v>9.3416953680962251</v>
      </c>
      <c r="G15" s="67">
        <f>IF($B$2="Tonnes",AppAn.Data!P16,(AppAn.Data!P16*ozton*AppAn.Data!P$6)/1000000)</f>
        <v>12.263036325597568</v>
      </c>
      <c r="H15" s="67">
        <f>IF($B$2="Tonnes",AppAn.Data!Q16,(AppAn.Data!Q16*ozton*AppAn.Data!Q$6)/1000000)</f>
        <v>20.136812170418125</v>
      </c>
      <c r="I15" s="67">
        <f>IF($B$2="Tonnes",AppAn.Data!R16,(AppAn.Data!R16*ozton*AppAn.Data!R$6)/1000000)</f>
        <v>-84.849816660462238</v>
      </c>
      <c r="J15" s="67">
        <f>IF($B$2="Tonnes",AppAn.Data!S16,(AppAn.Data!S16*ozton*AppAn.Data!S$6)/1000000)</f>
        <v>16.969376713787824</v>
      </c>
      <c r="K15" s="67">
        <f>IF($B$2="Tonnes",AppAn.Data!T16,(AppAn.Data!T16*ozton*AppAn.Data!T$6)/1000000)</f>
        <v>39.795783090555233</v>
      </c>
      <c r="L15" s="67">
        <f>IF($B$2="Tonnes",AppAn.Data!U16,(AppAn.Data!U16*ozton*AppAn.Data!U$6)/1000000)</f>
        <v>25.356498501264014</v>
      </c>
      <c r="M15" s="67">
        <f>IF($B$2="Tonnes",AppAn.Data!V16,(AppAn.Data!V16*ozton*AppAn.Data!V$6)/1000000)</f>
        <v>-74.183066841854952</v>
      </c>
      <c r="N15" s="67">
        <f>IF($B$2="Tonnes",AppAn.Data!W16,(AppAn.Data!W16*ozton*AppAn.Data!W$6)/1000000)</f>
        <v>81.971331848472801</v>
      </c>
      <c r="O15" s="67">
        <f>IF($B$2="Tonnes",AppAn.Data!X16,(AppAn.Data!X16*ozton*AppAn.Data!X$6)/1000000)</f>
        <v>106.50243724499569</v>
      </c>
      <c r="P15" s="67">
        <f>IF($B$2="Tonnes",AppAn.Data!Y16,(AppAn.Data!Y16*ozton*AppAn.Data!Y$6)/1000000)</f>
        <v>75.425736247334953</v>
      </c>
      <c r="Q15" s="58" t="str">
        <f t="shared" si="4"/>
        <v>▼</v>
      </c>
      <c r="R15" s="59">
        <f t="shared" si="1"/>
        <v>-29.179333169787114</v>
      </c>
      <c r="S15" s="64"/>
      <c r="T15" s="67">
        <f>IF($B$2="Tonnes",AppQt.Data!M17,(AppQt.Data!M17*ozton*AppQt.Data!L$7)/1000000)</f>
        <v>15.635807878205128</v>
      </c>
      <c r="U15" s="67">
        <f>IF($B$2="Tonnes",AppQt.Data!N17,(AppQt.Data!N17*ozton*AppQt.Data!M$7)/1000000)</f>
        <v>0.3580106634266258</v>
      </c>
      <c r="V15" s="67">
        <f>IF($B$2="Tonnes",AppQt.Data!O17,(AppQt.Data!O17*ozton*AppQt.Data!N$7)/1000000)</f>
        <v>25.793542450969994</v>
      </c>
      <c r="W15" s="67">
        <f>IF($B$2="Tonnes",AppQt.Data!P17,(AppQt.Data!P17*ozton*AppQt.Data!O$7)/1000000)</f>
        <v>-55.045262388382525</v>
      </c>
      <c r="X15" s="67">
        <f>IF($B$2="Tonnes",AppQt.Data!Q17,(AppQt.Data!Q17*ozton*AppQt.Data!P$7)/1000000)</f>
        <v>16.578152082286238</v>
      </c>
      <c r="Y15" s="67">
        <f>IF($B$2="Tonnes",AppQt.Data!R17,(AppQt.Data!R17*ozton*AppQt.Data!Q$7)/1000000)</f>
        <v>5.4172696573648409</v>
      </c>
      <c r="Z15" s="67">
        <f>IF($B$2="Tonnes",AppQt.Data!S17,(AppQt.Data!S17*ozton*AppQt.Data!R$7)/1000000)</f>
        <v>17.271952338709582</v>
      </c>
      <c r="AA15" s="67">
        <f>IF($B$2="Tonnes",AppQt.Data!T17,(AppQt.Data!T17*ozton*AppQt.Data!S$7)/1000000)</f>
        <v>-50.9790373942717</v>
      </c>
      <c r="AB15" s="67">
        <f>IF($B$2="Tonnes",AppQt.Data!U17,(AppQt.Data!U17*ozton*AppQt.Data!T$7)/1000000)</f>
        <v>12.484890154265031</v>
      </c>
      <c r="AC15" s="67">
        <f>IF($B$2="Tonnes",AppQt.Data!V17,(AppQt.Data!V17*ozton*AppQt.Data!U$7)/1000000)</f>
        <v>-7.7890732834166556</v>
      </c>
      <c r="AD15" s="67">
        <f>IF($B$2="Tonnes",AppQt.Data!W17,(AppQt.Data!W17*ozton*AppQt.Data!V$7)/1000000)</f>
        <v>27.616665275106243</v>
      </c>
      <c r="AE15" s="67">
        <f>IF($B$2="Tonnes",AppQt.Data!X17,(AppQt.Data!X17*ozton*AppQt.Data!W$7)/1000000)</f>
        <v>-47.57542686596571</v>
      </c>
      <c r="AF15" s="67">
        <f>IF($B$2="Tonnes",AppQt.Data!Y17,(AppQt.Data!Y17*ozton*AppQt.Data!X$7)/1000000)</f>
        <v>-17.074034893520889</v>
      </c>
      <c r="AG15" s="67">
        <f>IF($B$2="Tonnes",AppQt.Data!Z17,(AppQt.Data!Z17*ozton*AppQt.Data!Y$7)/1000000)</f>
        <v>-29.844470978807522</v>
      </c>
      <c r="AH15" s="67">
        <f>IF($B$2="Tonnes",AppQt.Data!AA17,(AppQt.Data!AA17*ozton*AppQt.Data!Z$7)/1000000)</f>
        <v>43.960616429204265</v>
      </c>
      <c r="AI15" s="67">
        <f>IF($B$2="Tonnes",AppQt.Data!AB17,(AppQt.Data!AB17*ozton*AppQt.Data!AA$7)/1000000)</f>
        <v>12.299584811219574</v>
      </c>
      <c r="AJ15" s="67">
        <f>IF($B$2="Tonnes",AppQt.Data!AC17,(AppQt.Data!AC17*ozton*AppQt.Data!AB$7)/1000000)</f>
        <v>-10.536131843558337</v>
      </c>
      <c r="AK15" s="67">
        <f>IF($B$2="Tonnes",AppQt.Data!AD17,(AppQt.Data!AD17*ozton*AppQt.Data!AC$7)/1000000)</f>
        <v>17.788051937366504</v>
      </c>
      <c r="AL15" s="67">
        <f>IF($B$2="Tonnes",AppQt.Data!AE17,(AppQt.Data!AE17*ozton*AppQt.Data!AD$7)/1000000)</f>
        <v>41.528514718784777</v>
      </c>
      <c r="AM15" s="67">
        <f>IF($B$2="Tonnes",AppQt.Data!AF17,(AppQt.Data!AF17*ozton*AppQt.Data!AE$7)/1000000)</f>
        <v>-36.517398486995489</v>
      </c>
      <c r="AN15" s="67">
        <f>IF($B$2="Tonnes",AppQt.Data!AG17,(AppQt.Data!AG17*ozton*AppQt.Data!AF$7)/1000000)</f>
        <v>8.1080010925918486</v>
      </c>
      <c r="AO15" s="67">
        <f>IF($B$2="Tonnes",AppQt.Data!AH17,(AppQt.Data!AH17*ozton*AppQt.Data!AG$7)/1000000)</f>
        <v>19.586350137391378</v>
      </c>
      <c r="AP15" s="67">
        <f>IF($B$2="Tonnes",AppQt.Data!AI17,(AppQt.Data!AI17*ozton*AppQt.Data!AH$7)/1000000)</f>
        <v>32.073456150711195</v>
      </c>
      <c r="AQ15" s="67">
        <f>IF($B$2="Tonnes",AppQt.Data!AJ17,(AppQt.Data!AJ17*ozton*AppQt.Data!AI$7)/1000000)</f>
        <v>-39.630995210276183</v>
      </c>
      <c r="AR15" s="67">
        <f>IF($B$2="Tonnes",AppQt.Data!AK17,(AppQt.Data!AK17*ozton*AppQt.Data!AJ$7)/1000000)</f>
        <v>-8.3208993592105003</v>
      </c>
      <c r="AS15" s="67">
        <f>IF($B$2="Tonnes",AppQt.Data!AL17,(AppQt.Data!AL17*ozton*AppQt.Data!AK$7)/1000000)</f>
        <v>-7.3095207066754142</v>
      </c>
      <c r="AT15" s="67">
        <f>IF($B$2="Tonnes",AppQt.Data!AM17,(AppQt.Data!AM17*ozton*AppQt.Data!AL$7)/1000000)</f>
        <v>7.5910207933821425</v>
      </c>
      <c r="AU15" s="67">
        <f>IF($B$2="Tonnes",AppQt.Data!AN17,(AppQt.Data!AN17*ozton*AppQt.Data!AM$7)/1000000)</f>
        <v>-76.810417387959546</v>
      </c>
      <c r="AV15" s="67">
        <f>IF($B$2="Tonnes",AppQt.Data!AO17,(AppQt.Data!AO17*ozton*AppQt.Data!AN$7)/1000000)</f>
        <v>19.88973362779393</v>
      </c>
      <c r="AW15" s="67">
        <f>IF($B$2="Tonnes",AppQt.Data!AP17,(AppQt.Data!AP17*ozton*AppQt.Data!AO$7)/1000000)</f>
        <v>14.606529696836219</v>
      </c>
      <c r="AX15" s="67">
        <f>IF($B$2="Tonnes",AppQt.Data!AQ17,(AppQt.Data!AQ17*ozton*AppQt.Data!AP$7)/1000000)</f>
        <v>25.32291290314447</v>
      </c>
      <c r="AY15" s="67">
        <f>IF($B$2="Tonnes",AppQt.Data!AR17,(AppQt.Data!AR17*ozton*AppQt.Data!AQ$7)/1000000)</f>
        <v>-42.849799513987023</v>
      </c>
      <c r="AZ15" s="67">
        <f>IF($B$2="Tonnes",AppQt.Data!AS17,(AppQt.Data!AS17*ozton*AppQt.Data!AR$7)/1000000)</f>
        <v>1.0918523194816316</v>
      </c>
      <c r="BA15" s="67">
        <f>IF($B$2="Tonnes",AppQt.Data!AT17,(AppQt.Data!AT17*ozton*AppQt.Data!AS$7)/1000000)</f>
        <v>10.353320878409932</v>
      </c>
      <c r="BB15" s="67">
        <f>IF($B$2="Tonnes",AppQt.Data!AU17,(AppQt.Data!AU17*ozton*AppQt.Data!AT$7)/1000000)</f>
        <v>42.237351989954391</v>
      </c>
      <c r="BC15" s="67">
        <f>IF($B$2="Tonnes",AppQt.Data!AV17,(AppQt.Data!AV17*ozton*AppQt.Data!AU$7)/1000000)</f>
        <v>-13.886742097290494</v>
      </c>
      <c r="BD15" s="67">
        <f>IF($B$2="Tonnes",AppQt.Data!AW17,(AppQt.Data!AW17*ozton*AppQt.Data!AV$7)/1000000)</f>
        <v>7.2358704740413486</v>
      </c>
      <c r="BE15" s="67">
        <f>IF($B$2="Tonnes",AppQt.Data!AX17,(AppQt.Data!AX17*ozton*AppQt.Data!AW$7)/1000000)</f>
        <v>26.627680832902797</v>
      </c>
      <c r="BF15" s="67">
        <f>IF($B$2="Tonnes",AppQt.Data!AY17,(AppQt.Data!AY17*ozton*AppQt.Data!AX$7)/1000000)</f>
        <v>16.236947902899828</v>
      </c>
      <c r="BG15" s="67">
        <f>IF($B$2="Tonnes",AppQt.Data!AZ17,(AppQt.Data!AZ17*ozton*AppQt.Data!AY$7)/1000000)</f>
        <v>-24.744000708580529</v>
      </c>
      <c r="BH15" s="67">
        <f>IF($B$2="Tonnes",AppQt.Data!BA17,(AppQt.Data!BA17*ozton*AppQt.Data!AZ$7)/1000000)</f>
        <v>17.729700701202944</v>
      </c>
      <c r="BI15" s="67">
        <f>IF($B$2="Tonnes",AppQt.Data!BB17,(AppQt.Data!BB17*ozton*AppQt.Data!BA$7)/1000000)</f>
        <v>-46.925332216327746</v>
      </c>
      <c r="BJ15" s="67">
        <f>IF($B$2="Tonnes",AppQt.Data!BC17,(AppQt.Data!BC17*ozton*AppQt.Data!BB$7)/1000000)</f>
        <v>-18.439017832716445</v>
      </c>
      <c r="BK15" s="67">
        <f>IF($B$2="Tonnes",AppQt.Data!BD17,(AppQt.Data!BD17*ozton*AppQt.Data!BC$7)/1000000)</f>
        <v>-26.548417494013393</v>
      </c>
      <c r="BL15" s="67">
        <f>IF($B$2="Tonnes",AppQt.Data!BE17,(AppQt.Data!BE17*ozton*AppQt.Data!BD$7)/1000000)</f>
        <v>27.582457116401599</v>
      </c>
      <c r="BM15" s="67">
        <f>IF($B$2="Tonnes",AppQt.Data!BF17,(AppQt.Data!BF17*ozton*AppQt.Data!BE$7)/1000000)</f>
        <v>16.728716289056877</v>
      </c>
      <c r="BN15" s="67">
        <f>IF($B$2="Tonnes",AppQt.Data!BG17,(AppQt.Data!BG17*ozton*AppQt.Data!BF$7)/1000000)</f>
        <v>38.286883605443791</v>
      </c>
      <c r="BO15" s="67">
        <f>IF($B$2="Tonnes",AppQt.Data!BH17,(AppQt.Data!BH17*ozton*AppQt.Data!BG$7)/1000000)</f>
        <v>-0.62672516242867005</v>
      </c>
      <c r="BP15" s="67">
        <f>IF($B$2="Tonnes",AppQt.Data!BI17,(AppQt.Data!BI17*ozton*AppQt.Data!BH$7)/1000000)</f>
        <v>42.863261565662413</v>
      </c>
      <c r="BQ15" s="67">
        <f>IF($B$2="Tonnes",AppQt.Data!BJ17,(AppQt.Data!BJ17*ozton*AppQt.Data!BI$7)/1000000)</f>
        <v>32.188771279718424</v>
      </c>
      <c r="BR15" s="67">
        <f>IF($B$2="Tonnes",AppQt.Data!BK17,(AppQt.Data!BK17*ozton*AppQt.Data!BJ$7)/1000000)</f>
        <v>57.515491547050601</v>
      </c>
      <c r="BS15" s="67">
        <f>IF($B$2="Tonnes",AppQt.Data!BL17,(AppQt.Data!BL17*ozton*AppQt.Data!BK$7)/1000000)</f>
        <v>-26.065087147436202</v>
      </c>
      <c r="BT15" s="67">
        <f>IF($B$2="Tonnes",AppQt.Data!BM17,(AppQt.Data!BM17*ozton*AppQt.Data!BL$7)/1000000)</f>
        <v>37.228550013102961</v>
      </c>
      <c r="BU15" s="67">
        <f>IF($B$2="Tonnes",AppQt.Data!BN17,(AppQt.Data!BN17*ozton*AppQt.Data!BM$7)/1000000)</f>
        <v>15.414641401415395</v>
      </c>
      <c r="BV15" s="67">
        <f>IF($B$2="Tonnes",AppQt.Data!BO17,(AppQt.Data!BO17*ozton*AppQt.Data!BN$7)/1000000)</f>
        <v>62.806998440989219</v>
      </c>
      <c r="BW15" s="67">
        <f>IF($B$2="Tonnes",AppQt.Data!BP17,(AppQt.Data!BP17*ozton*AppQt.Data!BO$7)/1000000)</f>
        <v>-40.024453608171484</v>
      </c>
      <c r="BX15" s="58" t="s">
        <v>43</v>
      </c>
      <c r="BY15" s="59" t="str">
        <f t="shared" si="3"/>
        <v>-</v>
      </c>
    </row>
    <row r="16" spans="1:77">
      <c r="A16" s="64"/>
      <c r="B16" s="51" t="s">
        <v>35</v>
      </c>
      <c r="C16" s="67">
        <f>IF($B$2="Tonnes",AppAn.Data!L17,(AppAn.Data!L17*ozton*AppAn.Data!L$6)/1000000)</f>
        <v>460.66573688651079</v>
      </c>
      <c r="D16" s="67">
        <f>IF($B$2="Tonnes",AppAn.Data!M17,(AppAn.Data!M17*ozton*AppAn.Data!M$6)/1000000)</f>
        <v>429.13749626735773</v>
      </c>
      <c r="E16" s="67">
        <f>IF($B$2="Tonnes",AppAn.Data!N17,(AppAn.Data!N17*ozton*AppAn.Data!N$6)/1000000)</f>
        <v>382.27407424279517</v>
      </c>
      <c r="F16" s="67">
        <f>IF($B$2="Tonnes",AppAn.Data!O17,(AppAn.Data!O17*ozton*AppAn.Data!O$6)/1000000)</f>
        <v>355.76764797400199</v>
      </c>
      <c r="G16" s="67">
        <f>IF($B$2="Tonnes",AppAn.Data!P17,(AppAn.Data!P17*ozton*AppAn.Data!P$6)/1000000)</f>
        <v>348.38686768730651</v>
      </c>
      <c r="H16" s="67">
        <f>IF($B$2="Tonnes",AppAn.Data!Q17,(AppAn.Data!Q17*ozton*AppAn.Data!Q$6)/1000000)</f>
        <v>331.6737462474382</v>
      </c>
      <c r="I16" s="67">
        <f>IF($B$2="Tonnes",AppAn.Data!R17,(AppAn.Data!R17*ozton*AppAn.Data!R$6)/1000000)</f>
        <v>322.99356771909794</v>
      </c>
      <c r="J16" s="67">
        <f>IF($B$2="Tonnes",AppAn.Data!S17,(AppAn.Data!S17*ozton*AppAn.Data!S$6)/1000000)</f>
        <v>332.58496595789683</v>
      </c>
      <c r="K16" s="67">
        <f>IF($B$2="Tonnes",AppAn.Data!T17,(AppAn.Data!T17*ozton*AppAn.Data!T$6)/1000000)</f>
        <v>334.79421934009002</v>
      </c>
      <c r="L16" s="67">
        <f>IF($B$2="Tonnes",AppAn.Data!U17,(AppAn.Data!U17*ozton*AppAn.Data!U$6)/1000000)</f>
        <v>325.96419679418739</v>
      </c>
      <c r="M16" s="67">
        <f>IF($B$2="Tonnes",AppAn.Data!V17,(AppAn.Data!V17*ozton*AppAn.Data!V$6)/1000000)</f>
        <v>302.7563109305184</v>
      </c>
      <c r="N16" s="67">
        <f>IF($B$2="Tonnes",AppAn.Data!W17,(AppAn.Data!W17*ozton*AppAn.Data!W$6)/1000000)</f>
        <v>330.19137535148815</v>
      </c>
      <c r="O16" s="67">
        <f>IF($B$2="Tonnes",AppAn.Data!X17,(AppAn.Data!X17*ozton*AppAn.Data!X$6)/1000000)</f>
        <v>308.74884222954785</v>
      </c>
      <c r="P16" s="67">
        <f>IF($B$2="Tonnes",AppAn.Data!Y17,(AppAn.Data!Y17*ozton*AppAn.Data!Y$6)/1000000)</f>
        <v>297.81755191489106</v>
      </c>
      <c r="Q16" s="58" t="str">
        <f t="shared" si="4"/>
        <v>▼</v>
      </c>
      <c r="R16" s="59">
        <f t="shared" si="1"/>
        <v>-3.5405121637766768</v>
      </c>
      <c r="S16" s="64"/>
      <c r="T16" s="67">
        <f>IF($B$2="Tonnes",AppQt.Data!M18,(AppQt.Data!M18*ozton*AppQt.Data!L$7)/1000000)</f>
        <v>114.35531161060909</v>
      </c>
      <c r="U16" s="67">
        <f>IF($B$2="Tonnes",AppQt.Data!N18,(AppQt.Data!N18*ozton*AppQt.Data!M$7)/1000000)</f>
        <v>115.01672998316909</v>
      </c>
      <c r="V16" s="67">
        <f>IF($B$2="Tonnes",AppQt.Data!O18,(AppQt.Data!O18*ozton*AppQt.Data!N$7)/1000000)</f>
        <v>118.14823612480782</v>
      </c>
      <c r="W16" s="67">
        <f>IF($B$2="Tonnes",AppQt.Data!P18,(AppQt.Data!P18*ozton*AppQt.Data!O$7)/1000000)</f>
        <v>113.14545916792481</v>
      </c>
      <c r="X16" s="67">
        <f>IF($B$2="Tonnes",AppQt.Data!Q18,(AppQt.Data!Q18*ozton*AppQt.Data!P$7)/1000000)</f>
        <v>110.61105393639902</v>
      </c>
      <c r="Y16" s="67">
        <f>IF($B$2="Tonnes",AppQt.Data!R18,(AppQt.Data!R18*ozton*AppQt.Data!Q$7)/1000000)</f>
        <v>112.48507514772686</v>
      </c>
      <c r="Z16" s="67">
        <f>IF($B$2="Tonnes",AppQt.Data!S18,(AppQt.Data!S18*ozton*AppQt.Data!R$7)/1000000)</f>
        <v>109.34356002256681</v>
      </c>
      <c r="AA16" s="67">
        <f>IF($B$2="Tonnes",AppQt.Data!T18,(AppQt.Data!T18*ozton*AppQt.Data!S$7)/1000000)</f>
        <v>96.69780716066505</v>
      </c>
      <c r="AB16" s="67">
        <f>IF($B$2="Tonnes",AppQt.Data!U18,(AppQt.Data!U18*ozton*AppQt.Data!T$7)/1000000)</f>
        <v>100.77411590951409</v>
      </c>
      <c r="AC16" s="67">
        <f>IF($B$2="Tonnes",AppQt.Data!V18,(AppQt.Data!V18*ozton*AppQt.Data!U$7)/1000000)</f>
        <v>97.365441128704205</v>
      </c>
      <c r="AD16" s="67">
        <f>IF($B$2="Tonnes",AppQt.Data!W18,(AppQt.Data!W18*ozton*AppQt.Data!V$7)/1000000)</f>
        <v>95.427565675604129</v>
      </c>
      <c r="AE16" s="67">
        <f>IF($B$2="Tonnes",AppQt.Data!X18,(AppQt.Data!X18*ozton*AppQt.Data!W$7)/1000000)</f>
        <v>88.706951528972681</v>
      </c>
      <c r="AF16" s="67">
        <f>IF($B$2="Tonnes",AppQt.Data!Y18,(AppQt.Data!Y18*ozton*AppQt.Data!X$7)/1000000)</f>
        <v>89.857821653900814</v>
      </c>
      <c r="AG16" s="67">
        <f>IF($B$2="Tonnes",AppQt.Data!Z18,(AppQt.Data!Z18*ozton*AppQt.Data!Y$7)/1000000)</f>
        <v>92.883574074460597</v>
      </c>
      <c r="AH16" s="67">
        <f>IF($B$2="Tonnes",AppQt.Data!AA18,(AppQt.Data!AA18*ozton*AppQt.Data!Z$7)/1000000)</f>
        <v>89.550253261103592</v>
      </c>
      <c r="AI16" s="67">
        <f>IF($B$2="Tonnes",AppQt.Data!AB18,(AppQt.Data!AB18*ozton*AppQt.Data!AA$7)/1000000)</f>
        <v>83.475998984537014</v>
      </c>
      <c r="AJ16" s="67">
        <f>IF($B$2="Tonnes",AppQt.Data!AC18,(AppQt.Data!AC18*ozton*AppQt.Data!AB$7)/1000000)</f>
        <v>83.29070956963082</v>
      </c>
      <c r="AK16" s="67">
        <f>IF($B$2="Tonnes",AppQt.Data!AD18,(AppQt.Data!AD18*ozton*AppQt.Data!AC$7)/1000000)</f>
        <v>86.466352479891384</v>
      </c>
      <c r="AL16" s="67">
        <f>IF($B$2="Tonnes",AppQt.Data!AE18,(AppQt.Data!AE18*ozton*AppQt.Data!AD$7)/1000000)</f>
        <v>89.448348505833863</v>
      </c>
      <c r="AM16" s="67">
        <f>IF($B$2="Tonnes",AppQt.Data!AF18,(AppQt.Data!AF18*ozton*AppQt.Data!AE$7)/1000000)</f>
        <v>89.181457131950438</v>
      </c>
      <c r="AN16" s="67">
        <f>IF($B$2="Tonnes",AppQt.Data!AG18,(AppQt.Data!AG18*ozton*AppQt.Data!AF$7)/1000000)</f>
        <v>83.60708127472239</v>
      </c>
      <c r="AO16" s="67">
        <f>IF($B$2="Tonnes",AppQt.Data!AH18,(AppQt.Data!AH18*ozton*AppQt.Data!AG$7)/1000000)</f>
        <v>83.676931186633169</v>
      </c>
      <c r="AP16" s="67">
        <f>IF($B$2="Tonnes",AppQt.Data!AI18,(AppQt.Data!AI18*ozton*AppQt.Data!AH$7)/1000000)</f>
        <v>82.8657825497299</v>
      </c>
      <c r="AQ16" s="67">
        <f>IF($B$2="Tonnes",AppQt.Data!AJ18,(AppQt.Data!AJ18*ozton*AppQt.Data!AI$7)/1000000)</f>
        <v>81.523951236352715</v>
      </c>
      <c r="AR16" s="67">
        <f>IF($B$2="Tonnes",AppQt.Data!AK18,(AppQt.Data!AK18*ozton*AppQt.Data!AJ$7)/1000000)</f>
        <v>76.290012339931124</v>
      </c>
      <c r="AS16" s="67">
        <f>IF($B$2="Tonnes",AppQt.Data!AL18,(AppQt.Data!AL18*ozton*AppQt.Data!AK$7)/1000000)</f>
        <v>79.968593577467232</v>
      </c>
      <c r="AT16" s="67">
        <f>IF($B$2="Tonnes",AppQt.Data!AM18,(AppQt.Data!AM18*ozton*AppQt.Data!AL$7)/1000000)</f>
        <v>82.43494518341933</v>
      </c>
      <c r="AU16" s="67">
        <f>IF($B$2="Tonnes",AppQt.Data!AN18,(AppQt.Data!AN18*ozton*AppQt.Data!AM$7)/1000000)</f>
        <v>84.300016618280267</v>
      </c>
      <c r="AV16" s="67">
        <f>IF($B$2="Tonnes",AppQt.Data!AO18,(AppQt.Data!AO18*ozton*AppQt.Data!AN$7)/1000000)</f>
        <v>78.768879728220654</v>
      </c>
      <c r="AW16" s="67">
        <f>IF($B$2="Tonnes",AppQt.Data!AP18,(AppQt.Data!AP18*ozton*AppQt.Data!AO$7)/1000000)</f>
        <v>81.356486895742805</v>
      </c>
      <c r="AX16" s="67">
        <f>IF($B$2="Tonnes",AppQt.Data!AQ18,(AppQt.Data!AQ18*ozton*AppQt.Data!AP$7)/1000000)</f>
        <v>84.157145416528266</v>
      </c>
      <c r="AY16" s="67">
        <f>IF($B$2="Tonnes",AppQt.Data!AR18,(AppQt.Data!AR18*ozton*AppQt.Data!AQ$7)/1000000)</f>
        <v>88.302453917405089</v>
      </c>
      <c r="AZ16" s="67">
        <f>IF($B$2="Tonnes",AppQt.Data!AS18,(AppQt.Data!AS18*ozton*AppQt.Data!AR$7)/1000000)</f>
        <v>81.797803410494282</v>
      </c>
      <c r="BA16" s="67">
        <f>IF($B$2="Tonnes",AppQt.Data!AT18,(AppQt.Data!AT18*ozton*AppQt.Data!AS$7)/1000000)</f>
        <v>83.298203554253988</v>
      </c>
      <c r="BB16" s="67">
        <f>IF($B$2="Tonnes",AppQt.Data!AU18,(AppQt.Data!AU18*ozton*AppQt.Data!AT$7)/1000000)</f>
        <v>85.383728950275213</v>
      </c>
      <c r="BC16" s="67">
        <f>IF($B$2="Tonnes",AppQt.Data!AV18,(AppQt.Data!AV18*ozton*AppQt.Data!AU$7)/1000000)</f>
        <v>84.314483425066513</v>
      </c>
      <c r="BD16" s="67">
        <f>IF($B$2="Tonnes",AppQt.Data!AW18,(AppQt.Data!AW18*ozton*AppQt.Data!AV$7)/1000000)</f>
        <v>79.906159954353299</v>
      </c>
      <c r="BE16" s="67">
        <f>IF($B$2="Tonnes",AppQt.Data!AX18,(AppQt.Data!AX18*ozton*AppQt.Data!AW$7)/1000000)</f>
        <v>80.696816933833873</v>
      </c>
      <c r="BF16" s="67">
        <f>IF($B$2="Tonnes",AppQt.Data!AY18,(AppQt.Data!AY18*ozton*AppQt.Data!AX$7)/1000000)</f>
        <v>82.014876211563063</v>
      </c>
      <c r="BG16" s="67">
        <f>IF($B$2="Tonnes",AppQt.Data!AZ18,(AppQt.Data!AZ18*ozton*AppQt.Data!AY$7)/1000000)</f>
        <v>83.346343694437209</v>
      </c>
      <c r="BH16" s="67">
        <f>IF($B$2="Tonnes",AppQt.Data!BA18,(AppQt.Data!BA18*ozton*AppQt.Data!AZ$7)/1000000)</f>
        <v>72.840218632172324</v>
      </c>
      <c r="BI16" s="67">
        <f>IF($B$2="Tonnes",AppQt.Data!BB18,(AppQt.Data!BB18*ozton*AppQt.Data!BA$7)/1000000)</f>
        <v>68.719105362006729</v>
      </c>
      <c r="BJ16" s="67">
        <f>IF($B$2="Tonnes",AppQt.Data!BC18,(AppQt.Data!BC18*ozton*AppQt.Data!BB$7)/1000000)</f>
        <v>77.174676620756671</v>
      </c>
      <c r="BK16" s="67">
        <f>IF($B$2="Tonnes",AppQt.Data!BD18,(AppQt.Data!BD18*ozton*AppQt.Data!BC$7)/1000000)</f>
        <v>84.022310315582743</v>
      </c>
      <c r="BL16" s="67">
        <f>IF($B$2="Tonnes",AppQt.Data!BE18,(AppQt.Data!BE18*ozton*AppQt.Data!BD$7)/1000000)</f>
        <v>81.036182065989991</v>
      </c>
      <c r="BM16" s="67">
        <f>IF($B$2="Tonnes",AppQt.Data!BF18,(AppQt.Data!BF18*ozton*AppQt.Data!BE$7)/1000000)</f>
        <v>79.845249673008439</v>
      </c>
      <c r="BN16" s="67">
        <f>IF($B$2="Tonnes",AppQt.Data!BG18,(AppQt.Data!BG18*ozton*AppQt.Data!BF$7)/1000000)</f>
        <v>83.420220444733218</v>
      </c>
      <c r="BO16" s="67">
        <f>IF($B$2="Tonnes",AppQt.Data!BH18,(AppQt.Data!BH18*ozton*AppQt.Data!BG$7)/1000000)</f>
        <v>85.889723167756514</v>
      </c>
      <c r="BP16" s="67">
        <f>IF($B$2="Tonnes",AppQt.Data!BI18,(AppQt.Data!BI18*ozton*AppQt.Data!BH$7)/1000000)</f>
        <v>81.055970860229323</v>
      </c>
      <c r="BQ16" s="67">
        <f>IF($B$2="Tonnes",AppQt.Data!BJ18,(AppQt.Data!BJ18*ozton*AppQt.Data!BI$7)/1000000)</f>
        <v>78.326482311424314</v>
      </c>
      <c r="BR16" s="67">
        <f>IF($B$2="Tonnes",AppQt.Data!BK18,(AppQt.Data!BK18*ozton*AppQt.Data!BJ$7)/1000000)</f>
        <v>77.294684890161392</v>
      </c>
      <c r="BS16" s="67">
        <f>IF($B$2="Tonnes",AppQt.Data!BL18,(AppQt.Data!BL18*ozton*AppQt.Data!BK$7)/1000000)</f>
        <v>72.071704167732833</v>
      </c>
      <c r="BT16" s="67">
        <f>IF($B$2="Tonnes",AppQt.Data!BM18,(AppQt.Data!BM18*ozton*AppQt.Data!BL$7)/1000000)</f>
        <v>70.804286202461327</v>
      </c>
      <c r="BU16" s="67">
        <f>IF($B$2="Tonnes",AppQt.Data!BN18,(AppQt.Data!BN18*ozton*AppQt.Data!BM$7)/1000000)</f>
        <v>71.046868098723195</v>
      </c>
      <c r="BV16" s="67">
        <f>IF($B$2="Tonnes",AppQt.Data!BO18,(AppQt.Data!BO18*ozton*AppQt.Data!BN$7)/1000000)</f>
        <v>75.32965565763341</v>
      </c>
      <c r="BW16" s="67">
        <f>IF($B$2="Tonnes",AppQt.Data!BP18,(AppQt.Data!BP18*ozton*AppQt.Data!BO$7)/1000000)</f>
        <v>80.636741956073109</v>
      </c>
      <c r="BX16" s="58" t="str">
        <f t="shared" si="5"/>
        <v>▲</v>
      </c>
      <c r="BY16" s="59">
        <f t="shared" si="3"/>
        <v>11.884050595510853</v>
      </c>
    </row>
    <row r="17" spans="1:80">
      <c r="A17" s="64"/>
      <c r="B17" s="44" t="s">
        <v>36</v>
      </c>
      <c r="C17" s="67">
        <f>IF($B$2="Tonnes",AppAn.Data!L18,(AppAn.Data!L18*ozton*AppAn.Data!L$6)/1000000)</f>
        <v>326.727982491516</v>
      </c>
      <c r="D17" s="67">
        <f>IF($B$2="Tonnes",AppAn.Data!M18,(AppAn.Data!M18*ozton*AppAn.Data!M$6)/1000000)</f>
        <v>316.57149928531334</v>
      </c>
      <c r="E17" s="67">
        <f>IF($B$2="Tonnes",AppAn.Data!N18,(AppAn.Data!N18*ozton*AppAn.Data!N$6)/1000000)</f>
        <v>289.12551157146612</v>
      </c>
      <c r="F17" s="67">
        <f>IF($B$2="Tonnes",AppAn.Data!O18,(AppAn.Data!O18*ozton*AppAn.Data!O$6)/1000000)</f>
        <v>279.2361599758558</v>
      </c>
      <c r="G17" s="67">
        <f>IF($B$2="Tonnes",AppAn.Data!P18,(AppAn.Data!P18*ozton*AppAn.Data!P$6)/1000000)</f>
        <v>277.53006671465721</v>
      </c>
      <c r="H17" s="67">
        <f>IF($B$2="Tonnes",AppAn.Data!Q18,(AppAn.Data!Q18*ozton*AppAn.Data!Q$6)/1000000)</f>
        <v>262.14095427531697</v>
      </c>
      <c r="I17" s="67">
        <f>IF($B$2="Tonnes",AppAn.Data!R18,(AppAn.Data!R18*ozton*AppAn.Data!R$6)/1000000)</f>
        <v>255.61368340316631</v>
      </c>
      <c r="J17" s="67">
        <f>IF($B$2="Tonnes",AppAn.Data!S18,(AppAn.Data!S18*ozton*AppAn.Data!S$6)/1000000)</f>
        <v>265.58199333633183</v>
      </c>
      <c r="K17" s="67">
        <f>IF($B$2="Tonnes",AppAn.Data!T18,(AppAn.Data!T18*ozton*AppAn.Data!T$6)/1000000)</f>
        <v>268.36293214516019</v>
      </c>
      <c r="L17" s="67">
        <f>IF($B$2="Tonnes",AppAn.Data!U18,(AppAn.Data!U18*ozton*AppAn.Data!U$6)/1000000)</f>
        <v>262.2563306650228</v>
      </c>
      <c r="M17" s="67">
        <f>IF($B$2="Tonnes",AppAn.Data!V18,(AppAn.Data!V18*ozton*AppAn.Data!V$6)/1000000)</f>
        <v>249.32991372663997</v>
      </c>
      <c r="N17" s="67">
        <f>IF($B$2="Tonnes",AppAn.Data!W18,(AppAn.Data!W18*ozton*AppAn.Data!W$6)/1000000)</f>
        <v>272.07519788889078</v>
      </c>
      <c r="O17" s="67">
        <f>IF($B$2="Tonnes",AppAn.Data!X18,(AppAn.Data!X18*ozton*AppAn.Data!X$6)/1000000)</f>
        <v>251.95790515598782</v>
      </c>
      <c r="P17" s="67">
        <f>IF($B$2="Tonnes",AppAn.Data!Y18,(AppAn.Data!Y18*ozton*AppAn.Data!Y$6)/1000000)</f>
        <v>241.25478022110241</v>
      </c>
      <c r="Q17" s="58" t="str">
        <f t="shared" si="4"/>
        <v>▼</v>
      </c>
      <c r="R17" s="59">
        <f t="shared" si="1"/>
        <v>-4.2479813952489671</v>
      </c>
      <c r="S17" s="64"/>
      <c r="T17" s="67">
        <f>IF($B$2="Tonnes",AppQt.Data!M19,(AppQt.Data!M19*ozton*AppQt.Data!L$7)/1000000)</f>
        <v>79.029973649027653</v>
      </c>
      <c r="U17" s="67">
        <f>IF($B$2="Tonnes",AppQt.Data!N19,(AppQt.Data!N19*ozton*AppQt.Data!M$7)/1000000)</f>
        <v>80.42565731777556</v>
      </c>
      <c r="V17" s="67">
        <f>IF($B$2="Tonnes",AppQt.Data!O19,(AppQt.Data!O19*ozton*AppQt.Data!N$7)/1000000)</f>
        <v>85.849570598069093</v>
      </c>
      <c r="W17" s="67">
        <f>IF($B$2="Tonnes",AppQt.Data!P19,(AppQt.Data!P19*ozton*AppQt.Data!O$7)/1000000)</f>
        <v>81.422780926643711</v>
      </c>
      <c r="X17" s="67">
        <f>IF($B$2="Tonnes",AppQt.Data!Q19,(AppQt.Data!Q19*ozton*AppQt.Data!P$7)/1000000)</f>
        <v>80.097600666524571</v>
      </c>
      <c r="Y17" s="67">
        <f>IF($B$2="Tonnes",AppQt.Data!R19,(AppQt.Data!R19*ozton*AppQt.Data!Q$7)/1000000)</f>
        <v>83.17678498864646</v>
      </c>
      <c r="Z17" s="67">
        <f>IF($B$2="Tonnes",AppQt.Data!S19,(AppQt.Data!S19*ozton*AppQt.Data!R$7)/1000000)</f>
        <v>81.496125771100168</v>
      </c>
      <c r="AA17" s="67">
        <f>IF($B$2="Tonnes",AppQt.Data!T19,(AppQt.Data!T19*ozton*AppQt.Data!S$7)/1000000)</f>
        <v>71.80098785904211</v>
      </c>
      <c r="AB17" s="67">
        <f>IF($B$2="Tonnes",AppQt.Data!U19,(AppQt.Data!U19*ozton*AppQt.Data!T$7)/1000000)</f>
        <v>75.166511909210456</v>
      </c>
      <c r="AC17" s="67">
        <f>IF($B$2="Tonnes",AppQt.Data!V19,(AppQt.Data!V19*ozton*AppQt.Data!U$7)/1000000)</f>
        <v>73.056314304333668</v>
      </c>
      <c r="AD17" s="67">
        <f>IF($B$2="Tonnes",AppQt.Data!W19,(AppQt.Data!W19*ozton*AppQt.Data!V$7)/1000000)</f>
        <v>72.93488438244492</v>
      </c>
      <c r="AE17" s="67">
        <f>IF($B$2="Tonnes",AppQt.Data!X19,(AppQt.Data!X19*ozton*AppQt.Data!W$7)/1000000)</f>
        <v>67.967800975477061</v>
      </c>
      <c r="AF17" s="67">
        <f>IF($B$2="Tonnes",AppQt.Data!Y19,(AppQt.Data!Y19*ozton*AppQt.Data!X$7)/1000000)</f>
        <v>69.075200301657617</v>
      </c>
      <c r="AG17" s="67">
        <f>IF($B$2="Tonnes",AppQt.Data!Z19,(AppQt.Data!Z19*ozton*AppQt.Data!Y$7)/1000000)</f>
        <v>71.649848599148328</v>
      </c>
      <c r="AH17" s="67">
        <f>IF($B$2="Tonnes",AppQt.Data!AA19,(AppQt.Data!AA19*ozton*AppQt.Data!Z$7)/1000000)</f>
        <v>71.763365571540405</v>
      </c>
      <c r="AI17" s="67">
        <f>IF($B$2="Tonnes",AppQt.Data!AB19,(AppQt.Data!AB19*ozton*AppQt.Data!AA$7)/1000000)</f>
        <v>66.747745503509449</v>
      </c>
      <c r="AJ17" s="67">
        <f>IF($B$2="Tonnes",AppQt.Data!AC19,(AppQt.Data!AC19*ozton*AppQt.Data!AB$7)/1000000)</f>
        <v>65.763523223820556</v>
      </c>
      <c r="AK17" s="67">
        <f>IF($B$2="Tonnes",AppQt.Data!AD19,(AppQt.Data!AD19*ozton*AppQt.Data!AC$7)/1000000)</f>
        <v>68.693070126695545</v>
      </c>
      <c r="AL17" s="67">
        <f>IF($B$2="Tonnes",AppQt.Data!AE19,(AppQt.Data!AE19*ozton*AppQt.Data!AD$7)/1000000)</f>
        <v>71.568899432070523</v>
      </c>
      <c r="AM17" s="67">
        <f>IF($B$2="Tonnes",AppQt.Data!AF19,(AppQt.Data!AF19*ozton*AppQt.Data!AE$7)/1000000)</f>
        <v>71.504573932070542</v>
      </c>
      <c r="AN17" s="67">
        <f>IF($B$2="Tonnes",AppQt.Data!AG19,(AppQt.Data!AG19*ozton*AppQt.Data!AF$7)/1000000)</f>
        <v>66.243848858610932</v>
      </c>
      <c r="AO17" s="67">
        <f>IF($B$2="Tonnes",AppQt.Data!AH19,(AppQt.Data!AH19*ozton*AppQt.Data!AG$7)/1000000)</f>
        <v>65.808876339365099</v>
      </c>
      <c r="AP17" s="67">
        <f>IF($B$2="Tonnes",AppQt.Data!AI19,(AppQt.Data!AI19*ozton*AppQt.Data!AH$7)/1000000)</f>
        <v>65.458118503849022</v>
      </c>
      <c r="AQ17" s="67">
        <f>IF($B$2="Tonnes",AppQt.Data!AJ19,(AppQt.Data!AJ19*ozton*AppQt.Data!AI$7)/1000000)</f>
        <v>64.630110573491891</v>
      </c>
      <c r="AR17" s="67">
        <f>IF($B$2="Tonnes",AppQt.Data!AK19,(AppQt.Data!AK19*ozton*AppQt.Data!AJ$7)/1000000)</f>
        <v>59.871097861470645</v>
      </c>
      <c r="AS17" s="67">
        <f>IF($B$2="Tonnes",AppQt.Data!AL19,(AppQt.Data!AL19*ozton*AppQt.Data!AK$7)/1000000)</f>
        <v>62.963158312040022</v>
      </c>
      <c r="AT17" s="67">
        <f>IF($B$2="Tonnes",AppQt.Data!AM19,(AppQt.Data!AM19*ozton*AppQt.Data!AL$7)/1000000)</f>
        <v>65.301994561353538</v>
      </c>
      <c r="AU17" s="67">
        <f>IF($B$2="Tonnes",AppQt.Data!AN19,(AppQt.Data!AN19*ozton*AppQt.Data!AM$7)/1000000)</f>
        <v>67.477432668302086</v>
      </c>
      <c r="AV17" s="67">
        <f>IF($B$2="Tonnes",AppQt.Data!AO19,(AppQt.Data!AO19*ozton*AppQt.Data!AN$7)/1000000)</f>
        <v>62.356411857774681</v>
      </c>
      <c r="AW17" s="67">
        <f>IF($B$2="Tonnes",AppQt.Data!AP19,(AppQt.Data!AP19*ozton*AppQt.Data!AO$7)/1000000)</f>
        <v>64.363364696272953</v>
      </c>
      <c r="AX17" s="67">
        <f>IF($B$2="Tonnes",AppQt.Data!AQ19,(AppQt.Data!AQ19*ozton*AppQt.Data!AP$7)/1000000)</f>
        <v>67.352579571669665</v>
      </c>
      <c r="AY17" s="67">
        <f>IF($B$2="Tonnes",AppQt.Data!AR19,(AppQt.Data!AR19*ozton*AppQt.Data!AQ$7)/1000000)</f>
        <v>71.509637210614542</v>
      </c>
      <c r="AZ17" s="67">
        <f>IF($B$2="Tonnes",AppQt.Data!AS19,(AppQt.Data!AS19*ozton*AppQt.Data!AR$7)/1000000)</f>
        <v>65.330381931331658</v>
      </c>
      <c r="BA17" s="67">
        <f>IF($B$2="Tonnes",AppQt.Data!AT19,(AppQt.Data!AT19*ozton*AppQt.Data!AS$7)/1000000)</f>
        <v>66.486454535125503</v>
      </c>
      <c r="BB17" s="67">
        <f>IF($B$2="Tonnes",AppQt.Data!AU19,(AppQt.Data!AU19*ozton*AppQt.Data!AT$7)/1000000)</f>
        <v>68.767147992863599</v>
      </c>
      <c r="BC17" s="67">
        <f>IF($B$2="Tonnes",AppQt.Data!AV19,(AppQt.Data!AV19*ozton*AppQt.Data!AU$7)/1000000)</f>
        <v>67.778947685839384</v>
      </c>
      <c r="BD17" s="67">
        <f>IF($B$2="Tonnes",AppQt.Data!AW19,(AppQt.Data!AW19*ozton*AppQt.Data!AV$7)/1000000)</f>
        <v>63.542816964447162</v>
      </c>
      <c r="BE17" s="67">
        <f>IF($B$2="Tonnes",AppQt.Data!AX19,(AppQt.Data!AX19*ozton*AppQt.Data!AW$7)/1000000)</f>
        <v>64.47381987686056</v>
      </c>
      <c r="BF17" s="67">
        <f>IF($B$2="Tonnes",AppQt.Data!AY19,(AppQt.Data!AY19*ozton*AppQt.Data!AX$7)/1000000)</f>
        <v>66.441844863385555</v>
      </c>
      <c r="BG17" s="67">
        <f>IF($B$2="Tonnes",AppQt.Data!AZ19,(AppQt.Data!AZ19*ozton*AppQt.Data!AY$7)/1000000)</f>
        <v>67.79784896032956</v>
      </c>
      <c r="BH17" s="67">
        <f>IF($B$2="Tonnes",AppQt.Data!BA19,(AppQt.Data!BA19*ozton*AppQt.Data!AZ$7)/1000000)</f>
        <v>58.784721409133347</v>
      </c>
      <c r="BI17" s="67">
        <f>IF($B$2="Tonnes",AppQt.Data!BB19,(AppQt.Data!BB19*ozton*AppQt.Data!BA$7)/1000000)</f>
        <v>58.029667035536797</v>
      </c>
      <c r="BJ17" s="67">
        <f>IF($B$2="Tonnes",AppQt.Data!BC19,(AppQt.Data!BC19*ozton*AppQt.Data!BB$7)/1000000)</f>
        <v>63.272194908094292</v>
      </c>
      <c r="BK17" s="67">
        <f>IF($B$2="Tonnes",AppQt.Data!BD19,(AppQt.Data!BD19*ozton*AppQt.Data!BC$7)/1000000)</f>
        <v>69.243330373875565</v>
      </c>
      <c r="BL17" s="67">
        <f>IF($B$2="Tonnes",AppQt.Data!BE19,(AppQt.Data!BE19*ozton*AppQt.Data!BD$7)/1000000)</f>
        <v>66.213946134008381</v>
      </c>
      <c r="BM17" s="67">
        <f>IF($B$2="Tonnes",AppQt.Data!BF19,(AppQt.Data!BF19*ozton*AppQt.Data!BE$7)/1000000)</f>
        <v>66.240461927653286</v>
      </c>
      <c r="BN17" s="67">
        <f>IF($B$2="Tonnes",AppQt.Data!BG19,(AppQt.Data!BG19*ozton*AppQt.Data!BF$7)/1000000)</f>
        <v>68.995787806225167</v>
      </c>
      <c r="BO17" s="67">
        <f>IF($B$2="Tonnes",AppQt.Data!BH19,(AppQt.Data!BH19*ozton*AppQt.Data!BG$7)/1000000)</f>
        <v>70.625002021003937</v>
      </c>
      <c r="BP17" s="67">
        <f>IF($B$2="Tonnes",AppQt.Data!BI19,(AppQt.Data!BI19*ozton*AppQt.Data!BH$7)/1000000)</f>
        <v>66.325699885479551</v>
      </c>
      <c r="BQ17" s="67">
        <f>IF($B$2="Tonnes",AppQt.Data!BJ19,(AppQt.Data!BJ19*ozton*AppQt.Data!BI$7)/1000000)</f>
        <v>64.252811609735986</v>
      </c>
      <c r="BR17" s="67">
        <f>IF($B$2="Tonnes",AppQt.Data!BK19,(AppQt.Data!BK19*ozton*AppQt.Data!BJ$7)/1000000)</f>
        <v>63.479446661961852</v>
      </c>
      <c r="BS17" s="67">
        <f>IF($B$2="Tonnes",AppQt.Data!BL19,(AppQt.Data!BL19*ozton*AppQt.Data!BK$7)/1000000)</f>
        <v>57.899946998810428</v>
      </c>
      <c r="BT17" s="67">
        <f>IF($B$2="Tonnes",AppQt.Data!BM19,(AppQt.Data!BM19*ozton*AppQt.Data!BL$7)/1000000)</f>
        <v>56.729347056821339</v>
      </c>
      <c r="BU17" s="67">
        <f>IF($B$2="Tonnes",AppQt.Data!BN19,(AppQt.Data!BN19*ozton*AppQt.Data!BM$7)/1000000)</f>
        <v>57.272139586023009</v>
      </c>
      <c r="BV17" s="67">
        <f>IF($B$2="Tonnes",AppQt.Data!BO19,(AppQt.Data!BO19*ozton*AppQt.Data!BN$7)/1000000)</f>
        <v>61.30669569639695</v>
      </c>
      <c r="BW17" s="67">
        <f>IF($B$2="Tonnes",AppQt.Data!BP19,(AppQt.Data!BP19*ozton*AppQt.Data!BO$7)/1000000)</f>
        <v>65.946597881861081</v>
      </c>
      <c r="BX17" s="58" t="str">
        <f t="shared" si="5"/>
        <v>▲</v>
      </c>
      <c r="BY17" s="59">
        <f t="shared" si="3"/>
        <v>13.897509929009043</v>
      </c>
    </row>
    <row r="18" spans="1:80">
      <c r="A18" s="64"/>
      <c r="B18" s="44" t="s">
        <v>269</v>
      </c>
      <c r="C18" s="67">
        <f>IF($B$2="Tonnes",AppAn.Data!L19,(AppAn.Data!L19*ozton*AppAn.Data!L$6)/1000000)</f>
        <v>88.326099620880044</v>
      </c>
      <c r="D18" s="67">
        <f>IF($B$2="Tonnes",AppAn.Data!M19,(AppAn.Data!M19*ozton*AppAn.Data!M$6)/1000000)</f>
        <v>76.393060963517939</v>
      </c>
      <c r="E18" s="67">
        <f>IF($B$2="Tonnes",AppAn.Data!N19,(AppAn.Data!N19*ozton*AppAn.Data!N$6)/1000000)</f>
        <v>64.726977451472848</v>
      </c>
      <c r="F18" s="67">
        <f>IF($B$2="Tonnes",AppAn.Data!O19,(AppAn.Data!O19*ozton*AppAn.Data!O$6)/1000000)</f>
        <v>53.684871435646215</v>
      </c>
      <c r="G18" s="67">
        <f>IF($B$2="Tonnes",AppAn.Data!P19,(AppAn.Data!P19*ozton*AppAn.Data!P$6)/1000000)</f>
        <v>51.223125972649342</v>
      </c>
      <c r="H18" s="67">
        <f>IF($B$2="Tonnes",AppAn.Data!Q19,(AppAn.Data!Q19*ozton*AppAn.Data!Q$6)/1000000)</f>
        <v>50.974601072121231</v>
      </c>
      <c r="I18" s="67">
        <f>IF($B$2="Tonnes",AppAn.Data!R19,(AppAn.Data!R19*ozton*AppAn.Data!R$6)/1000000)</f>
        <v>49.754643851931647</v>
      </c>
      <c r="J18" s="67">
        <f>IF($B$2="Tonnes",AppAn.Data!S19,(AppAn.Data!S19*ozton*AppAn.Data!S$6)/1000000)</f>
        <v>50.661248069724977</v>
      </c>
      <c r="K18" s="67">
        <f>IF($B$2="Tonnes",AppAn.Data!T19,(AppAn.Data!T19*ozton*AppAn.Data!T$6)/1000000)</f>
        <v>51.15957348786425</v>
      </c>
      <c r="L18" s="67">
        <f>IF($B$2="Tonnes",AppAn.Data!U19,(AppAn.Data!U19*ozton*AppAn.Data!U$6)/1000000)</f>
        <v>49.778021179186844</v>
      </c>
      <c r="M18" s="67">
        <f>IF($B$2="Tonnes",AppAn.Data!V19,(AppAn.Data!V19*ozton*AppAn.Data!V$6)/1000000)</f>
        <v>41.570326312660377</v>
      </c>
      <c r="N18" s="67">
        <f>IF($B$2="Tonnes",AppAn.Data!W19,(AppAn.Data!W19*ozton*AppAn.Data!W$6)/1000000)</f>
        <v>46.763113996119415</v>
      </c>
      <c r="O18" s="67">
        <f>IF($B$2="Tonnes",AppAn.Data!X19,(AppAn.Data!X19*ozton*AppAn.Data!X$6)/1000000)</f>
        <v>46.51447651278761</v>
      </c>
      <c r="P18" s="67">
        <f>IF($B$2="Tonnes",AppAn.Data!Y19,(AppAn.Data!Y19*ozton*AppAn.Data!Y$6)/1000000)</f>
        <v>47.086549262233312</v>
      </c>
      <c r="Q18" s="58" t="str">
        <f t="shared" si="4"/>
        <v>▲</v>
      </c>
      <c r="R18" s="59">
        <f t="shared" si="1"/>
        <v>1.2298810872104049</v>
      </c>
      <c r="S18" s="64"/>
      <c r="T18" s="67">
        <f>IF($B$2="Tonnes",AppQt.Data!M20,(AppQt.Data!M20*ozton*AppQt.Data!L$7)/1000000)</f>
        <v>22.862685175952677</v>
      </c>
      <c r="U18" s="67">
        <f>IF($B$2="Tonnes",AppQt.Data!N20,(AppQt.Data!N20*ozton*AppQt.Data!M$7)/1000000)</f>
        <v>22.797552822889159</v>
      </c>
      <c r="V18" s="67">
        <f>IF($B$2="Tonnes",AppQt.Data!O20,(AppQt.Data!O20*ozton*AppQt.Data!N$7)/1000000)</f>
        <v>21.336289861484971</v>
      </c>
      <c r="W18" s="67">
        <f>IF($B$2="Tonnes",AppQt.Data!P20,(AppQt.Data!P20*ozton*AppQt.Data!O$7)/1000000)</f>
        <v>21.329571760553236</v>
      </c>
      <c r="X18" s="67">
        <f>IF($B$2="Tonnes",AppQt.Data!Q20,(AppQt.Data!Q20*ozton*AppQt.Data!P$7)/1000000)</f>
        <v>20.700363072954374</v>
      </c>
      <c r="Y18" s="67">
        <f>IF($B$2="Tonnes",AppQt.Data!R20,(AppQt.Data!R20*ozton*AppQt.Data!Q$7)/1000000)</f>
        <v>20.003628629784131</v>
      </c>
      <c r="Z18" s="67">
        <f>IF($B$2="Tonnes",AppQt.Data!S20,(AppQt.Data!S20*ozton*AppQt.Data!R$7)/1000000)</f>
        <v>19.092271349673581</v>
      </c>
      <c r="AA18" s="67">
        <f>IF($B$2="Tonnes",AppQt.Data!T20,(AppQt.Data!T20*ozton*AppQt.Data!S$7)/1000000)</f>
        <v>16.596797911105853</v>
      </c>
      <c r="AB18" s="67">
        <f>IF($B$2="Tonnes",AppQt.Data!U20,(AppQt.Data!U20*ozton*AppQt.Data!T$7)/1000000)</f>
        <v>17.819146761495247</v>
      </c>
      <c r="AC18" s="67">
        <f>IF($B$2="Tonnes",AppQt.Data!V20,(AppQt.Data!V20*ozton*AppQt.Data!U$7)/1000000)</f>
        <v>16.84840896584592</v>
      </c>
      <c r="AD18" s="67">
        <f>IF($B$2="Tonnes",AppQt.Data!W20,(AppQt.Data!W20*ozton*AppQt.Data!V$7)/1000000)</f>
        <v>15.758892525084718</v>
      </c>
      <c r="AE18" s="67">
        <f>IF($B$2="Tonnes",AppQt.Data!X20,(AppQt.Data!X20*ozton*AppQt.Data!W$7)/1000000)</f>
        <v>14.300529199046963</v>
      </c>
      <c r="AF18" s="67">
        <f>IF($B$2="Tonnes",AppQt.Data!Y20,(AppQt.Data!Y20*ozton*AppQt.Data!X$7)/1000000)</f>
        <v>14.652034633493201</v>
      </c>
      <c r="AG18" s="67">
        <f>IF($B$2="Tonnes",AppQt.Data!Z20,(AppQt.Data!Z20*ozton*AppQt.Data!Y$7)/1000000)</f>
        <v>15.206867662812272</v>
      </c>
      <c r="AH18" s="67">
        <f>IF($B$2="Tonnes",AppQt.Data!AA20,(AppQt.Data!AA20*ozton*AppQt.Data!Z$7)/1000000)</f>
        <v>12.253553158313181</v>
      </c>
      <c r="AI18" s="67">
        <f>IF($B$2="Tonnes",AppQt.Data!AB20,(AppQt.Data!AB20*ozton*AppQt.Data!AA$7)/1000000)</f>
        <v>11.572415981027561</v>
      </c>
      <c r="AJ18" s="67">
        <f>IF($B$2="Tonnes",AppQt.Data!AC20,(AppQt.Data!AC20*ozton*AppQt.Data!AB$7)/1000000)</f>
        <v>12.283872595810269</v>
      </c>
      <c r="AK18" s="67">
        <f>IF($B$2="Tonnes",AppQt.Data!AD20,(AppQt.Data!AD20*ozton*AppQt.Data!AC$7)/1000000)</f>
        <v>12.926398603195841</v>
      </c>
      <c r="AL18" s="67">
        <f>IF($B$2="Tonnes",AppQt.Data!AE20,(AppQt.Data!AE20*ozton*AppQt.Data!AD$7)/1000000)</f>
        <v>13.06949532376334</v>
      </c>
      <c r="AM18" s="67">
        <f>IF($B$2="Tonnes",AppQt.Data!AF20,(AppQt.Data!AF20*ozton*AppQt.Data!AE$7)/1000000)</f>
        <v>12.943359449879896</v>
      </c>
      <c r="AN18" s="67">
        <f>IF($B$2="Tonnes",AppQt.Data!AG20,(AppQt.Data!AG20*ozton*AppQt.Data!AF$7)/1000000)</f>
        <v>12.689695641111458</v>
      </c>
      <c r="AO18" s="67">
        <f>IF($B$2="Tonnes",AppQt.Data!AH20,(AppQt.Data!AH20*ozton*AppQt.Data!AG$7)/1000000)</f>
        <v>13.180054672268065</v>
      </c>
      <c r="AP18" s="67">
        <f>IF($B$2="Tonnes",AppQt.Data!AI20,(AppQt.Data!AI20*ozton*AppQt.Data!AH$7)/1000000)</f>
        <v>12.760836670880883</v>
      </c>
      <c r="AQ18" s="67">
        <f>IF($B$2="Tonnes",AppQt.Data!AJ20,(AppQt.Data!AJ20*ozton*AppQt.Data!AI$7)/1000000)</f>
        <v>12.344014087860826</v>
      </c>
      <c r="AR18" s="67">
        <f>IF($B$2="Tonnes",AppQt.Data!AK20,(AppQt.Data!AK20*ozton*AppQt.Data!AJ$7)/1000000)</f>
        <v>11.951576174460477</v>
      </c>
      <c r="AS18" s="67">
        <f>IF($B$2="Tonnes",AppQt.Data!AL20,(AppQt.Data!AL20*ozton*AppQt.Data!AK$7)/1000000)</f>
        <v>12.518124657427201</v>
      </c>
      <c r="AT18" s="67">
        <f>IF($B$2="Tonnes",AppQt.Data!AM20,(AppQt.Data!AM20*ozton*AppQt.Data!AL$7)/1000000)</f>
        <v>12.760869902065794</v>
      </c>
      <c r="AU18" s="67">
        <f>IF($B$2="Tonnes",AppQt.Data!AN20,(AppQt.Data!AN20*ozton*AppQt.Data!AM$7)/1000000)</f>
        <v>12.524073117978176</v>
      </c>
      <c r="AV18" s="67">
        <f>IF($B$2="Tonnes",AppQt.Data!AO20,(AppQt.Data!AO20*ozton*AppQt.Data!AN$7)/1000000)</f>
        <v>12.189703480205965</v>
      </c>
      <c r="AW18" s="67">
        <f>IF($B$2="Tonnes",AppQt.Data!AP20,(AppQt.Data!AP20*ozton*AppQt.Data!AO$7)/1000000)</f>
        <v>12.758101119789858</v>
      </c>
      <c r="AX18" s="67">
        <f>IF($B$2="Tonnes",AppQt.Data!AQ20,(AppQt.Data!AQ20*ozton*AppQt.Data!AP$7)/1000000)</f>
        <v>12.7737054576586</v>
      </c>
      <c r="AY18" s="67">
        <f>IF($B$2="Tonnes",AppQt.Data!AR20,(AppQt.Data!AR20*ozton*AppQt.Data!AQ$7)/1000000)</f>
        <v>12.939738012070547</v>
      </c>
      <c r="AZ18" s="67">
        <f>IF($B$2="Tonnes",AppQt.Data!AS20,(AppQt.Data!AS20*ozton*AppQt.Data!AR$7)/1000000)</f>
        <v>12.485713141127418</v>
      </c>
      <c r="BA18" s="67">
        <f>IF($B$2="Tonnes",AppQt.Data!AT20,(AppQt.Data!AT20*ozton*AppQt.Data!AS$7)/1000000)</f>
        <v>12.826505982635688</v>
      </c>
      <c r="BB18" s="67">
        <f>IF($B$2="Tonnes",AppQt.Data!AU20,(AppQt.Data!AU20*ozton*AppQt.Data!AT$7)/1000000)</f>
        <v>12.882246985699613</v>
      </c>
      <c r="BC18" s="67">
        <f>IF($B$2="Tonnes",AppQt.Data!AV20,(AppQt.Data!AV20*ozton*AppQt.Data!AU$7)/1000000)</f>
        <v>12.96510737840153</v>
      </c>
      <c r="BD18" s="67">
        <f>IF($B$2="Tonnes",AppQt.Data!AW20,(AppQt.Data!AW20*ozton*AppQt.Data!AV$7)/1000000)</f>
        <v>12.834209693031639</v>
      </c>
      <c r="BE18" s="67">
        <f>IF($B$2="Tonnes",AppQt.Data!AX20,(AppQt.Data!AX20*ozton*AppQt.Data!AW$7)/1000000)</f>
        <v>12.517409045146362</v>
      </c>
      <c r="BF18" s="67">
        <f>IF($B$2="Tonnes",AppQt.Data!AY20,(AppQt.Data!AY20*ozton*AppQt.Data!AX$7)/1000000)</f>
        <v>12.085819726558311</v>
      </c>
      <c r="BG18" s="67">
        <f>IF($B$2="Tonnes",AppQt.Data!AZ20,(AppQt.Data!AZ20*ozton*AppQt.Data!AY$7)/1000000)</f>
        <v>12.340582714450532</v>
      </c>
      <c r="BH18" s="67">
        <f>IF($B$2="Tonnes",AppQt.Data!BA20,(AppQt.Data!BA20*ozton*AppQt.Data!AZ$7)/1000000)</f>
        <v>10.854742335328208</v>
      </c>
      <c r="BI18" s="67">
        <f>IF($B$2="Tonnes",AppQt.Data!BB20,(AppQt.Data!BB20*ozton*AppQt.Data!BA$7)/1000000)</f>
        <v>8.1159271598951293</v>
      </c>
      <c r="BJ18" s="67">
        <f>IF($B$2="Tonnes",AppQt.Data!BC20,(AppQt.Data!BC20*ozton*AppQt.Data!BB$7)/1000000)</f>
        <v>10.765635948998503</v>
      </c>
      <c r="BK18" s="67">
        <f>IF($B$2="Tonnes",AppQt.Data!BD20,(AppQt.Data!BD20*ozton*AppQt.Data!BC$7)/1000000)</f>
        <v>11.834020868438536</v>
      </c>
      <c r="BL18" s="67">
        <f>IF($B$2="Tonnes",AppQt.Data!BE20,(AppQt.Data!BE20*ozton*AppQt.Data!BD$7)/1000000)</f>
        <v>11.92401337865638</v>
      </c>
      <c r="BM18" s="67">
        <f>IF($B$2="Tonnes",AppQt.Data!BF20,(AppQt.Data!BF20*ozton*AppQt.Data!BE$7)/1000000)</f>
        <v>10.719951253109096</v>
      </c>
      <c r="BN18" s="67">
        <f>IF($B$2="Tonnes",AppQt.Data!BG20,(AppQt.Data!BG20*ozton*AppQt.Data!BF$7)/1000000)</f>
        <v>11.580998098387369</v>
      </c>
      <c r="BO18" s="67">
        <f>IF($B$2="Tonnes",AppQt.Data!BH20,(AppQt.Data!BH20*ozton*AppQt.Data!BG$7)/1000000)</f>
        <v>12.538151265966571</v>
      </c>
      <c r="BP18" s="67">
        <f>IF($B$2="Tonnes",AppQt.Data!BI20,(AppQt.Data!BI20*ozton*AppQt.Data!BH$7)/1000000)</f>
        <v>12.006213914795428</v>
      </c>
      <c r="BQ18" s="67">
        <f>IF($B$2="Tonnes",AppQt.Data!BJ20,(AppQt.Data!BJ20*ozton*AppQt.Data!BI$7)/1000000)</f>
        <v>11.429318239131021</v>
      </c>
      <c r="BR18" s="67">
        <f>IF($B$2="Tonnes",AppQt.Data!BK20,(AppQt.Data!BK20*ozton*AppQt.Data!BJ$7)/1000000)</f>
        <v>11.344074087958283</v>
      </c>
      <c r="BS18" s="67">
        <f>IF($B$2="Tonnes",AppQt.Data!BL20,(AppQt.Data!BL20*ozton*AppQt.Data!BK$7)/1000000)</f>
        <v>11.734870270902878</v>
      </c>
      <c r="BT18" s="67">
        <f>IF($B$2="Tonnes",AppQt.Data!BM20,(AppQt.Data!BM20*ozton*AppQt.Data!BL$7)/1000000)</f>
        <v>11.680676268504262</v>
      </c>
      <c r="BU18" s="67">
        <f>IF($B$2="Tonnes",AppQt.Data!BN20,(AppQt.Data!BN20*ozton*AppQt.Data!BM$7)/1000000)</f>
        <v>11.391385400390075</v>
      </c>
      <c r="BV18" s="67">
        <f>IF($B$2="Tonnes",AppQt.Data!BO20,(AppQt.Data!BO20*ozton*AppQt.Data!BN$7)/1000000)</f>
        <v>11.698290652195643</v>
      </c>
      <c r="BW18" s="67">
        <f>IF($B$2="Tonnes",AppQt.Data!BP20,(AppQt.Data!BP20*ozton*AppQt.Data!BO$7)/1000000)</f>
        <v>12.316196941143334</v>
      </c>
      <c r="BX18" s="58" t="str">
        <f t="shared" si="5"/>
        <v>▲</v>
      </c>
      <c r="BY18" s="59">
        <f t="shared" si="3"/>
        <v>4.9538397683175139</v>
      </c>
    </row>
    <row r="19" spans="1:80">
      <c r="A19" s="64"/>
      <c r="B19" s="44" t="s">
        <v>38</v>
      </c>
      <c r="C19" s="67">
        <f>IF($B$2="Tonnes",AppAn.Data!L20,(AppAn.Data!L20*ozton*AppAn.Data!L$6)/1000000)</f>
        <v>45.611654774114747</v>
      </c>
      <c r="D19" s="67">
        <f>IF($B$2="Tonnes",AppAn.Data!M20,(AppAn.Data!M20*ozton*AppAn.Data!M$6)/1000000)</f>
        <v>36.172936018526485</v>
      </c>
      <c r="E19" s="67">
        <f>IF($B$2="Tonnes",AppAn.Data!N20,(AppAn.Data!N20*ozton*AppAn.Data!N$6)/1000000)</f>
        <v>28.421585219856158</v>
      </c>
      <c r="F19" s="67">
        <f>IF($B$2="Tonnes",AppAn.Data!O20,(AppAn.Data!O20*ozton*AppAn.Data!O$6)/1000000)</f>
        <v>22.8466165625</v>
      </c>
      <c r="G19" s="67">
        <f>IF($B$2="Tonnes",AppAn.Data!P20,(AppAn.Data!P20*ozton*AppAn.Data!P$6)/1000000)</f>
        <v>19.633675000000004</v>
      </c>
      <c r="H19" s="67">
        <f>IF($B$2="Tonnes",AppAn.Data!Q20,(AppAn.Data!Q20*ozton*AppAn.Data!Q$6)/1000000)</f>
        <v>18.5581909</v>
      </c>
      <c r="I19" s="67">
        <f>IF($B$2="Tonnes",AppAn.Data!R20,(AppAn.Data!R20*ozton*AppAn.Data!R$6)/1000000)</f>
        <v>17.625240464000001</v>
      </c>
      <c r="J19" s="67">
        <f>IF($B$2="Tonnes",AppAn.Data!S20,(AppAn.Data!S20*ozton*AppAn.Data!S$6)/1000000)</f>
        <v>16.341724551839999</v>
      </c>
      <c r="K19" s="67">
        <f>IF($B$2="Tonnes",AppAn.Data!T20,(AppAn.Data!T20*ozton*AppAn.Data!T$6)/1000000)</f>
        <v>15.271713707065601</v>
      </c>
      <c r="L19" s="67">
        <f>IF($B$2="Tonnes",AppAn.Data!U20,(AppAn.Data!U20*ozton*AppAn.Data!U$6)/1000000)</f>
        <v>13.929844949977754</v>
      </c>
      <c r="M19" s="67">
        <f>IF($B$2="Tonnes",AppAn.Data!V20,(AppAn.Data!V20*ozton*AppAn.Data!V$6)/1000000)</f>
        <v>11.856070891218073</v>
      </c>
      <c r="N19" s="67">
        <f>IF($B$2="Tonnes",AppAn.Data!W20,(AppAn.Data!W20*ozton*AppAn.Data!W$6)/1000000)</f>
        <v>11.35306346647797</v>
      </c>
      <c r="O19" s="67">
        <f>IF($B$2="Tonnes",AppAn.Data!X20,(AppAn.Data!X20*ozton*AppAn.Data!X$6)/1000000)</f>
        <v>10.276460560772446</v>
      </c>
      <c r="P19" s="67">
        <f>IF($B$2="Tonnes",AppAn.Data!Y20,(AppAn.Data!Y20*ozton*AppAn.Data!Y$6)/1000000)</f>
        <v>9.4762224315553674</v>
      </c>
      <c r="Q19" s="58" t="str">
        <f t="shared" si="4"/>
        <v>▼</v>
      </c>
      <c r="R19" s="59">
        <f t="shared" si="1"/>
        <v>-7.7870987241635214</v>
      </c>
      <c r="S19" s="64"/>
      <c r="T19" s="67">
        <f>IF($B$2="Tonnes",AppQt.Data!M21,(AppQt.Data!M21*ozton*AppQt.Data!L$7)/1000000)</f>
        <v>12.462652785628766</v>
      </c>
      <c r="U19" s="67">
        <f>IF($B$2="Tonnes",AppQt.Data!N21,(AppQt.Data!N21*ozton*AppQt.Data!M$7)/1000000)</f>
        <v>11.793519842504361</v>
      </c>
      <c r="V19" s="67">
        <f>IF($B$2="Tonnes",AppQt.Data!O21,(AppQt.Data!O21*ozton*AppQt.Data!N$7)/1000000)</f>
        <v>10.962375665253754</v>
      </c>
      <c r="W19" s="67">
        <f>IF($B$2="Tonnes",AppQt.Data!P21,(AppQt.Data!P21*ozton*AppQt.Data!O$7)/1000000)</f>
        <v>10.393106480727861</v>
      </c>
      <c r="X19" s="67">
        <f>IF($B$2="Tonnes",AppQt.Data!Q21,(AppQt.Data!Q21*ozton*AppQt.Data!P$7)/1000000)</f>
        <v>9.8130901969200668</v>
      </c>
      <c r="Y19" s="67">
        <f>IF($B$2="Tonnes",AppQt.Data!R21,(AppQt.Data!R21*ozton*AppQt.Data!Q$7)/1000000)</f>
        <v>9.3046615292962649</v>
      </c>
      <c r="Z19" s="67">
        <f>IF($B$2="Tonnes",AppQt.Data!S21,(AppQt.Data!S21*ozton*AppQt.Data!R$7)/1000000)</f>
        <v>8.7551629017930583</v>
      </c>
      <c r="AA19" s="67">
        <f>IF($B$2="Tonnes",AppQt.Data!T21,(AppQt.Data!T21*ozton*AppQt.Data!S$7)/1000000)</f>
        <v>8.3000213905170881</v>
      </c>
      <c r="AB19" s="67">
        <f>IF($B$2="Tonnes",AppQt.Data!U21,(AppQt.Data!U21*ozton*AppQt.Data!T$7)/1000000)</f>
        <v>7.7884572388083928</v>
      </c>
      <c r="AC19" s="67">
        <f>IF($B$2="Tonnes",AppQt.Data!V21,(AppQt.Data!V21*ozton*AppQt.Data!U$7)/1000000)</f>
        <v>7.4607178585246174</v>
      </c>
      <c r="AD19" s="67">
        <f>IF($B$2="Tonnes",AppQt.Data!W21,(AppQt.Data!W21*ozton*AppQt.Data!V$7)/1000000)</f>
        <v>6.7337887680744908</v>
      </c>
      <c r="AE19" s="67">
        <f>IF($B$2="Tonnes",AppQt.Data!X21,(AppQt.Data!X21*ozton*AppQt.Data!W$7)/1000000)</f>
        <v>6.4386213544486575</v>
      </c>
      <c r="AF19" s="67">
        <f>IF($B$2="Tonnes",AppQt.Data!Y21,(AppQt.Data!Y21*ozton*AppQt.Data!X$7)/1000000)</f>
        <v>6.1305867187500001</v>
      </c>
      <c r="AG19" s="67">
        <f>IF($B$2="Tonnes",AppQt.Data!Z21,(AppQt.Data!Z21*ozton*AppQt.Data!Y$7)/1000000)</f>
        <v>6.0268578125000003</v>
      </c>
      <c r="AH19" s="67">
        <f>IF($B$2="Tonnes",AppQt.Data!AA21,(AppQt.Data!AA21*ozton*AppQt.Data!Z$7)/1000000)</f>
        <v>5.5333345312499995</v>
      </c>
      <c r="AI19" s="67">
        <f>IF($B$2="Tonnes",AppQt.Data!AB21,(AppQt.Data!AB21*ozton*AppQt.Data!AA$7)/1000000)</f>
        <v>5.1558375000000005</v>
      </c>
      <c r="AJ19" s="67">
        <f>IF($B$2="Tonnes",AppQt.Data!AC21,(AppQt.Data!AC21*ozton*AppQt.Data!AB$7)/1000000)</f>
        <v>5.2433137500000004</v>
      </c>
      <c r="AK19" s="67">
        <f>IF($B$2="Tonnes",AppQt.Data!AD21,(AppQt.Data!AD21*ozton*AppQt.Data!AC$7)/1000000)</f>
        <v>4.8468837500000008</v>
      </c>
      <c r="AL19" s="67">
        <f>IF($B$2="Tonnes",AppQt.Data!AE21,(AppQt.Data!AE21*ozton*AppQt.Data!AD$7)/1000000)</f>
        <v>4.80995375</v>
      </c>
      <c r="AM19" s="67">
        <f>IF($B$2="Tonnes",AppQt.Data!AF21,(AppQt.Data!AF21*ozton*AppQt.Data!AE$7)/1000000)</f>
        <v>4.7335237499999998</v>
      </c>
      <c r="AN19" s="67">
        <f>IF($B$2="Tonnes",AppQt.Data!AG21,(AppQt.Data!AG21*ozton*AppQt.Data!AF$7)/1000000)</f>
        <v>4.6735367750000005</v>
      </c>
      <c r="AO19" s="67">
        <f>IF($B$2="Tonnes",AppQt.Data!AH21,(AppQt.Data!AH21*ozton*AppQt.Data!AG$7)/1000000)</f>
        <v>4.6880001749999991</v>
      </c>
      <c r="AP19" s="67">
        <f>IF($B$2="Tonnes",AppQt.Data!AI21,(AppQt.Data!AI21*ozton*AppQt.Data!AH$7)/1000000)</f>
        <v>4.646827375</v>
      </c>
      <c r="AQ19" s="67">
        <f>IF($B$2="Tonnes",AppQt.Data!AJ21,(AppQt.Data!AJ21*ozton*AppQt.Data!AI$7)/1000000)</f>
        <v>4.549826575</v>
      </c>
      <c r="AR19" s="67">
        <f>IF($B$2="Tonnes",AppQt.Data!AK21,(AppQt.Data!AK21*ozton*AppQt.Data!AJ$7)/1000000)</f>
        <v>4.4673383040000001</v>
      </c>
      <c r="AS19" s="67">
        <f>IF($B$2="Tonnes",AppQt.Data!AL21,(AppQt.Data!AL21*ozton*AppQt.Data!AK$7)/1000000)</f>
        <v>4.4873106079999996</v>
      </c>
      <c r="AT19" s="67">
        <f>IF($B$2="Tonnes",AppQt.Data!AM21,(AppQt.Data!AM21*ozton*AppQt.Data!AL$7)/1000000)</f>
        <v>4.3720807199999996</v>
      </c>
      <c r="AU19" s="67">
        <f>IF($B$2="Tonnes",AppQt.Data!AN21,(AppQt.Data!AN21*ozton*AppQt.Data!AM$7)/1000000)</f>
        <v>4.2985108319999998</v>
      </c>
      <c r="AV19" s="67">
        <f>IF($B$2="Tonnes",AppQt.Data!AO21,(AppQt.Data!AO21*ozton*AppQt.Data!AN$7)/1000000)</f>
        <v>4.2227643902399992</v>
      </c>
      <c r="AW19" s="67">
        <f>IF($B$2="Tonnes",AppQt.Data!AP21,(AppQt.Data!AP21*ozton*AppQt.Data!AO$7)/1000000)</f>
        <v>4.2350210796799992</v>
      </c>
      <c r="AX19" s="67">
        <f>IF($B$2="Tonnes",AppQt.Data!AQ21,(AppQt.Data!AQ21*ozton*AppQt.Data!AP$7)/1000000)</f>
        <v>4.0308603871999997</v>
      </c>
      <c r="AY19" s="67">
        <f>IF($B$2="Tonnes",AppQt.Data!AR21,(AppQt.Data!AR21*ozton*AppQt.Data!AQ$7)/1000000)</f>
        <v>3.8530786947200002</v>
      </c>
      <c r="AZ19" s="67">
        <f>IF($B$2="Tonnes",AppQt.Data!AS21,(AppQt.Data!AS21*ozton*AppQt.Data!AR$7)/1000000)</f>
        <v>3.9817083380351992</v>
      </c>
      <c r="BA19" s="67">
        <f>IF($B$2="Tonnes",AppQt.Data!AT21,(AppQt.Data!AT21*ozton*AppQt.Data!AS$7)/1000000)</f>
        <v>3.9852430364927991</v>
      </c>
      <c r="BB19" s="67">
        <f>IF($B$2="Tonnes",AppQt.Data!AU21,(AppQt.Data!AU21*ozton*AppQt.Data!AT$7)/1000000)</f>
        <v>3.7343339717120005</v>
      </c>
      <c r="BC19" s="67">
        <f>IF($B$2="Tonnes",AppQt.Data!AV21,(AppQt.Data!AV21*ozton*AppQt.Data!AU$7)/1000000)</f>
        <v>3.5704283608255998</v>
      </c>
      <c r="BD19" s="67">
        <f>IF($B$2="Tonnes",AppQt.Data!AW21,(AppQt.Data!AW21*ozton*AppQt.Data!AV$7)/1000000)</f>
        <v>3.5291332968744955</v>
      </c>
      <c r="BE19" s="67">
        <f>IF($B$2="Tonnes",AppQt.Data!AX21,(AppQt.Data!AX21*ozton*AppQt.Data!AW$7)/1000000)</f>
        <v>3.705588011826944</v>
      </c>
      <c r="BF19" s="67">
        <f>IF($B$2="Tonnes",AppQt.Data!AY21,(AppQt.Data!AY21*ozton*AppQt.Data!AX$7)/1000000)</f>
        <v>3.4872116216192004</v>
      </c>
      <c r="BG19" s="67">
        <f>IF($B$2="Tonnes",AppQt.Data!AZ21,(AppQt.Data!AZ21*ozton*AppQt.Data!AY$7)/1000000)</f>
        <v>3.2079120196571136</v>
      </c>
      <c r="BH19" s="67">
        <f>IF($B$2="Tonnes",AppQt.Data!BA21,(AppQt.Data!BA21*ozton*AppQt.Data!AZ$7)/1000000)</f>
        <v>3.200754887710771</v>
      </c>
      <c r="BI19" s="67">
        <f>IF($B$2="Tonnes",AppQt.Data!BB21,(AppQt.Data!BB21*ozton*AppQt.Data!BA$7)/1000000)</f>
        <v>2.5735111665747965</v>
      </c>
      <c r="BJ19" s="67">
        <f>IF($B$2="Tonnes",AppQt.Data!BC21,(AppQt.Data!BC21*ozton*AppQt.Data!BB$7)/1000000)</f>
        <v>3.1368457636638718</v>
      </c>
      <c r="BK19" s="67">
        <f>IF($B$2="Tonnes",AppQt.Data!BD21,(AppQt.Data!BD21*ozton*AppQt.Data!BC$7)/1000000)</f>
        <v>2.9449590732686342</v>
      </c>
      <c r="BL19" s="67">
        <f>IF($B$2="Tonnes",AppQt.Data!BE21,(AppQt.Data!BE21*ozton*AppQt.Data!BD$7)/1000000)</f>
        <v>2.8982225533252324</v>
      </c>
      <c r="BM19" s="67">
        <f>IF($B$2="Tonnes",AppQt.Data!BF21,(AppQt.Data!BF21*ozton*AppQt.Data!BE$7)/1000000)</f>
        <v>2.8848364922460568</v>
      </c>
      <c r="BN19" s="67">
        <f>IF($B$2="Tonnes",AppQt.Data!BG21,(AppQt.Data!BG21*ozton*AppQt.Data!BF$7)/1000000)</f>
        <v>2.8434345401206786</v>
      </c>
      <c r="BO19" s="67">
        <f>IF($B$2="Tonnes",AppQt.Data!BH21,(AppQt.Data!BH21*ozton*AppQt.Data!BG$7)/1000000)</f>
        <v>2.7265698807860019</v>
      </c>
      <c r="BP19" s="67">
        <f>IF($B$2="Tonnes",AppQt.Data!BI21,(AppQt.Data!BI21*ozton*AppQt.Data!BH$7)/1000000)</f>
        <v>2.724057059954347</v>
      </c>
      <c r="BQ19" s="67">
        <f>IF($B$2="Tonnes",AppQt.Data!BJ21,(AppQt.Data!BJ21*ozton*AppQt.Data!BI$7)/1000000)</f>
        <v>2.6443524625573147</v>
      </c>
      <c r="BR19" s="67">
        <f>IF($B$2="Tonnes",AppQt.Data!BK21,(AppQt.Data!BK21*ozton*AppQt.Data!BJ$7)/1000000)</f>
        <v>2.471164140241263</v>
      </c>
      <c r="BS19" s="67">
        <f>IF($B$2="Tonnes",AppQt.Data!BL21,(AppQt.Data!BL21*ozton*AppQt.Data!BK$7)/1000000)</f>
        <v>2.4368868980195213</v>
      </c>
      <c r="BT19" s="67">
        <f>IF($B$2="Tonnes",AppQt.Data!BM21,(AppQt.Data!BM21*ozton*AppQt.Data!BL$7)/1000000)</f>
        <v>2.3942628771357377</v>
      </c>
      <c r="BU19" s="67">
        <f>IF($B$2="Tonnes",AppQt.Data!BN21,(AppQt.Data!BN21*ozton*AppQt.Data!BM$7)/1000000)</f>
        <v>2.3833431123101154</v>
      </c>
      <c r="BV19" s="67">
        <f>IF($B$2="Tonnes",AppQt.Data!BO21,(AppQt.Data!BO21*ozton*AppQt.Data!BN$7)/1000000)</f>
        <v>2.3246693090408197</v>
      </c>
      <c r="BW19" s="67">
        <f>IF($B$2="Tonnes",AppQt.Data!BP21,(AppQt.Data!BP21*ozton*AppQt.Data!BO$7)/1000000)</f>
        <v>2.3739471330686945</v>
      </c>
      <c r="BX19" s="58" t="str">
        <f t="shared" si="5"/>
        <v>▼</v>
      </c>
      <c r="BY19" s="59">
        <f t="shared" si="3"/>
        <v>-2.5827938507108628</v>
      </c>
    </row>
    <row r="20" spans="1:80">
      <c r="A20" s="64"/>
      <c r="B20" s="51" t="s">
        <v>39</v>
      </c>
      <c r="C20" s="67">
        <f>IF($B$2="Tonnes",AppAn.Data!L21,(AppAn.Data!L21*ozton*AppAn.Data!L$6)/1000000)</f>
        <v>1611.1296652418723</v>
      </c>
      <c r="D20" s="67">
        <f>IF($B$2="Tonnes",AppAn.Data!M21,(AppAn.Data!M21*ozton*AppAn.Data!M$6)/1000000)</f>
        <v>1743.8537555528728</v>
      </c>
      <c r="E20" s="67">
        <f>IF($B$2="Tonnes",AppAn.Data!N21,(AppAn.Data!N21*ozton*AppAn.Data!N$6)/1000000)</f>
        <v>1614.8853616328611</v>
      </c>
      <c r="F20" s="67">
        <f>IF($B$2="Tonnes",AppAn.Data!O21,(AppAn.Data!O21*ozton*AppAn.Data!O$6)/1000000)</f>
        <v>800.93858008008419</v>
      </c>
      <c r="G20" s="67">
        <f>IF($B$2="Tonnes",AppAn.Data!P21,(AppAn.Data!P21*ozton*AppAn.Data!P$6)/1000000)</f>
        <v>904.73644801719558</v>
      </c>
      <c r="H20" s="67">
        <f>IF($B$2="Tonnes",AppAn.Data!Q21,(AppAn.Data!Q21*ozton*AppAn.Data!Q$6)/1000000)</f>
        <v>967.38322537060844</v>
      </c>
      <c r="I20" s="67">
        <f>IF($B$2="Tonnes",AppAn.Data!R21,(AppAn.Data!R21*ozton*AppAn.Data!R$6)/1000000)</f>
        <v>1616.1903335002946</v>
      </c>
      <c r="J20" s="67">
        <f>IF($B$2="Tonnes",AppAn.Data!S21,(AppAn.Data!S21*ozton*AppAn.Data!S$6)/1000000)</f>
        <v>1314.9792189512025</v>
      </c>
      <c r="K20" s="67">
        <f>IF($B$2="Tonnes",AppAn.Data!T21,(AppAn.Data!T21*ozton*AppAn.Data!T$6)/1000000)</f>
        <v>1160.9181329705189</v>
      </c>
      <c r="L20" s="67">
        <f>IF($B$2="Tonnes",AppAn.Data!U21,(AppAn.Data!U21*ozton*AppAn.Data!U$6)/1000000)</f>
        <v>1274.6531149466839</v>
      </c>
      <c r="M20" s="67">
        <f>IF($B$2="Tonnes",AppAn.Data!V21,(AppAn.Data!V21*ozton*AppAn.Data!V$6)/1000000)</f>
        <v>1794.8805487573279</v>
      </c>
      <c r="N20" s="67">
        <f>IF($B$2="Tonnes",AppAn.Data!W21,(AppAn.Data!W21*ozton*AppAn.Data!W$6)/1000000)</f>
        <v>991.51454882317717</v>
      </c>
      <c r="O20" s="67">
        <f>IF($B$2="Tonnes",AppAn.Data!X21,(AppAn.Data!X21*ozton*AppAn.Data!X$6)/1000000)</f>
        <v>1113.0390852770868</v>
      </c>
      <c r="P20" s="67">
        <f>IF($B$2="Tonnes",AppAn.Data!Y21,(AppAn.Data!Y21*ozton*AppAn.Data!Y$6)/1000000)</f>
        <v>945.13192792103541</v>
      </c>
      <c r="Q20" s="58" t="str">
        <f t="shared" si="4"/>
        <v>▼</v>
      </c>
      <c r="R20" s="59">
        <f t="shared" si="1"/>
        <v>-15.085468208356001</v>
      </c>
      <c r="S20" s="64"/>
      <c r="T20" s="67">
        <f>IF($B$2="Tonnes",AppQt.Data!M22,(AppQt.Data!M22*ozton*AppQt.Data!L$7)/1000000)</f>
        <v>273.98438617186218</v>
      </c>
      <c r="U20" s="67">
        <f>IF($B$2="Tonnes",AppQt.Data!N22,(AppQt.Data!N22*ozton*AppQt.Data!M$7)/1000000)</f>
        <v>606.54314642715144</v>
      </c>
      <c r="V20" s="67">
        <f>IF($B$2="Tonnes",AppQt.Data!O22,(AppQt.Data!O22*ozton*AppQt.Data!N$7)/1000000)</f>
        <v>371.3807180025392</v>
      </c>
      <c r="W20" s="67">
        <f>IF($B$2="Tonnes",AppQt.Data!P22,(AppQt.Data!P22*ozton*AppQt.Data!O$7)/1000000)</f>
        <v>359.22141464031927</v>
      </c>
      <c r="X20" s="67">
        <f>IF($B$2="Tonnes",AppQt.Data!Q22,(AppQt.Data!Q22*ozton*AppQt.Data!P$7)/1000000)</f>
        <v>343.14541910503328</v>
      </c>
      <c r="Y20" s="67">
        <f>IF($B$2="Tonnes",AppQt.Data!R22,(AppQt.Data!R22*ozton*AppQt.Data!Q$7)/1000000)</f>
        <v>390.76979329810524</v>
      </c>
      <c r="Z20" s="67">
        <f>IF($B$2="Tonnes",AppQt.Data!S22,(AppQt.Data!S22*ozton*AppQt.Data!R$7)/1000000)</f>
        <v>530.80874472602136</v>
      </c>
      <c r="AA20" s="67">
        <f>IF($B$2="Tonnes",AppQt.Data!T22,(AppQt.Data!T22*ozton*AppQt.Data!S$7)/1000000)</f>
        <v>479.12979842371294</v>
      </c>
      <c r="AB20" s="67">
        <f>IF($B$2="Tonnes",AppQt.Data!U22,(AppQt.Data!U22*ozton*AppQt.Data!T$7)/1000000)</f>
        <v>409.47523432139582</v>
      </c>
      <c r="AC20" s="67">
        <f>IF($B$2="Tonnes",AppQt.Data!V22,(AppQt.Data!V22*ozton*AppQt.Data!U$7)/1000000)</f>
        <v>294.71241115105141</v>
      </c>
      <c r="AD20" s="67">
        <f>IF($B$2="Tonnes",AppQt.Data!W22,(AppQt.Data!W22*ozton*AppQt.Data!V$7)/1000000)</f>
        <v>446.92839780591919</v>
      </c>
      <c r="AE20" s="67">
        <f>IF($B$2="Tonnes",AppQt.Data!X22,(AppQt.Data!X22*ozton*AppQt.Data!W$7)/1000000)</f>
        <v>463.76931835449466</v>
      </c>
      <c r="AF20" s="67">
        <f>IF($B$2="Tonnes",AppQt.Data!Y22,(AppQt.Data!Y22*ozton*AppQt.Data!X$7)/1000000)</f>
        <v>252.42452212364805</v>
      </c>
      <c r="AG20" s="67">
        <f>IF($B$2="Tonnes",AppQt.Data!Z22,(AppQt.Data!Z22*ozton*AppQt.Data!Y$7)/1000000)</f>
        <v>177.91574770322438</v>
      </c>
      <c r="AH20" s="67">
        <f>IF($B$2="Tonnes",AppQt.Data!AA22,(AppQt.Data!AA22*ozton*AppQt.Data!Z$7)/1000000)</f>
        <v>203.87778526432163</v>
      </c>
      <c r="AI20" s="67">
        <f>IF($B$2="Tonnes",AppQt.Data!AB22,(AppQt.Data!AB22*ozton*AppQt.Data!AA$7)/1000000)</f>
        <v>166.72052498889013</v>
      </c>
      <c r="AJ20" s="67">
        <f>IF($B$2="Tonnes",AppQt.Data!AC22,(AppQt.Data!AC22*ozton*AppQt.Data!AB$7)/1000000)</f>
        <v>285.12737986849351</v>
      </c>
      <c r="AK20" s="67">
        <f>IF($B$2="Tonnes",AppQt.Data!AD22,(AppQt.Data!AD22*ozton*AppQt.Data!AC$7)/1000000)</f>
        <v>226.03923820570259</v>
      </c>
      <c r="AL20" s="67">
        <f>IF($B$2="Tonnes",AppQt.Data!AE22,(AppQt.Data!AE22*ozton*AppQt.Data!AD$7)/1000000)</f>
        <v>193.5060402053833</v>
      </c>
      <c r="AM20" s="67">
        <f>IF($B$2="Tonnes",AppQt.Data!AF22,(AppQt.Data!AF22*ozton*AppQt.Data!AE$7)/1000000)</f>
        <v>200.06378973761613</v>
      </c>
      <c r="AN20" s="67">
        <f>IF($B$2="Tonnes",AppQt.Data!AG22,(AppQt.Data!AG22*ozton*AppQt.Data!AF$7)/1000000)</f>
        <v>294.61328096518264</v>
      </c>
      <c r="AO20" s="67">
        <f>IF($B$2="Tonnes",AppQt.Data!AH22,(AppQt.Data!AH22*ozton*AppQt.Data!AG$7)/1000000)</f>
        <v>198.45720774509968</v>
      </c>
      <c r="AP20" s="67">
        <f>IF($B$2="Tonnes",AppQt.Data!AI22,(AppQt.Data!AI22*ozton*AppQt.Data!AH$7)/1000000)</f>
        <v>239.88634365008147</v>
      </c>
      <c r="AQ20" s="67">
        <f>IF($B$2="Tonnes",AppQt.Data!AJ22,(AppQt.Data!AJ22*ozton*AppQt.Data!AI$7)/1000000)</f>
        <v>234.4263930102446</v>
      </c>
      <c r="AR20" s="67">
        <f>IF($B$2="Tonnes",AppQt.Data!AK22,(AppQt.Data!AK22*ozton*AppQt.Data!AJ$7)/1000000)</f>
        <v>616.32385541774647</v>
      </c>
      <c r="AS20" s="67">
        <f>IF($B$2="Tonnes",AppQt.Data!AL22,(AppQt.Data!AL22*ozton*AppQt.Data!AK$7)/1000000)</f>
        <v>458.14375027781546</v>
      </c>
      <c r="AT20" s="67">
        <f>IF($B$2="Tonnes",AppQt.Data!AM22,(AppQt.Data!AM22*ozton*AppQt.Data!AL$7)/1000000)</f>
        <v>347.28391677126376</v>
      </c>
      <c r="AU20" s="67">
        <f>IF($B$2="Tonnes",AppQt.Data!AN22,(AppQt.Data!AN22*ozton*AppQt.Data!AM$7)/1000000)</f>
        <v>194.43881103346922</v>
      </c>
      <c r="AV20" s="67">
        <f>IF($B$2="Tonnes",AppQt.Data!AO22,(AppQt.Data!AO22*ozton*AppQt.Data!AN$7)/1000000)</f>
        <v>413.76079923110979</v>
      </c>
      <c r="AW20" s="67">
        <f>IF($B$2="Tonnes",AppQt.Data!AP22,(AppQt.Data!AP22*ozton*AppQt.Data!AO$7)/1000000)</f>
        <v>310.94345476993215</v>
      </c>
      <c r="AX20" s="67">
        <f>IF($B$2="Tonnes",AppQt.Data!AQ22,(AppQt.Data!AQ22*ozton*AppQt.Data!AP$7)/1000000)</f>
        <v>265.24317736832558</v>
      </c>
      <c r="AY20" s="67">
        <f>IF($B$2="Tonnes",AppQt.Data!AR22,(AppQt.Data!AR22*ozton*AppQt.Data!AQ$7)/1000000)</f>
        <v>325.03178758183509</v>
      </c>
      <c r="AZ20" s="67">
        <f>IF($B$2="Tonnes",AppQt.Data!AS22,(AppQt.Data!AS22*ozton*AppQt.Data!AR$7)/1000000)</f>
        <v>290.52065961406635</v>
      </c>
      <c r="BA20" s="67">
        <f>IF($B$2="Tonnes",AppQt.Data!AT22,(AppQt.Data!AT22*ozton*AppQt.Data!AS$7)/1000000)</f>
        <v>278.00069209369616</v>
      </c>
      <c r="BB20" s="67">
        <f>IF($B$2="Tonnes",AppQt.Data!AU22,(AppQt.Data!AU22*ozton*AppQt.Data!AT$7)/1000000)</f>
        <v>193.15195884513929</v>
      </c>
      <c r="BC20" s="67">
        <f>IF($B$2="Tonnes",AppQt.Data!AV22,(AppQt.Data!AV22*ozton*AppQt.Data!AU$7)/1000000)</f>
        <v>399.24482241761706</v>
      </c>
      <c r="BD20" s="67">
        <f>IF($B$2="Tonnes",AppQt.Data!AW22,(AppQt.Data!AW22*ozton*AppQt.Data!AV$7)/1000000)</f>
        <v>301.22764488594714</v>
      </c>
      <c r="BE20" s="67">
        <f>IF($B$2="Tonnes",AppQt.Data!AX22,(AppQt.Data!AX22*ozton*AppQt.Data!AW$7)/1000000)</f>
        <v>293.44544076079239</v>
      </c>
      <c r="BF20" s="67">
        <f>IF($B$2="Tonnes",AppQt.Data!AY22,(AppQt.Data!AY22*ozton*AppQt.Data!AX$7)/1000000)</f>
        <v>412.77940034940883</v>
      </c>
      <c r="BG20" s="67">
        <f>IF($B$2="Tonnes",AppQt.Data!AZ22,(AppQt.Data!AZ22*ozton*AppQt.Data!AY$7)/1000000)</f>
        <v>267.20062895053547</v>
      </c>
      <c r="BH20" s="67">
        <f>IF($B$2="Tonnes",AppQt.Data!BA22,(AppQt.Data!BA22*ozton*AppQt.Data!AZ$7)/1000000)</f>
        <v>554.49209319845534</v>
      </c>
      <c r="BI20" s="67">
        <f>IF($B$2="Tonnes",AppQt.Data!BB22,(AppQt.Data!BB22*ozton*AppQt.Data!BA$7)/1000000)</f>
        <v>592.69569504164576</v>
      </c>
      <c r="BJ20" s="67">
        <f>IF($B$2="Tonnes",AppQt.Data!BC22,(AppQt.Data!BC22*ozton*AppQt.Data!BB$7)/1000000)</f>
        <v>505.61208638232597</v>
      </c>
      <c r="BK20" s="67">
        <f>IF($B$2="Tonnes",AppQt.Data!BD22,(AppQt.Data!BD22*ozton*AppQt.Data!BC$7)/1000000)</f>
        <v>142.08067413490079</v>
      </c>
      <c r="BL20" s="67">
        <f>IF($B$2="Tonnes",AppQt.Data!BE22,(AppQt.Data!BE22*ozton*AppQt.Data!BD$7)/1000000)</f>
        <v>175.87142270411627</v>
      </c>
      <c r="BM20" s="67">
        <f>IF($B$2="Tonnes",AppQt.Data!BF22,(AppQt.Data!BF22*ozton*AppQt.Data!BE$7)/1000000)</f>
        <v>285.81978715685875</v>
      </c>
      <c r="BN20" s="67">
        <f>IF($B$2="Tonnes",AppQt.Data!BG22,(AppQt.Data!BG22*ozton*AppQt.Data!BF$7)/1000000)</f>
        <v>229.23346735493004</v>
      </c>
      <c r="BO20" s="67">
        <f>IF($B$2="Tonnes",AppQt.Data!BH22,(AppQt.Data!BH22*ozton*AppQt.Data!BG$7)/1000000)</f>
        <v>300.58987160727196</v>
      </c>
      <c r="BP20" s="67">
        <f>IF($B$2="Tonnes",AppQt.Data!BI22,(AppQt.Data!BI22*ozton*AppQt.Data!BH$7)/1000000)</f>
        <v>555.85056554134746</v>
      </c>
      <c r="BQ20" s="67">
        <f>IF($B$2="Tonnes",AppQt.Data!BJ22,(AppQt.Data!BJ22*ozton*AppQt.Data!BI$7)/1000000)</f>
        <v>209.30683796553541</v>
      </c>
      <c r="BR20" s="67">
        <f>IF($B$2="Tonnes",AppQt.Data!BK22,(AppQt.Data!BK22*ozton*AppQt.Data!BJ$7)/1000000)</f>
        <v>100.49140877607636</v>
      </c>
      <c r="BS20" s="67">
        <f>IF($B$2="Tonnes",AppQt.Data!BL22,(AppQt.Data!BL22*ozton*AppQt.Data!BK$7)/1000000)</f>
        <v>247.39027299412754</v>
      </c>
      <c r="BT20" s="67">
        <f>IF($B$2="Tonnes",AppQt.Data!BM22,(AppQt.Data!BM22*ozton*AppQt.Data!BL$7)/1000000)</f>
        <v>272.99194597469949</v>
      </c>
      <c r="BU20" s="67">
        <f>IF($B$2="Tonnes",AppQt.Data!BN22,(AppQt.Data!BN22*ozton*AppQt.Data!BM$7)/1000000)</f>
        <v>257.48164413651432</v>
      </c>
      <c r="BV20" s="67">
        <f>IF($B$2="Tonnes",AppQt.Data!BO22,(AppQt.Data!BO22*ozton*AppQt.Data!BN$7)/1000000)</f>
        <v>156.40615347373262</v>
      </c>
      <c r="BW20" s="67">
        <f>IF($B$2="Tonnes",AppQt.Data!BP22,(AppQt.Data!BP22*ozton*AppQt.Data!BO$7)/1000000)</f>
        <v>258.25218433608904</v>
      </c>
      <c r="BX20" s="58" t="str">
        <f t="shared" si="5"/>
        <v>▲</v>
      </c>
      <c r="BY20" s="59">
        <f t="shared" si="3"/>
        <v>4.3905975811018738</v>
      </c>
    </row>
    <row r="21" spans="1:80">
      <c r="A21" s="64"/>
      <c r="B21" s="44" t="s">
        <v>123</v>
      </c>
      <c r="C21" s="67">
        <f>IF($B$2="Tonnes",AppAn.Data!L22,(AppAn.Data!L22*ozton*AppAn.Data!L$6)/1000000)</f>
        <v>1204.2943132718719</v>
      </c>
      <c r="D21" s="67">
        <f>IF($B$2="Tonnes",AppAn.Data!M22,(AppAn.Data!M22*ozton*AppAn.Data!M$6)/1000000)</f>
        <v>1501.9726045328728</v>
      </c>
      <c r="E21" s="67">
        <f>IF($B$2="Tonnes",AppAn.Data!N22,(AppAn.Data!N22*ozton*AppAn.Data!N$6)/1000000)</f>
        <v>1322.3503054728612</v>
      </c>
      <c r="F21" s="67">
        <f>IF($B$2="Tonnes",AppAn.Data!O22,(AppAn.Data!O22*ozton*AppAn.Data!O$6)/1000000)</f>
        <v>1730.1584521200843</v>
      </c>
      <c r="G21" s="67">
        <f>IF($B$2="Tonnes",AppAn.Data!P22,(AppAn.Data!P22*ozton*AppAn.Data!P$6)/1000000)</f>
        <v>1066.9979947971954</v>
      </c>
      <c r="H21" s="67">
        <f>IF($B$2="Tonnes",AppAn.Data!Q22,(AppAn.Data!Q22*ozton*AppAn.Data!Q$6)/1000000)</f>
        <v>1090.9897323006082</v>
      </c>
      <c r="I21" s="67">
        <f>IF($B$2="Tonnes",AppAn.Data!R22,(AppAn.Data!R22*ozton*AppAn.Data!R$6)/1000000)</f>
        <v>1073.1076229902949</v>
      </c>
      <c r="J21" s="67">
        <f>IF($B$2="Tonnes",AppAn.Data!S22,(AppAn.Data!S22*ozton*AppAn.Data!S$6)/1000000)</f>
        <v>1044.2638372312026</v>
      </c>
      <c r="K21" s="67">
        <f>IF($B$2="Tonnes",AppAn.Data!T22,(AppAn.Data!T22*ozton*AppAn.Data!T$6)/1000000)</f>
        <v>1090.674233480519</v>
      </c>
      <c r="L21" s="67">
        <f>IF($B$2="Tonnes",AppAn.Data!U22,(AppAn.Data!U22*ozton*AppAn.Data!U$6)/1000000)</f>
        <v>871.05089140668395</v>
      </c>
      <c r="M21" s="67">
        <f>IF($B$2="Tonnes",AppAn.Data!V22,(AppAn.Data!V22*ozton*AppAn.Data!V$6)/1000000)</f>
        <v>902.3317313273277</v>
      </c>
      <c r="N21" s="67">
        <f>IF($B$2="Tonnes",AppAn.Data!W22,(AppAn.Data!W22*ozton*AppAn.Data!W$6)/1000000)</f>
        <v>1180.2836948031772</v>
      </c>
      <c r="O21" s="67">
        <f>IF($B$2="Tonnes",AppAn.Data!X22,(AppAn.Data!X22*ozton*AppAn.Data!X$6)/1000000)</f>
        <v>1222.5503331170864</v>
      </c>
      <c r="P21" s="67">
        <f>IF($B$2="Tonnes",AppAn.Data!Y22,(AppAn.Data!Y22*ozton*AppAn.Data!Y$6)/1000000)</f>
        <v>1189.5154401110353</v>
      </c>
      <c r="Q21" s="58" t="str">
        <f t="shared" si="4"/>
        <v>▼</v>
      </c>
      <c r="R21" s="59">
        <f t="shared" si="1"/>
        <v>-2.702129483849014</v>
      </c>
      <c r="S21" s="64"/>
      <c r="T21" s="67">
        <f>IF($B$2="Tonnes",AppQt.Data!M23,(AppQt.Data!M23*ozton*AppQt.Data!L$7)/1000000)</f>
        <v>252.01793543186216</v>
      </c>
      <c r="U21" s="67">
        <f>IF($B$2="Tonnes",AppQt.Data!N23,(AppQt.Data!N23*ozton*AppQt.Data!M$7)/1000000)</f>
        <v>306.15778790715143</v>
      </c>
      <c r="V21" s="67">
        <f>IF($B$2="Tonnes",AppQt.Data!O23,(AppQt.Data!O23*ozton*AppQt.Data!N$7)/1000000)</f>
        <v>317.79766550253919</v>
      </c>
      <c r="W21" s="67">
        <f>IF($B$2="Tonnes",AppQt.Data!P23,(AppQt.Data!P23*ozton*AppQt.Data!O$7)/1000000)</f>
        <v>328.32092443031928</v>
      </c>
      <c r="X21" s="67">
        <f>IF($B$2="Tonnes",AppQt.Data!Q23,(AppQt.Data!Q23*ozton*AppQt.Data!P$7)/1000000)</f>
        <v>396.35238455503327</v>
      </c>
      <c r="Y21" s="67">
        <f>IF($B$2="Tonnes",AppQt.Data!R23,(AppQt.Data!R23*ozton*AppQt.Data!Q$7)/1000000)</f>
        <v>333.64038851810528</v>
      </c>
      <c r="Z21" s="67">
        <f>IF($B$2="Tonnes",AppQt.Data!S23,(AppQt.Data!S23*ozton*AppQt.Data!R$7)/1000000)</f>
        <v>418.61423416602139</v>
      </c>
      <c r="AA21" s="67">
        <f>IF($B$2="Tonnes",AppQt.Data!T23,(AppQt.Data!T23*ozton*AppQt.Data!S$7)/1000000)</f>
        <v>353.36559729371294</v>
      </c>
      <c r="AB21" s="67">
        <f>IF($B$2="Tonnes",AppQt.Data!U23,(AppQt.Data!U23*ozton*AppQt.Data!T$7)/1000000)</f>
        <v>346.87527773139584</v>
      </c>
      <c r="AC21" s="67">
        <f>IF($B$2="Tonnes",AppQt.Data!V23,(AppQt.Data!V23*ozton*AppQt.Data!U$7)/1000000)</f>
        <v>296.16589811105138</v>
      </c>
      <c r="AD21" s="67">
        <f>IF($B$2="Tonnes",AppQt.Data!W23,(AppQt.Data!W23*ozton*AppQt.Data!V$7)/1000000)</f>
        <v>303.58087185591916</v>
      </c>
      <c r="AE21" s="67">
        <f>IF($B$2="Tonnes",AppQt.Data!X23,(AppQt.Data!X23*ozton*AppQt.Data!W$7)/1000000)</f>
        <v>375.72825777449475</v>
      </c>
      <c r="AF21" s="67">
        <f>IF($B$2="Tonnes",AppQt.Data!Y23,(AppQt.Data!Y23*ozton*AppQt.Data!X$7)/1000000)</f>
        <v>443.26950652364803</v>
      </c>
      <c r="AG21" s="67">
        <f>IF($B$2="Tonnes",AppQt.Data!Z23,(AppQt.Data!Z23*ozton*AppQt.Data!Y$7)/1000000)</f>
        <v>599.51146980322426</v>
      </c>
      <c r="AH21" s="67">
        <f>IF($B$2="Tonnes",AppQt.Data!AA23,(AppQt.Data!AA23*ozton*AppQt.Data!Z$7)/1000000)</f>
        <v>327.10845621432162</v>
      </c>
      <c r="AI21" s="67">
        <f>IF($B$2="Tonnes",AppQt.Data!AB23,(AppQt.Data!AB23*ozton*AppQt.Data!AA$7)/1000000)</f>
        <v>360.26901957889015</v>
      </c>
      <c r="AJ21" s="67">
        <f>IF($B$2="Tonnes",AppQt.Data!AC23,(AppQt.Data!AC23*ozton*AppQt.Data!AB$7)/1000000)</f>
        <v>293.30362459849346</v>
      </c>
      <c r="AK21" s="67">
        <f>IF($B$2="Tonnes",AppQt.Data!AD23,(AppQt.Data!AD23*ozton*AppQt.Data!AC$7)/1000000)</f>
        <v>248.84529552570257</v>
      </c>
      <c r="AL21" s="67">
        <f>IF($B$2="Tonnes",AppQt.Data!AE23,(AppQt.Data!AE23*ozton*AppQt.Data!AD$7)/1000000)</f>
        <v>240.99320456538334</v>
      </c>
      <c r="AM21" s="67">
        <f>IF($B$2="Tonnes",AppQt.Data!AF23,(AppQt.Data!AF23*ozton*AppQt.Data!AE$7)/1000000)</f>
        <v>283.85587010761611</v>
      </c>
      <c r="AN21" s="67">
        <f>IF($B$2="Tonnes",AppQt.Data!AG23,(AppQt.Data!AG23*ozton*AppQt.Data!AF$7)/1000000)</f>
        <v>266.79558710518262</v>
      </c>
      <c r="AO21" s="67">
        <f>IF($B$2="Tonnes",AppQt.Data!AH23,(AppQt.Data!AH23*ozton*AppQt.Data!AG$7)/1000000)</f>
        <v>218.54000038509966</v>
      </c>
      <c r="AP21" s="67">
        <f>IF($B$2="Tonnes",AppQt.Data!AI23,(AppQt.Data!AI23*ozton*AppQt.Data!AH$7)/1000000)</f>
        <v>305.08215720008138</v>
      </c>
      <c r="AQ21" s="67">
        <f>IF($B$2="Tonnes",AppQt.Data!AJ23,(AppQt.Data!AJ23*ozton*AppQt.Data!AI$7)/1000000)</f>
        <v>300.57198761024461</v>
      </c>
      <c r="AR21" s="67">
        <f>IF($B$2="Tonnes",AppQt.Data!AK23,(AppQt.Data!AK23*ozton*AppQt.Data!AJ$7)/1000000)</f>
        <v>272.2594275677464</v>
      </c>
      <c r="AS21" s="67">
        <f>IF($B$2="Tonnes",AppQt.Data!AL23,(AppQt.Data!AL23*ozton*AppQt.Data!AK$7)/1000000)</f>
        <v>221.04334387781546</v>
      </c>
      <c r="AT21" s="67">
        <f>IF($B$2="Tonnes",AppQt.Data!AM23,(AppQt.Data!AM23*ozton*AppQt.Data!AL$7)/1000000)</f>
        <v>200.02308092126373</v>
      </c>
      <c r="AU21" s="67">
        <f>IF($B$2="Tonnes",AppQt.Data!AN23,(AppQt.Data!AN23*ozton*AppQt.Data!AM$7)/1000000)</f>
        <v>379.7817706234693</v>
      </c>
      <c r="AV21" s="67">
        <f>IF($B$2="Tonnes",AppQt.Data!AO23,(AppQt.Data!AO23*ozton*AppQt.Data!AN$7)/1000000)</f>
        <v>304.10442690110983</v>
      </c>
      <c r="AW21" s="67">
        <f>IF($B$2="Tonnes",AppQt.Data!AP23,(AppQt.Data!AP23*ozton*AppQt.Data!AO$7)/1000000)</f>
        <v>248.42238943993218</v>
      </c>
      <c r="AX21" s="67">
        <f>IF($B$2="Tonnes",AppQt.Data!AQ23,(AppQt.Data!AQ23*ozton*AppQt.Data!AP$7)/1000000)</f>
        <v>232.9784594383255</v>
      </c>
      <c r="AY21" s="67">
        <f>IF($B$2="Tonnes",AppQt.Data!AR23,(AppQt.Data!AR23*ozton*AppQt.Data!AQ$7)/1000000)</f>
        <v>258.75856145183513</v>
      </c>
      <c r="AZ21" s="67">
        <f>IF($B$2="Tonnes",AppQt.Data!AS23,(AppQt.Data!AS23*ozton*AppQt.Data!AR$7)/1000000)</f>
        <v>261.31053416406633</v>
      </c>
      <c r="BA21" s="67">
        <f>IF($B$2="Tonnes",AppQt.Data!AT23,(AppQt.Data!AT23*ozton*AppQt.Data!AS$7)/1000000)</f>
        <v>248.0516030536962</v>
      </c>
      <c r="BB21" s="67">
        <f>IF($B$2="Tonnes",AppQt.Data!AU23,(AppQt.Data!AU23*ozton*AppQt.Data!AT$7)/1000000)</f>
        <v>297.46640605513932</v>
      </c>
      <c r="BC21" s="67">
        <f>IF($B$2="Tonnes",AppQt.Data!AV23,(AppQt.Data!AV23*ozton*AppQt.Data!AU$7)/1000000)</f>
        <v>283.84569020761694</v>
      </c>
      <c r="BD21" s="67">
        <f>IF($B$2="Tonnes",AppQt.Data!AW23,(AppQt.Data!AW23*ozton*AppQt.Data!AV$7)/1000000)</f>
        <v>258.29107051594713</v>
      </c>
      <c r="BE21" s="67">
        <f>IF($B$2="Tonnes",AppQt.Data!AX23,(AppQt.Data!AX23*ozton*AppQt.Data!AW$7)/1000000)</f>
        <v>219.78854073079242</v>
      </c>
      <c r="BF21" s="67">
        <f>IF($B$2="Tonnes",AppQt.Data!AY23,(AppQt.Data!AY23*ozton*AppQt.Data!AX$7)/1000000)</f>
        <v>150.40579206940885</v>
      </c>
      <c r="BG21" s="67">
        <f>IF($B$2="Tonnes",AppQt.Data!AZ23,(AppQt.Data!AZ23*ozton*AppQt.Data!AY$7)/1000000)</f>
        <v>242.56548809053552</v>
      </c>
      <c r="BH21" s="67">
        <f>IF($B$2="Tonnes",AppQt.Data!BA23,(AppQt.Data!BA23*ozton*AppQt.Data!AZ$7)/1000000)</f>
        <v>253.58522341845534</v>
      </c>
      <c r="BI21" s="67">
        <f>IF($B$2="Tonnes",AppQt.Data!BB23,(AppQt.Data!BB23*ozton*AppQt.Data!BA$7)/1000000)</f>
        <v>159.58661396164572</v>
      </c>
      <c r="BJ21" s="67">
        <f>IF($B$2="Tonnes",AppQt.Data!BC23,(AppQt.Data!BC23*ozton*AppQt.Data!BB$7)/1000000)</f>
        <v>221.72024458232588</v>
      </c>
      <c r="BK21" s="67">
        <f>IF($B$2="Tonnes",AppQt.Data!BD23,(AppQt.Data!BD23*ozton*AppQt.Data!BC$7)/1000000)</f>
        <v>267.43964936490079</v>
      </c>
      <c r="BL21" s="67">
        <f>IF($B$2="Tonnes",AppQt.Data!BE23,(AppQt.Data!BE23*ozton*AppQt.Data!BD$7)/1000000)</f>
        <v>352.00701290411621</v>
      </c>
      <c r="BM21" s="67">
        <f>IF($B$2="Tonnes",AppQt.Data!BF23,(AppQt.Data!BF23*ozton*AppQt.Data!BE$7)/1000000)</f>
        <v>245.0886428268588</v>
      </c>
      <c r="BN21" s="67">
        <f>IF($B$2="Tonnes",AppQt.Data!BG23,(AppQt.Data!BG23*ozton*AppQt.Data!BF$7)/1000000)</f>
        <v>259.04177814493005</v>
      </c>
      <c r="BO21" s="67">
        <f>IF($B$2="Tonnes",AppQt.Data!BH23,(AppQt.Data!BH23*ozton*AppQt.Data!BG$7)/1000000)</f>
        <v>324.14626092727201</v>
      </c>
      <c r="BP21" s="67">
        <f>IF($B$2="Tonnes",AppQt.Data!BI23,(AppQt.Data!BI23*ozton*AppQt.Data!BH$7)/1000000)</f>
        <v>284.10192685134723</v>
      </c>
      <c r="BQ21" s="67">
        <f>IF($B$2="Tonnes",AppQt.Data!BJ23,(AppQt.Data!BJ23*ozton*AppQt.Data!BI$7)/1000000)</f>
        <v>257.61574038553533</v>
      </c>
      <c r="BR21" s="67">
        <f>IF($B$2="Tonnes",AppQt.Data!BK23,(AppQt.Data!BK23*ozton*AppQt.Data!BJ$7)/1000000)</f>
        <v>344.21212327607634</v>
      </c>
      <c r="BS21" s="67">
        <f>IF($B$2="Tonnes",AppQt.Data!BL23,(AppQt.Data!BL23*ozton*AppQt.Data!BK$7)/1000000)</f>
        <v>336.62054260412754</v>
      </c>
      <c r="BT21" s="67">
        <f>IF($B$2="Tonnes",AppQt.Data!BM23,(AppQt.Data!BM23*ozton*AppQt.Data!BL$7)/1000000)</f>
        <v>301.60441553469946</v>
      </c>
      <c r="BU21" s="67">
        <f>IF($B$2="Tonnes",AppQt.Data!BN23,(AppQt.Data!BN23*ozton*AppQt.Data!BM$7)/1000000)</f>
        <v>278.5754574565143</v>
      </c>
      <c r="BV21" s="67">
        <f>IF($B$2="Tonnes",AppQt.Data!BO23,(AppQt.Data!BO23*ozton*AppQt.Data!BN$7)/1000000)</f>
        <v>295.51170812373266</v>
      </c>
      <c r="BW21" s="67">
        <f>IF($B$2="Tonnes",AppQt.Data!BP23,(AppQt.Data!BP23*ozton*AppQt.Data!BO$7)/1000000)</f>
        <v>313.82385899608903</v>
      </c>
      <c r="BX21" s="58" t="str">
        <f t="shared" si="5"/>
        <v>▼</v>
      </c>
      <c r="BY21" s="59">
        <f t="shared" si="3"/>
        <v>-6.7722199696076952</v>
      </c>
    </row>
    <row r="22" spans="1:80">
      <c r="A22" s="64"/>
      <c r="B22" s="97" t="s">
        <v>248</v>
      </c>
      <c r="C22" s="67">
        <f>IF($B$2="Tonnes",AppAn.Data!L23,(AppAn.Data!L23*ozton*AppAn.Data!L$6)/1000000)</f>
        <v>921.18239751262047</v>
      </c>
      <c r="D22" s="67">
        <f>IF($B$2="Tonnes",AppAn.Data!M23,(AppAn.Data!M23*ozton*AppAn.Data!M$6)/1000000)</f>
        <v>1189.5055575980573</v>
      </c>
      <c r="E22" s="67">
        <f>IF($B$2="Tonnes",AppAn.Data!N23,(AppAn.Data!N23*ozton*AppAn.Data!N$6)/1000000)</f>
        <v>1023.1954714607464</v>
      </c>
      <c r="F22" s="67">
        <f>IF($B$2="Tonnes",AppAn.Data!O23,(AppAn.Data!O23*ozton*AppAn.Data!O$6)/1000000)</f>
        <v>1357.7280286638995</v>
      </c>
      <c r="G22" s="67">
        <f>IF($B$2="Tonnes",AppAn.Data!P23,(AppAn.Data!P23*ozton*AppAn.Data!P$6)/1000000)</f>
        <v>780.89325267849313</v>
      </c>
      <c r="H22" s="67">
        <f>IF($B$2="Tonnes",AppAn.Data!Q23,(AppAn.Data!Q23*ozton*AppAn.Data!Q$6)/1000000)</f>
        <v>790.66439628953583</v>
      </c>
      <c r="I22" s="67">
        <f>IF($B$2="Tonnes",AppAn.Data!R23,(AppAn.Data!R23*ozton*AppAn.Data!R$6)/1000000)</f>
        <v>797.58588077282297</v>
      </c>
      <c r="J22" s="67">
        <f>IF($B$2="Tonnes",AppAn.Data!S23,(AppAn.Data!S23*ozton*AppAn.Data!S$6)/1000000)</f>
        <v>780.05493816646265</v>
      </c>
      <c r="K22" s="67">
        <f>IF($B$2="Tonnes",AppAn.Data!T23,(AppAn.Data!T23*ozton*AppAn.Data!T$6)/1000000)</f>
        <v>775.81407675118976</v>
      </c>
      <c r="L22" s="67">
        <f>IF($B$2="Tonnes",AppAn.Data!U23,(AppAn.Data!U23*ozton*AppAn.Data!U$6)/1000000)</f>
        <v>583.63216308892413</v>
      </c>
      <c r="M22" s="67">
        <f>IF($B$2="Tonnes",AppAn.Data!V23,(AppAn.Data!V23*ozton*AppAn.Data!V$6)/1000000)</f>
        <v>542.7533675919633</v>
      </c>
      <c r="N22" s="67">
        <f>IF($B$2="Tonnes",AppAn.Data!W23,(AppAn.Data!W23*ozton*AppAn.Data!W$6)/1000000)</f>
        <v>810.93673039391649</v>
      </c>
      <c r="O22" s="67">
        <f>IF($B$2="Tonnes",AppAn.Data!X23,(AppAn.Data!X23*ozton*AppAn.Data!X$6)/1000000)</f>
        <v>802.67908023850612</v>
      </c>
      <c r="P22" s="67">
        <f>IF($B$2="Tonnes",AppAn.Data!Y23,(AppAn.Data!Y23*ozton*AppAn.Data!Y$6)/1000000)</f>
        <v>775.91018969615516</v>
      </c>
      <c r="Q22" s="58" t="str">
        <f t="shared" si="4"/>
        <v>▼</v>
      </c>
      <c r="R22" s="59">
        <f t="shared" si="1"/>
        <v>-3.3349430926238766</v>
      </c>
      <c r="S22" s="64"/>
      <c r="T22" s="67">
        <f>IF($B$2="Tonnes",AppQt.Data!M24,(AppQt.Data!M24*ozton*AppQt.Data!L$7)/1000000)</f>
        <v>189.79848114802644</v>
      </c>
      <c r="U22" s="67">
        <f>IF($B$2="Tonnes",AppQt.Data!N24,(AppQt.Data!N24*ozton*AppQt.Data!M$7)/1000000)</f>
        <v>226.86390768313976</v>
      </c>
      <c r="V22" s="67">
        <f>IF($B$2="Tonnes",AppQt.Data!O24,(AppQt.Data!O24*ozton*AppQt.Data!N$7)/1000000)</f>
        <v>239.62360525752359</v>
      </c>
      <c r="W22" s="67">
        <f>IF($B$2="Tonnes",AppQt.Data!P24,(AppQt.Data!P24*ozton*AppQt.Data!O$7)/1000000)</f>
        <v>264.89640342393068</v>
      </c>
      <c r="X22" s="67">
        <f>IF($B$2="Tonnes",AppQt.Data!Q24,(AppQt.Data!Q24*ozton*AppQt.Data!P$7)/1000000)</f>
        <v>316.5910323554823</v>
      </c>
      <c r="Y22" s="67">
        <f>IF($B$2="Tonnes",AppQt.Data!R24,(AppQt.Data!R24*ozton*AppQt.Data!Q$7)/1000000)</f>
        <v>262.63830216867433</v>
      </c>
      <c r="Z22" s="67">
        <f>IF($B$2="Tonnes",AppQt.Data!S24,(AppQt.Data!S24*ozton*AppQt.Data!R$7)/1000000)</f>
        <v>330.05222285066066</v>
      </c>
      <c r="AA22" s="67">
        <f>IF($B$2="Tonnes",AppQt.Data!T24,(AppQt.Data!T24*ozton*AppQt.Data!S$7)/1000000)</f>
        <v>280.22400022323995</v>
      </c>
      <c r="AB22" s="67">
        <f>IF($B$2="Tonnes",AppQt.Data!U24,(AppQt.Data!U24*ozton*AppQt.Data!T$7)/1000000)</f>
        <v>273.07426782650697</v>
      </c>
      <c r="AC22" s="67">
        <f>IF($B$2="Tonnes",AppQt.Data!V24,(AppQt.Data!V24*ozton*AppQt.Data!U$7)/1000000)</f>
        <v>225.33507174175432</v>
      </c>
      <c r="AD22" s="67">
        <f>IF($B$2="Tonnes",AppQt.Data!W24,(AppQt.Data!W24*ozton*AppQt.Data!V$7)/1000000)</f>
        <v>231.42056026163945</v>
      </c>
      <c r="AE22" s="67">
        <f>IF($B$2="Tonnes",AppQt.Data!X24,(AppQt.Data!X24*ozton*AppQt.Data!W$7)/1000000)</f>
        <v>293.36557163084552</v>
      </c>
      <c r="AF22" s="67">
        <f>IF($B$2="Tonnes",AppQt.Data!Y24,(AppQt.Data!Y24*ozton*AppQt.Data!X$7)/1000000)</f>
        <v>341.9569974356408</v>
      </c>
      <c r="AG22" s="67">
        <f>IF($B$2="Tonnes",AppQt.Data!Z24,(AppQt.Data!Z24*ozton*AppQt.Data!Y$7)/1000000)</f>
        <v>476.50846379300776</v>
      </c>
      <c r="AH22" s="67">
        <f>IF($B$2="Tonnes",AppQt.Data!AA24,(AppQt.Data!AA24*ozton*AppQt.Data!Z$7)/1000000)</f>
        <v>267.44134345132568</v>
      </c>
      <c r="AI22" s="67">
        <f>IF($B$2="Tonnes",AppQt.Data!AB24,(AppQt.Data!AB24*ozton*AppQt.Data!AA$7)/1000000)</f>
        <v>271.82122398392511</v>
      </c>
      <c r="AJ22" s="67">
        <f>IF($B$2="Tonnes",AppQt.Data!AC24,(AppQt.Data!AC24*ozton*AppQt.Data!AB$7)/1000000)</f>
        <v>210.69289580861599</v>
      </c>
      <c r="AK22" s="67">
        <f>IF($B$2="Tonnes",AppQt.Data!AD24,(AppQt.Data!AD24*ozton*AppQt.Data!AC$7)/1000000)</f>
        <v>179.74333744020788</v>
      </c>
      <c r="AL22" s="67">
        <f>IF($B$2="Tonnes",AppQt.Data!AE24,(AppQt.Data!AE24*ozton*AppQt.Data!AD$7)/1000000)</f>
        <v>183.1486965122144</v>
      </c>
      <c r="AM22" s="67">
        <f>IF($B$2="Tonnes",AppQt.Data!AF24,(AppQt.Data!AF24*ozton*AppQt.Data!AE$7)/1000000)</f>
        <v>207.30832291745477</v>
      </c>
      <c r="AN22" s="67">
        <f>IF($B$2="Tonnes",AppQt.Data!AG24,(AppQt.Data!AG24*ozton*AppQt.Data!AF$7)/1000000)</f>
        <v>199.58991823563278</v>
      </c>
      <c r="AO22" s="67">
        <f>IF($B$2="Tonnes",AppQt.Data!AH24,(AppQt.Data!AH24*ozton*AppQt.Data!AG$7)/1000000)</f>
        <v>157.54708497104463</v>
      </c>
      <c r="AP22" s="67">
        <f>IF($B$2="Tonnes",AppQt.Data!AI24,(AppQt.Data!AI24*ozton*AppQt.Data!AH$7)/1000000)</f>
        <v>207.69571054424546</v>
      </c>
      <c r="AQ22" s="67">
        <f>IF($B$2="Tonnes",AppQt.Data!AJ24,(AppQt.Data!AJ24*ozton*AppQt.Data!AI$7)/1000000)</f>
        <v>225.83168253861302</v>
      </c>
      <c r="AR22" s="67">
        <f>IF($B$2="Tonnes",AppQt.Data!AK24,(AppQt.Data!AK24*ozton*AppQt.Data!AJ$7)/1000000)</f>
        <v>210.26446968727677</v>
      </c>
      <c r="AS22" s="67">
        <f>IF($B$2="Tonnes",AppQt.Data!AL24,(AppQt.Data!AL24*ozton*AppQt.Data!AK$7)/1000000)</f>
        <v>161.20019325133364</v>
      </c>
      <c r="AT22" s="67">
        <f>IF($B$2="Tonnes",AppQt.Data!AM24,(AppQt.Data!AM24*ozton*AppQt.Data!AL$7)/1000000)</f>
        <v>147.32639405424112</v>
      </c>
      <c r="AU22" s="67">
        <f>IF($B$2="Tonnes",AppQt.Data!AN24,(AppQt.Data!AN24*ozton*AppQt.Data!AM$7)/1000000)</f>
        <v>278.79482377997152</v>
      </c>
      <c r="AV22" s="67">
        <f>IF($B$2="Tonnes",AppQt.Data!AO24,(AppQt.Data!AO24*ozton*AppQt.Data!AN$7)/1000000)</f>
        <v>245.62369220471069</v>
      </c>
      <c r="AW22" s="67">
        <f>IF($B$2="Tonnes",AppQt.Data!AP24,(AppQt.Data!AP24*ozton*AppQt.Data!AO$7)/1000000)</f>
        <v>181.29536527833463</v>
      </c>
      <c r="AX22" s="67">
        <f>IF($B$2="Tonnes",AppQt.Data!AQ24,(AppQt.Data!AQ24*ozton*AppQt.Data!AP$7)/1000000)</f>
        <v>165.09772131153542</v>
      </c>
      <c r="AY22" s="67">
        <f>IF($B$2="Tonnes",AppQt.Data!AR24,(AppQt.Data!AR24*ozton*AppQt.Data!AQ$7)/1000000)</f>
        <v>188.03815937188185</v>
      </c>
      <c r="AZ22" s="67">
        <f>IF($B$2="Tonnes",AppQt.Data!AS24,(AppQt.Data!AS24*ozton*AppQt.Data!AR$7)/1000000)</f>
        <v>195.35571583856915</v>
      </c>
      <c r="BA22" s="67">
        <f>IF($B$2="Tonnes",AppQt.Data!AT24,(AppQt.Data!AT24*ozton*AppQt.Data!AS$7)/1000000)</f>
        <v>179.22877510114628</v>
      </c>
      <c r="BB22" s="67">
        <f>IF($B$2="Tonnes",AppQt.Data!AU24,(AppQt.Data!AU24*ozton*AppQt.Data!AT$7)/1000000)</f>
        <v>207.65137494858612</v>
      </c>
      <c r="BC22" s="67">
        <f>IF($B$2="Tonnes",AppQt.Data!AV24,(AppQt.Data!AV24*ozton*AppQt.Data!AU$7)/1000000)</f>
        <v>193.57821086288823</v>
      </c>
      <c r="BD22" s="67">
        <f>IF($B$2="Tonnes",AppQt.Data!AW24,(AppQt.Data!AW24*ozton*AppQt.Data!AV$7)/1000000)</f>
        <v>186.14120759356365</v>
      </c>
      <c r="BE22" s="67">
        <f>IF($B$2="Tonnes",AppQt.Data!AX24,(AppQt.Data!AX24*ozton*AppQt.Data!AW$7)/1000000)</f>
        <v>151.07542716494848</v>
      </c>
      <c r="BF22" s="67">
        <f>IF($B$2="Tonnes",AppQt.Data!AY24,(AppQt.Data!AY24*ozton*AppQt.Data!AX$7)/1000000)</f>
        <v>92.723428098592962</v>
      </c>
      <c r="BG22" s="67">
        <f>IF($B$2="Tonnes",AppQt.Data!AZ24,(AppQt.Data!AZ24*ozton*AppQt.Data!AY$7)/1000000)</f>
        <v>153.69210023181904</v>
      </c>
      <c r="BH22" s="67">
        <f>IF($B$2="Tonnes",AppQt.Data!BA24,(AppQt.Data!BA24*ozton*AppQt.Data!AZ$7)/1000000)</f>
        <v>160.32733928998417</v>
      </c>
      <c r="BI22" s="67">
        <f>IF($B$2="Tonnes",AppQt.Data!BB24,(AppQt.Data!BB24*ozton*AppQt.Data!BA$7)/1000000)</f>
        <v>96.497825480394567</v>
      </c>
      <c r="BJ22" s="67">
        <f>IF($B$2="Tonnes",AppQt.Data!BC24,(AppQt.Data!BC24*ozton*AppQt.Data!BB$7)/1000000)</f>
        <v>115.00496312078059</v>
      </c>
      <c r="BK22" s="67">
        <f>IF($B$2="Tonnes",AppQt.Data!BD24,(AppQt.Data!BD24*ozton*AppQt.Data!BC$7)/1000000)</f>
        <v>170.923239700804</v>
      </c>
      <c r="BL22" s="67">
        <f>IF($B$2="Tonnes",AppQt.Data!BE24,(AppQt.Data!BE24*ozton*AppQt.Data!BD$7)/1000000)</f>
        <v>234.10563093778484</v>
      </c>
      <c r="BM22" s="67">
        <f>IF($B$2="Tonnes",AppQt.Data!BF24,(AppQt.Data!BF24*ozton*AppQt.Data!BE$7)/1000000)</f>
        <v>172.42545666181974</v>
      </c>
      <c r="BN22" s="67">
        <f>IF($B$2="Tonnes",AppQt.Data!BG24,(AppQt.Data!BG24*ozton*AppQt.Data!BF$7)/1000000)</f>
        <v>180.07790966812979</v>
      </c>
      <c r="BO22" s="67">
        <f>IF($B$2="Tonnes",AppQt.Data!BH24,(AppQt.Data!BH24*ozton*AppQt.Data!BG$7)/1000000)</f>
        <v>224.32773312618215</v>
      </c>
      <c r="BP22" s="67">
        <f>IF($B$2="Tonnes",AppQt.Data!BI24,(AppQt.Data!BI24*ozton*AppQt.Data!BH$7)/1000000)</f>
        <v>183.08839112106648</v>
      </c>
      <c r="BQ22" s="67">
        <f>IF($B$2="Tonnes",AppQt.Data!BJ24,(AppQt.Data!BJ24*ozton*AppQt.Data!BI$7)/1000000)</f>
        <v>172.31821393312157</v>
      </c>
      <c r="BR22" s="67">
        <f>IF($B$2="Tonnes",AppQt.Data!BK24,(AppQt.Data!BK24*ozton*AppQt.Data!BJ$7)/1000000)</f>
        <v>225.05375679808839</v>
      </c>
      <c r="BS22" s="67">
        <f>IF($B$2="Tonnes",AppQt.Data!BL24,(AppQt.Data!BL24*ozton*AppQt.Data!BK$7)/1000000)</f>
        <v>222.21871838622965</v>
      </c>
      <c r="BT22" s="67">
        <f>IF($B$2="Tonnes",AppQt.Data!BM24,(AppQt.Data!BM24*ozton*AppQt.Data!BL$7)/1000000)</f>
        <v>183.62056442580939</v>
      </c>
      <c r="BU22" s="67">
        <f>IF($B$2="Tonnes",AppQt.Data!BN24,(AppQt.Data!BN24*ozton*AppQt.Data!BM$7)/1000000)</f>
        <v>164.47673667318412</v>
      </c>
      <c r="BV22" s="67">
        <f>IF($B$2="Tonnes",AppQt.Data!BO24,(AppQt.Data!BO24*ozton*AppQt.Data!BN$7)/1000000)</f>
        <v>206.69611809833259</v>
      </c>
      <c r="BW22" s="67">
        <f>IF($B$2="Tonnes",AppQt.Data!BP24,(AppQt.Data!BP24*ozton*AppQt.Data!BO$7)/1000000)</f>
        <v>221.11677049882906</v>
      </c>
      <c r="BX22" s="58" t="str">
        <f t="shared" si="5"/>
        <v>▼</v>
      </c>
      <c r="BY22" s="59">
        <f t="shared" si="3"/>
        <v>-0.49588436806901059</v>
      </c>
    </row>
    <row r="23" spans="1:80">
      <c r="A23" s="64"/>
      <c r="B23" s="97" t="s">
        <v>270</v>
      </c>
      <c r="C23" s="67">
        <f>IF($B$2="Tonnes",AppAn.Data!L24,(AppAn.Data!L24*ozton*AppAn.Data!L$6)/1000000)</f>
        <v>195.90280152246115</v>
      </c>
      <c r="D23" s="67">
        <f>IF($B$2="Tonnes",AppAn.Data!M24,(AppAn.Data!M24*ozton*AppAn.Data!M$6)/1000000)</f>
        <v>228.29429744698172</v>
      </c>
      <c r="E23" s="67">
        <f>IF($B$2="Tonnes",AppAn.Data!N24,(AppAn.Data!N24*ozton*AppAn.Data!N$6)/1000000)</f>
        <v>187.47163514365073</v>
      </c>
      <c r="F23" s="67">
        <f>IF($B$2="Tonnes",AppAn.Data!O24,(AppAn.Data!O24*ozton*AppAn.Data!O$6)/1000000)</f>
        <v>270.96522891679939</v>
      </c>
      <c r="G23" s="67">
        <f>IF($B$2="Tonnes",AppAn.Data!P24,(AppAn.Data!P24*ozton*AppAn.Data!P$6)/1000000)</f>
        <v>205.46215862768014</v>
      </c>
      <c r="H23" s="67">
        <f>IF($B$2="Tonnes",AppAn.Data!Q24,(AppAn.Data!Q24*ozton*AppAn.Data!Q$6)/1000000)</f>
        <v>224.34257305299167</v>
      </c>
      <c r="I23" s="67">
        <f>IF($B$2="Tonnes",AppAn.Data!R24,(AppAn.Data!R24*ozton*AppAn.Data!R$6)/1000000)</f>
        <v>207.87134936422035</v>
      </c>
      <c r="J23" s="67">
        <f>IF($B$2="Tonnes",AppAn.Data!S24,(AppAn.Data!S24*ozton*AppAn.Data!S$6)/1000000)</f>
        <v>188.11860999278139</v>
      </c>
      <c r="K23" s="67">
        <f>IF($B$2="Tonnes",AppAn.Data!T24,(AppAn.Data!T24*ozton*AppAn.Data!T$6)/1000000)</f>
        <v>241.88379511015017</v>
      </c>
      <c r="L23" s="67">
        <f>IF($B$2="Tonnes",AppAn.Data!U24,(AppAn.Data!U24*ozton*AppAn.Data!U$6)/1000000)</f>
        <v>220.65234389946602</v>
      </c>
      <c r="M23" s="67">
        <f>IF($B$2="Tonnes",AppAn.Data!V24,(AppAn.Data!V24*ozton*AppAn.Data!V$6)/1000000)</f>
        <v>290.43901326516169</v>
      </c>
      <c r="N23" s="67">
        <f>IF($B$2="Tonnes",AppAn.Data!W24,(AppAn.Data!W24*ozton*AppAn.Data!W$6)/1000000)</f>
        <v>284.44422497751043</v>
      </c>
      <c r="O23" s="67">
        <f>IF($B$2="Tonnes",AppAn.Data!X24,(AppAn.Data!X24*ozton*AppAn.Data!X$6)/1000000)</f>
        <v>320.92814845942388</v>
      </c>
      <c r="P23" s="67">
        <f>IF($B$2="Tonnes",AppAn.Data!Y24,(AppAn.Data!Y24*ozton*AppAn.Data!Y$6)/1000000)</f>
        <v>297.07601252897604</v>
      </c>
      <c r="Q23" s="58" t="str">
        <f t="shared" si="4"/>
        <v>▼</v>
      </c>
      <c r="R23" s="59">
        <f t="shared" si="1"/>
        <v>-7.4322355470989638</v>
      </c>
      <c r="S23" s="64"/>
      <c r="T23" s="67">
        <f>IF($B$2="Tonnes",AppQt.Data!M25,(AppQt.Data!M25*ozton*AppQt.Data!L$7)/1000000)</f>
        <v>39.597481748265722</v>
      </c>
      <c r="U23" s="67">
        <f>IF($B$2="Tonnes",AppQt.Data!N25,(AppQt.Data!N25*ozton*AppQt.Data!M$7)/1000000)</f>
        <v>63.682450265064972</v>
      </c>
      <c r="V23" s="67">
        <f>IF($B$2="Tonnes",AppQt.Data!O25,(AppQt.Data!O25*ozton*AppQt.Data!N$7)/1000000)</f>
        <v>53.68420736227602</v>
      </c>
      <c r="W23" s="67">
        <f>IF($B$2="Tonnes",AppQt.Data!P25,(AppQt.Data!P25*ozton*AppQt.Data!O$7)/1000000)</f>
        <v>38.938662146854426</v>
      </c>
      <c r="X23" s="67">
        <f>IF($B$2="Tonnes",AppQt.Data!Q25,(AppQt.Data!Q25*ozton*AppQt.Data!P$7)/1000000)</f>
        <v>55.803044475148766</v>
      </c>
      <c r="Y23" s="67">
        <f>IF($B$2="Tonnes",AppQt.Data!R25,(AppQt.Data!R25*ozton*AppQt.Data!Q$7)/1000000)</f>
        <v>46.857114943526589</v>
      </c>
      <c r="Z23" s="67">
        <f>IF($B$2="Tonnes",AppQt.Data!S25,(AppQt.Data!S25*ozton*AppQt.Data!R$7)/1000000)</f>
        <v>69.606120334381501</v>
      </c>
      <c r="AA23" s="67">
        <f>IF($B$2="Tonnes",AppQt.Data!T25,(AppQt.Data!T25*ozton*AppQt.Data!S$7)/1000000)</f>
        <v>56.028017693924852</v>
      </c>
      <c r="AB23" s="67">
        <f>IF($B$2="Tonnes",AppQt.Data!U25,(AppQt.Data!U25*ozton*AppQt.Data!T$7)/1000000)</f>
        <v>47.723847051231573</v>
      </c>
      <c r="AC23" s="67">
        <f>IF($B$2="Tonnes",AppQt.Data!V25,(AppQt.Data!V25*ozton*AppQt.Data!U$7)/1000000)</f>
        <v>48.38245729083188</v>
      </c>
      <c r="AD23" s="67">
        <f>IF($B$2="Tonnes",AppQt.Data!W25,(AppQt.Data!W25*ozton*AppQt.Data!V$7)/1000000)</f>
        <v>42.864558583101235</v>
      </c>
      <c r="AE23" s="67">
        <f>IF($B$2="Tonnes",AppQt.Data!X25,(AppQt.Data!X25*ozton*AppQt.Data!W$7)/1000000)</f>
        <v>48.500772218486055</v>
      </c>
      <c r="AF23" s="67">
        <f>IF($B$2="Tonnes",AppQt.Data!Y25,(AppQt.Data!Y25*ozton*AppQt.Data!X$7)/1000000)</f>
        <v>71.695668232263202</v>
      </c>
      <c r="AG23" s="67">
        <f>IF($B$2="Tonnes",AppQt.Data!Z25,(AppQt.Data!Z25*ozton*AppQt.Data!Y$7)/1000000)</f>
        <v>86.583415268368086</v>
      </c>
      <c r="AH23" s="67">
        <f>IF($B$2="Tonnes",AppQt.Data!AA25,(AppQt.Data!AA25*ozton*AppQt.Data!Z$7)/1000000)</f>
        <v>42.966323772278422</v>
      </c>
      <c r="AI23" s="67">
        <f>IF($B$2="Tonnes",AppQt.Data!AB25,(AppQt.Data!AB25*ozton*AppQt.Data!AA$7)/1000000)</f>
        <v>69.719821643889659</v>
      </c>
      <c r="AJ23" s="67">
        <f>IF($B$2="Tonnes",AppQt.Data!AC25,(AppQt.Data!AC25*ozton*AppQt.Data!AB$7)/1000000)</f>
        <v>64.835922343075623</v>
      </c>
      <c r="AK23" s="67">
        <f>IF($B$2="Tonnes",AppQt.Data!AD25,(AppQt.Data!AD25*ozton*AppQt.Data!AC$7)/1000000)</f>
        <v>49.30238386049276</v>
      </c>
      <c r="AL23" s="67">
        <f>IF($B$2="Tonnes",AppQt.Data!AE25,(AppQt.Data!AE25*ozton*AppQt.Data!AD$7)/1000000)</f>
        <v>36.006186683886611</v>
      </c>
      <c r="AM23" s="67">
        <f>IF($B$2="Tonnes",AppQt.Data!AF25,(AppQt.Data!AF25*ozton*AppQt.Data!AE$7)/1000000)</f>
        <v>55.317665740225152</v>
      </c>
      <c r="AN23" s="67">
        <f>IF($B$2="Tonnes",AppQt.Data!AG25,(AppQt.Data!AG25*ozton*AppQt.Data!AF$7)/1000000)</f>
        <v>51.059861824921036</v>
      </c>
      <c r="AO23" s="67">
        <f>IF($B$2="Tonnes",AppQt.Data!AH25,(AppQt.Data!AH25*ozton*AppQt.Data!AG$7)/1000000)</f>
        <v>45.978139487640973</v>
      </c>
      <c r="AP23" s="67">
        <f>IF($B$2="Tonnes",AppQt.Data!AI25,(AppQt.Data!AI25*ozton*AppQt.Data!AH$7)/1000000)</f>
        <v>74.689865903474512</v>
      </c>
      <c r="AQ23" s="67">
        <f>IF($B$2="Tonnes",AppQt.Data!AJ25,(AppQt.Data!AJ25*ozton*AppQt.Data!AI$7)/1000000)</f>
        <v>52.614705836955132</v>
      </c>
      <c r="AR23" s="67">
        <f>IF($B$2="Tonnes",AppQt.Data!AK25,(AppQt.Data!AK25*ozton*AppQt.Data!AJ$7)/1000000)</f>
        <v>49.255593135468104</v>
      </c>
      <c r="AS23" s="67">
        <f>IF($B$2="Tonnes",AppQt.Data!AL25,(AppQt.Data!AL25*ozton*AppQt.Data!AK$7)/1000000)</f>
        <v>46.127976925230755</v>
      </c>
      <c r="AT23" s="67">
        <f>IF($B$2="Tonnes",AppQt.Data!AM25,(AppQt.Data!AM25*ozton*AppQt.Data!AL$7)/1000000)</f>
        <v>34.571636013626218</v>
      </c>
      <c r="AU23" s="67">
        <f>IF($B$2="Tonnes",AppQt.Data!AN25,(AppQt.Data!AN25*ozton*AppQt.Data!AM$7)/1000000)</f>
        <v>77.91614328989526</v>
      </c>
      <c r="AV23" s="67">
        <f>IF($B$2="Tonnes",AppQt.Data!AO25,(AppQt.Data!AO25*ozton*AppQt.Data!AN$7)/1000000)</f>
        <v>41.706160223219335</v>
      </c>
      <c r="AW23" s="67">
        <f>IF($B$2="Tonnes",AppQt.Data!AP25,(AppQt.Data!AP25*ozton*AppQt.Data!AO$7)/1000000)</f>
        <v>47.967057098481042</v>
      </c>
      <c r="AX23" s="67">
        <f>IF($B$2="Tonnes",AppQt.Data!AQ25,(AppQt.Data!AQ25*ozton*AppQt.Data!AP$7)/1000000)</f>
        <v>50.211863950728358</v>
      </c>
      <c r="AY23" s="67">
        <f>IF($B$2="Tonnes",AppQt.Data!AR25,(AppQt.Data!AR25*ozton*AppQt.Data!AQ$7)/1000000)</f>
        <v>48.233528720352631</v>
      </c>
      <c r="AZ23" s="67">
        <f>IF($B$2="Tonnes",AppQt.Data!AS25,(AppQt.Data!AS25*ozton*AppQt.Data!AR$7)/1000000)</f>
        <v>50.529999721754507</v>
      </c>
      <c r="BA23" s="67">
        <f>IF($B$2="Tonnes",AppQt.Data!AT25,(AppQt.Data!AT25*ozton*AppQt.Data!AS$7)/1000000)</f>
        <v>51.55397229376819</v>
      </c>
      <c r="BB23" s="67">
        <f>IF($B$2="Tonnes",AppQt.Data!AU25,(AppQt.Data!AU25*ozton*AppQt.Data!AT$7)/1000000)</f>
        <v>71.526923845117508</v>
      </c>
      <c r="BC23" s="67">
        <f>IF($B$2="Tonnes",AppQt.Data!AV25,(AppQt.Data!AV25*ozton*AppQt.Data!AU$7)/1000000)</f>
        <v>68.27289924950999</v>
      </c>
      <c r="BD23" s="67">
        <f>IF($B$2="Tonnes",AppQt.Data!AW25,(AppQt.Data!AW25*ozton*AppQt.Data!AV$7)/1000000)</f>
        <v>55.604461384719308</v>
      </c>
      <c r="BE23" s="67">
        <f>IF($B$2="Tonnes",AppQt.Data!AX25,(AppQt.Data!AX25*ozton*AppQt.Data!AW$7)/1000000)</f>
        <v>50.302592262880957</v>
      </c>
      <c r="BF23" s="67">
        <f>IF($B$2="Tonnes",AppQt.Data!AY25,(AppQt.Data!AY25*ozton*AppQt.Data!AX$7)/1000000)</f>
        <v>44.869719305568324</v>
      </c>
      <c r="BG23" s="67">
        <f>IF($B$2="Tonnes",AppQt.Data!AZ25,(AppQt.Data!AZ25*ozton*AppQt.Data!AY$7)/1000000)</f>
        <v>69.875570946297444</v>
      </c>
      <c r="BH23" s="67">
        <f>IF($B$2="Tonnes",AppQt.Data!BA25,(AppQt.Data!BA25*ozton*AppQt.Data!AZ$7)/1000000)</f>
        <v>78.743085938028727</v>
      </c>
      <c r="BI23" s="67">
        <f>IF($B$2="Tonnes",AppQt.Data!BB25,(AppQt.Data!BB25*ozton*AppQt.Data!BA$7)/1000000)</f>
        <v>51.558356728623743</v>
      </c>
      <c r="BJ23" s="67">
        <f>IF($B$2="Tonnes",AppQt.Data!BC25,(AppQt.Data!BC25*ozton*AppQt.Data!BB$7)/1000000)</f>
        <v>84.137320376668157</v>
      </c>
      <c r="BK23" s="67">
        <f>IF($B$2="Tonnes",AppQt.Data!BD25,(AppQt.Data!BD25*ozton*AppQt.Data!BC$7)/1000000)</f>
        <v>76.000250221841057</v>
      </c>
      <c r="BL23" s="67">
        <f>IF($B$2="Tonnes",AppQt.Data!BE25,(AppQt.Data!BE25*ozton*AppQt.Data!BD$7)/1000000)</f>
        <v>99.252575032051311</v>
      </c>
      <c r="BM23" s="67">
        <f>IF($B$2="Tonnes",AppQt.Data!BF25,(AppQt.Data!BF25*ozton*AppQt.Data!BE$7)/1000000)</f>
        <v>59.311372293949312</v>
      </c>
      <c r="BN23" s="67">
        <f>IF($B$2="Tonnes",AppQt.Data!BG25,(AppQt.Data!BG25*ozton*AppQt.Data!BF$7)/1000000)</f>
        <v>55.032968308511151</v>
      </c>
      <c r="BO23" s="67">
        <f>IF($B$2="Tonnes",AppQt.Data!BH25,(AppQt.Data!BH25*ozton*AppQt.Data!BG$7)/1000000)</f>
        <v>70.847309342998628</v>
      </c>
      <c r="BP23" s="67">
        <f>IF($B$2="Tonnes",AppQt.Data!BI25,(AppQt.Data!BI25*ozton*AppQt.Data!BH$7)/1000000)</f>
        <v>81.514160627225962</v>
      </c>
      <c r="BQ23" s="67">
        <f>IF($B$2="Tonnes",AppQt.Data!BJ25,(AppQt.Data!BJ25*ozton*AppQt.Data!BI$7)/1000000)</f>
        <v>67.720083614250882</v>
      </c>
      <c r="BR23" s="67">
        <f>IF($B$2="Tonnes",AppQt.Data!BK25,(AppQt.Data!BK25*ozton*AppQt.Data!BJ$7)/1000000)</f>
        <v>86.1537138048364</v>
      </c>
      <c r="BS23" s="67">
        <f>IF($B$2="Tonnes",AppQt.Data!BL25,(AppQt.Data!BL25*ozton*AppQt.Data!BK$7)/1000000)</f>
        <v>85.540190413110636</v>
      </c>
      <c r="BT23" s="67">
        <f>IF($B$2="Tonnes",AppQt.Data!BM25,(AppQt.Data!BM25*ozton*AppQt.Data!BL$7)/1000000)</f>
        <v>93.586622745481051</v>
      </c>
      <c r="BU23" s="67">
        <f>IF($B$2="Tonnes",AppQt.Data!BN25,(AppQt.Data!BN25*ozton*AppQt.Data!BM$7)/1000000)</f>
        <v>88.937999307504981</v>
      </c>
      <c r="BV23" s="67">
        <f>IF($B$2="Tonnes",AppQt.Data!BO25,(AppQt.Data!BO25*ozton*AppQt.Data!BN$7)/1000000)</f>
        <v>54.2683495918102</v>
      </c>
      <c r="BW23" s="67">
        <f>IF($B$2="Tonnes",AppQt.Data!BP25,(AppQt.Data!BP25*ozton*AppQt.Data!BO$7)/1000000)</f>
        <v>60.283040884179798</v>
      </c>
      <c r="BX23" s="58" t="str">
        <f t="shared" si="5"/>
        <v>▼</v>
      </c>
      <c r="BY23" s="59">
        <f t="shared" si="3"/>
        <v>-29.526646371668242</v>
      </c>
    </row>
    <row r="24" spans="1:80">
      <c r="A24" s="64"/>
      <c r="B24" s="97" t="s">
        <v>271</v>
      </c>
      <c r="C24" s="67">
        <f>IF($B$2="Tonnes",AppAn.Data!L25,(AppAn.Data!L25*ozton*AppAn.Data!L$6)/1000000)</f>
        <v>87.209114236790498</v>
      </c>
      <c r="D24" s="67">
        <f>IF($B$2="Tonnes",AppAn.Data!M25,(AppAn.Data!M25*ozton*AppAn.Data!M$6)/1000000)</f>
        <v>84.17274948783394</v>
      </c>
      <c r="E24" s="67">
        <f>IF($B$2="Tonnes",AppAn.Data!N25,(AppAn.Data!N25*ozton*AppAn.Data!N$6)/1000000)</f>
        <v>111.68319886846402</v>
      </c>
      <c r="F24" s="67">
        <f>IF($B$2="Tonnes",AppAn.Data!O25,(AppAn.Data!O25*ozton*AppAn.Data!O$6)/1000000)</f>
        <v>101.46519453938535</v>
      </c>
      <c r="G24" s="67">
        <f>IF($B$2="Tonnes",AppAn.Data!P25,(AppAn.Data!P25*ozton*AppAn.Data!P$6)/1000000)</f>
        <v>80.642583491022236</v>
      </c>
      <c r="H24" s="67">
        <f>IF($B$2="Tonnes",AppAn.Data!Q25,(AppAn.Data!Q25*ozton*AppAn.Data!Q$6)/1000000)</f>
        <v>75.982762958080698</v>
      </c>
      <c r="I24" s="67">
        <f>IF($B$2="Tonnes",AppAn.Data!R25,(AppAn.Data!R25*ozton*AppAn.Data!R$6)/1000000)</f>
        <v>67.65039285325139</v>
      </c>
      <c r="J24" s="67">
        <f>IF($B$2="Tonnes",AppAn.Data!S25,(AppAn.Data!S25*ozton*AppAn.Data!S$6)/1000000)</f>
        <v>76.090289071958736</v>
      </c>
      <c r="K24" s="67">
        <f>IF($B$2="Tonnes",AppAn.Data!T25,(AppAn.Data!T25*ozton*AppAn.Data!T$6)/1000000)</f>
        <v>72.976361619178817</v>
      </c>
      <c r="L24" s="67">
        <f>IF($B$2="Tonnes",AppAn.Data!U25,(AppAn.Data!U25*ozton*AppAn.Data!U$6)/1000000)</f>
        <v>66.766384418293867</v>
      </c>
      <c r="M24" s="67">
        <f>IF($B$2="Tonnes",AppAn.Data!V25,(AppAn.Data!V25*ozton*AppAn.Data!V$6)/1000000)</f>
        <v>69.139350470202714</v>
      </c>
      <c r="N24" s="67">
        <f>IF($B$2="Tonnes",AppAn.Data!W25,(AppAn.Data!W25*ozton*AppAn.Data!W$6)/1000000)</f>
        <v>84.902739431750348</v>
      </c>
      <c r="O24" s="67">
        <f>IF($B$2="Tonnes",AppAn.Data!X25,(AppAn.Data!X25*ozton*AppAn.Data!X$6)/1000000)</f>
        <v>98.943104419156441</v>
      </c>
      <c r="P24" s="67">
        <f>IF($B$2="Tonnes",AppAn.Data!Y25,(AppAn.Data!Y25*ozton*AppAn.Data!Y$6)/1000000)</f>
        <v>116.52923788590432</v>
      </c>
      <c r="Q24" s="58" t="str">
        <f t="shared" si="4"/>
        <v>▲</v>
      </c>
      <c r="R24" s="59">
        <f t="shared" si="1"/>
        <v>17.773985938673476</v>
      </c>
      <c r="S24" s="64"/>
      <c r="T24" s="67">
        <f>IF($B$2="Tonnes",AppQt.Data!M26,(AppQt.Data!M26*ozton*AppQt.Data!L$7)/1000000)</f>
        <v>22.621972535570027</v>
      </c>
      <c r="U24" s="67">
        <f>IF($B$2="Tonnes",AppQt.Data!N26,(AppQt.Data!N26*ozton*AppQt.Data!M$7)/1000000)</f>
        <v>15.611429958946696</v>
      </c>
      <c r="V24" s="67">
        <f>IF($B$2="Tonnes",AppQt.Data!O26,(AppQt.Data!O26*ozton*AppQt.Data!N$7)/1000000)</f>
        <v>24.489852882739577</v>
      </c>
      <c r="W24" s="67">
        <f>IF($B$2="Tonnes",AppQt.Data!P26,(AppQt.Data!P26*ozton*AppQt.Data!O$7)/1000000)</f>
        <v>24.48585885953419</v>
      </c>
      <c r="X24" s="67">
        <f>IF($B$2="Tonnes",AppQt.Data!Q26,(AppQt.Data!Q26*ozton*AppQt.Data!P$7)/1000000)</f>
        <v>23.958307724402228</v>
      </c>
      <c r="Y24" s="67">
        <f>IF($B$2="Tonnes",AppQt.Data!R26,(AppQt.Data!R26*ozton*AppQt.Data!Q$7)/1000000)</f>
        <v>24.144971405904371</v>
      </c>
      <c r="Z24" s="67">
        <f>IF($B$2="Tonnes",AppQt.Data!S26,(AppQt.Data!S26*ozton*AppQt.Data!R$7)/1000000)</f>
        <v>18.955890980979234</v>
      </c>
      <c r="AA24" s="67">
        <f>IF($B$2="Tonnes",AppQt.Data!T26,(AppQt.Data!T26*ozton*AppQt.Data!S$7)/1000000)</f>
        <v>17.113579376548106</v>
      </c>
      <c r="AB24" s="67">
        <f>IF($B$2="Tonnes",AppQt.Data!U26,(AppQt.Data!U26*ozton*AppQt.Data!T$7)/1000000)</f>
        <v>26.077162853657263</v>
      </c>
      <c r="AC24" s="67">
        <f>IF($B$2="Tonnes",AppQt.Data!V26,(AppQt.Data!V26*ozton*AppQt.Data!U$7)/1000000)</f>
        <v>22.448369078465166</v>
      </c>
      <c r="AD24" s="67">
        <f>IF($B$2="Tonnes",AppQt.Data!W26,(AppQt.Data!W26*ozton*AppQt.Data!V$7)/1000000)</f>
        <v>29.295753011178469</v>
      </c>
      <c r="AE24" s="67">
        <f>IF($B$2="Tonnes",AppQt.Data!X26,(AppQt.Data!X26*ozton*AppQt.Data!W$7)/1000000)</f>
        <v>33.861913925163115</v>
      </c>
      <c r="AF24" s="67">
        <f>IF($B$2="Tonnes",AppQt.Data!Y26,(AppQt.Data!Y26*ozton*AppQt.Data!X$7)/1000000)</f>
        <v>29.616840855744051</v>
      </c>
      <c r="AG24" s="67">
        <f>IF($B$2="Tonnes",AppQt.Data!Z26,(AppQt.Data!Z26*ozton*AppQt.Data!Y$7)/1000000)</f>
        <v>36.419590741848388</v>
      </c>
      <c r="AH24" s="67">
        <f>IF($B$2="Tonnes",AppQt.Data!AA26,(AppQt.Data!AA26*ozton*AppQt.Data!Z$7)/1000000)</f>
        <v>16.700788990717566</v>
      </c>
      <c r="AI24" s="67">
        <f>IF($B$2="Tonnes",AppQt.Data!AB26,(AppQt.Data!AB26*ozton*AppQt.Data!AA$7)/1000000)</f>
        <v>18.727973951075349</v>
      </c>
      <c r="AJ24" s="67">
        <f>IF($B$2="Tonnes",AppQt.Data!AC26,(AppQt.Data!AC26*ozton*AppQt.Data!AB$7)/1000000)</f>
        <v>17.774806446801794</v>
      </c>
      <c r="AK24" s="67">
        <f>IF($B$2="Tonnes",AppQt.Data!AD26,(AppQt.Data!AD26*ozton*AppQt.Data!AC$7)/1000000)</f>
        <v>19.79957422500193</v>
      </c>
      <c r="AL24" s="67">
        <f>IF($B$2="Tonnes",AppQt.Data!AE26,(AppQt.Data!AE26*ozton*AppQt.Data!AD$7)/1000000)</f>
        <v>21.838321369282294</v>
      </c>
      <c r="AM24" s="67">
        <f>IF($B$2="Tonnes",AppQt.Data!AF26,(AppQt.Data!AF26*ozton*AppQt.Data!AE$7)/1000000)</f>
        <v>21.229881449936222</v>
      </c>
      <c r="AN24" s="67">
        <f>IF($B$2="Tonnes",AppQt.Data!AG26,(AppQt.Data!AG26*ozton*AppQt.Data!AF$7)/1000000)</f>
        <v>16.145807044628778</v>
      </c>
      <c r="AO24" s="67">
        <f>IF($B$2="Tonnes",AppQt.Data!AH26,(AppQt.Data!AH26*ozton*AppQt.Data!AG$7)/1000000)</f>
        <v>15.014775926414055</v>
      </c>
      <c r="AP24" s="67">
        <f>IF($B$2="Tonnes",AppQt.Data!AI26,(AppQt.Data!AI26*ozton*AppQt.Data!AH$7)/1000000)</f>
        <v>22.696580752361427</v>
      </c>
      <c r="AQ24" s="67">
        <f>IF($B$2="Tonnes",AppQt.Data!AJ26,(AppQt.Data!AJ26*ozton*AppQt.Data!AI$7)/1000000)</f>
        <v>22.125599234676436</v>
      </c>
      <c r="AR24" s="67">
        <f>IF($B$2="Tonnes",AppQt.Data!AK26,(AppQt.Data!AK26*ozton*AppQt.Data!AJ$7)/1000000)</f>
        <v>12.739364745001527</v>
      </c>
      <c r="AS24" s="67">
        <f>IF($B$2="Tonnes",AppQt.Data!AL26,(AppQt.Data!AL26*ozton*AppQt.Data!AK$7)/1000000)</f>
        <v>13.715173701251002</v>
      </c>
      <c r="AT24" s="67">
        <f>IF($B$2="Tonnes",AppQt.Data!AM26,(AppQt.Data!AM26*ozton*AppQt.Data!AL$7)/1000000)</f>
        <v>18.12505085339637</v>
      </c>
      <c r="AU24" s="67">
        <f>IF($B$2="Tonnes",AppQt.Data!AN26,(AppQt.Data!AN26*ozton*AppQt.Data!AM$7)/1000000)</f>
        <v>23.070803553602495</v>
      </c>
      <c r="AV24" s="67">
        <f>IF($B$2="Tonnes",AppQt.Data!AO26,(AppQt.Data!AO26*ozton*AppQt.Data!AN$7)/1000000)</f>
        <v>16.774574473179801</v>
      </c>
      <c r="AW24" s="67">
        <f>IF($B$2="Tonnes",AppQt.Data!AP26,(AppQt.Data!AP26*ozton*AppQt.Data!AO$7)/1000000)</f>
        <v>19.159967063116515</v>
      </c>
      <c r="AX24" s="67">
        <f>IF($B$2="Tonnes",AppQt.Data!AQ26,(AppQt.Data!AQ26*ozton*AppQt.Data!AP$7)/1000000)</f>
        <v>17.668874176061703</v>
      </c>
      <c r="AY24" s="67">
        <f>IF($B$2="Tonnes",AppQt.Data!AR26,(AppQt.Data!AR26*ozton*AppQt.Data!AQ$7)/1000000)</f>
        <v>22.486873359600722</v>
      </c>
      <c r="AZ24" s="67">
        <f>IF($B$2="Tonnes",AppQt.Data!AS26,(AppQt.Data!AS26*ozton*AppQt.Data!AR$7)/1000000)</f>
        <v>15.424818603742674</v>
      </c>
      <c r="BA24" s="67">
        <f>IF($B$2="Tonnes",AppQt.Data!AT26,(AppQt.Data!AT26*ozton*AppQt.Data!AS$7)/1000000)</f>
        <v>17.268855658781685</v>
      </c>
      <c r="BB24" s="67">
        <f>IF($B$2="Tonnes",AppQt.Data!AU26,(AppQt.Data!AU26*ozton*AppQt.Data!AT$7)/1000000)</f>
        <v>18.288107261435695</v>
      </c>
      <c r="BC24" s="67">
        <f>IF($B$2="Tonnes",AppQt.Data!AV26,(AppQt.Data!AV26*ozton*AppQt.Data!AU$7)/1000000)</f>
        <v>21.994580095218758</v>
      </c>
      <c r="BD24" s="67">
        <f>IF($B$2="Tonnes",AppQt.Data!AW26,(AppQt.Data!AW26*ozton*AppQt.Data!AV$7)/1000000)</f>
        <v>16.545401537664191</v>
      </c>
      <c r="BE24" s="67">
        <f>IF($B$2="Tonnes",AppQt.Data!AX26,(AppQt.Data!AX26*ozton*AppQt.Data!AW$7)/1000000)</f>
        <v>18.410521302962991</v>
      </c>
      <c r="BF24" s="67">
        <f>IF($B$2="Tonnes",AppQt.Data!AY26,(AppQt.Data!AY26*ozton*AppQt.Data!AX$7)/1000000)</f>
        <v>12.81264466524758</v>
      </c>
      <c r="BG24" s="67">
        <f>IF($B$2="Tonnes",AppQt.Data!AZ26,(AppQt.Data!AZ26*ozton*AppQt.Data!AY$7)/1000000)</f>
        <v>18.997816912419108</v>
      </c>
      <c r="BH24" s="67">
        <f>IF($B$2="Tonnes",AppQt.Data!BA26,(AppQt.Data!BA26*ozton*AppQt.Data!AZ$7)/1000000)</f>
        <v>14.514798190442507</v>
      </c>
      <c r="BI24" s="67">
        <f>IF($B$2="Tonnes",AppQt.Data!BB26,(AppQt.Data!BB26*ozton*AppQt.Data!BA$7)/1000000)</f>
        <v>11.530431752627436</v>
      </c>
      <c r="BJ24" s="67">
        <f>IF($B$2="Tonnes",AppQt.Data!BC26,(AppQt.Data!BC26*ozton*AppQt.Data!BB$7)/1000000)</f>
        <v>22.57796108487711</v>
      </c>
      <c r="BK24" s="67">
        <f>IF($B$2="Tonnes",AppQt.Data!BD26,(AppQt.Data!BD26*ozton*AppQt.Data!BC$7)/1000000)</f>
        <v>20.516159442255663</v>
      </c>
      <c r="BL24" s="67">
        <f>IF($B$2="Tonnes",AppQt.Data!BE26,(AppQt.Data!BE26*ozton*AppQt.Data!BD$7)/1000000)</f>
        <v>18.648806934280117</v>
      </c>
      <c r="BM24" s="67">
        <f>IF($B$2="Tonnes",AppQt.Data!BF26,(AppQt.Data!BF26*ozton*AppQt.Data!BE$7)/1000000)</f>
        <v>13.351813871089787</v>
      </c>
      <c r="BN24" s="67">
        <f>IF($B$2="Tonnes",AppQt.Data!BG26,(AppQt.Data!BG26*ozton*AppQt.Data!BF$7)/1000000)</f>
        <v>23.930900168289156</v>
      </c>
      <c r="BO24" s="67">
        <f>IF($B$2="Tonnes",AppQt.Data!BH26,(AppQt.Data!BH26*ozton*AppQt.Data!BG$7)/1000000)</f>
        <v>28.971218458091286</v>
      </c>
      <c r="BP24" s="67">
        <f>IF($B$2="Tonnes",AppQt.Data!BI26,(AppQt.Data!BI26*ozton*AppQt.Data!BH$7)/1000000)</f>
        <v>19.499375103054742</v>
      </c>
      <c r="BQ24" s="67">
        <f>IF($B$2="Tonnes",AppQt.Data!BJ26,(AppQt.Data!BJ26*ozton*AppQt.Data!BI$7)/1000000)</f>
        <v>17.57744283816287</v>
      </c>
      <c r="BR24" s="67">
        <f>IF($B$2="Tonnes",AppQt.Data!BK26,(AppQt.Data!BK26*ozton*AppQt.Data!BJ$7)/1000000)</f>
        <v>33.004652673151583</v>
      </c>
      <c r="BS24" s="67">
        <f>IF($B$2="Tonnes",AppQt.Data!BL26,(AppQt.Data!BL26*ozton*AppQt.Data!BK$7)/1000000)</f>
        <v>28.861633804787239</v>
      </c>
      <c r="BT24" s="67">
        <f>IF($B$2="Tonnes",AppQt.Data!BM26,(AppQt.Data!BM26*ozton*AppQt.Data!BL$7)/1000000)</f>
        <v>24.39722836340896</v>
      </c>
      <c r="BU24" s="67">
        <f>IF($B$2="Tonnes",AppQt.Data!BN26,(AppQt.Data!BN26*ozton*AppQt.Data!BM$7)/1000000)</f>
        <v>25.160721475825181</v>
      </c>
      <c r="BV24" s="67">
        <f>IF($B$2="Tonnes",AppQt.Data!BO26,(AppQt.Data!BO26*ozton*AppQt.Data!BN$7)/1000000)</f>
        <v>34.547240433589906</v>
      </c>
      <c r="BW24" s="67">
        <f>IF($B$2="Tonnes",AppQt.Data!BP26,(AppQt.Data!BP26*ozton*AppQt.Data!BO$7)/1000000)</f>
        <v>32.424047613080276</v>
      </c>
      <c r="BX24" s="58" t="str">
        <f t="shared" si="5"/>
        <v>▲</v>
      </c>
      <c r="BY24" s="59">
        <f t="shared" si="3"/>
        <v>12.343077430710615</v>
      </c>
    </row>
    <row r="25" spans="1:80">
      <c r="A25" s="64"/>
      <c r="B25" s="44" t="s">
        <v>40</v>
      </c>
      <c r="C25" s="67">
        <f>IF($B$2="Tonnes",AppAn.Data!L26,(AppAn.Data!L26*ozton*AppAn.Data!L$6)/1000000)</f>
        <v>406.83535197000009</v>
      </c>
      <c r="D25" s="67">
        <f>IF($B$2="Tonnes",AppAn.Data!M26,(AppAn.Data!M26*ozton*AppAn.Data!M$6)/1000000)</f>
        <v>241.88115102</v>
      </c>
      <c r="E25" s="67">
        <f>IF($B$2="Tonnes",AppAn.Data!N26,(AppAn.Data!N26*ozton*AppAn.Data!N$6)/1000000)</f>
        <v>292.53505615999995</v>
      </c>
      <c r="F25" s="67">
        <f>IF($B$2="Tonnes",AppAn.Data!O26,(AppAn.Data!O26*ozton*AppAn.Data!O$6)/1000000)</f>
        <v>-929.21987203999981</v>
      </c>
      <c r="G25" s="67">
        <f>IF($B$2="Tonnes",AppAn.Data!P26,(AppAn.Data!P26*ozton*AppAn.Data!P$6)/1000000)</f>
        <v>-162.26154677999997</v>
      </c>
      <c r="H25" s="67">
        <f>IF($B$2="Tonnes",AppAn.Data!Q26,(AppAn.Data!Q26*ozton*AppAn.Data!Q$6)/1000000)</f>
        <v>-123.60650692999994</v>
      </c>
      <c r="I25" s="67">
        <f>IF($B$2="Tonnes",AppAn.Data!R26,(AppAn.Data!R26*ozton*AppAn.Data!R$6)/1000000)</f>
        <v>543.08271051000008</v>
      </c>
      <c r="J25" s="67">
        <f>IF($B$2="Tonnes",AppAn.Data!S26,(AppAn.Data!S26*ozton*AppAn.Data!S$6)/1000000)</f>
        <v>270.71538171999998</v>
      </c>
      <c r="K25" s="67">
        <f>IF($B$2="Tonnes",AppAn.Data!T26,(AppAn.Data!T26*ozton*AppAn.Data!T$6)/1000000)</f>
        <v>70.243899490000075</v>
      </c>
      <c r="L25" s="67">
        <f>IF($B$2="Tonnes",AppAn.Data!U26,(AppAn.Data!U26*ozton*AppAn.Data!U$6)/1000000)</f>
        <v>403.60222353999995</v>
      </c>
      <c r="M25" s="67">
        <f>IF($B$2="Tonnes",AppAn.Data!V26,(AppAn.Data!V26*ozton*AppAn.Data!V$6)/1000000)</f>
        <v>892.5488174300001</v>
      </c>
      <c r="N25" s="67">
        <f>IF($B$2="Tonnes",AppAn.Data!W26,(AppAn.Data!W26*ozton*AppAn.Data!W$6)/1000000)</f>
        <v>-188.76914597999999</v>
      </c>
      <c r="O25" s="67">
        <f>IF($B$2="Tonnes",AppAn.Data!X26,(AppAn.Data!X26*ozton*AppAn.Data!X$6)/1000000)</f>
        <v>-109.51124783999965</v>
      </c>
      <c r="P25" s="67">
        <f>IF($B$2="Tonnes",AppAn.Data!Y26,(AppAn.Data!Y26*ozton*AppAn.Data!Y$6)/1000000)</f>
        <v>-244.38351218999998</v>
      </c>
      <c r="Q25" s="58" t="s">
        <v>43</v>
      </c>
      <c r="R25" s="59" t="str">
        <f t="shared" si="1"/>
        <v>-</v>
      </c>
      <c r="S25" s="64"/>
      <c r="T25" s="67">
        <f>IF($B$2="Tonnes",AppQt.Data!M27,(AppQt.Data!M27*ozton*AppQt.Data!L$7)/1000000)</f>
        <v>21.966450740000013</v>
      </c>
      <c r="U25" s="67">
        <f>IF($B$2="Tonnes",AppQt.Data!N27,(AppQt.Data!N27*ozton*AppQt.Data!M$7)/1000000)</f>
        <v>300.38535852000007</v>
      </c>
      <c r="V25" s="67">
        <f>IF($B$2="Tonnes",AppQt.Data!O27,(AppQt.Data!O27*ozton*AppQt.Data!N$7)/1000000)</f>
        <v>53.583052500000008</v>
      </c>
      <c r="W25" s="67">
        <f>IF($B$2="Tonnes",AppQt.Data!P27,(AppQt.Data!P27*ozton*AppQt.Data!O$7)/1000000)</f>
        <v>30.900490209999997</v>
      </c>
      <c r="X25" s="67">
        <f>IF($B$2="Tonnes",AppQt.Data!Q27,(AppQt.Data!Q27*ozton*AppQt.Data!P$7)/1000000)</f>
        <v>-53.206965449999984</v>
      </c>
      <c r="Y25" s="67">
        <f>IF($B$2="Tonnes",AppQt.Data!R27,(AppQt.Data!R27*ozton*AppQt.Data!Q$7)/1000000)</f>
        <v>57.129404779999987</v>
      </c>
      <c r="Z25" s="67">
        <f>IF($B$2="Tonnes",AppQt.Data!S27,(AppQt.Data!S27*ozton*AppQt.Data!R$7)/1000000)</f>
        <v>112.19451055999998</v>
      </c>
      <c r="AA25" s="67">
        <f>IF($B$2="Tonnes",AppQt.Data!T27,(AppQt.Data!T27*ozton*AppQt.Data!S$7)/1000000)</f>
        <v>125.76420113</v>
      </c>
      <c r="AB25" s="67">
        <f>IF($B$2="Tonnes",AppQt.Data!U27,(AppQt.Data!U27*ozton*AppQt.Data!T$7)/1000000)</f>
        <v>62.599956589999991</v>
      </c>
      <c r="AC25" s="67">
        <f>IF($B$2="Tonnes",AppQt.Data!V27,(AppQt.Data!V27*ozton*AppQt.Data!U$7)/1000000)</f>
        <v>-1.4534869599999638</v>
      </c>
      <c r="AD25" s="67">
        <f>IF($B$2="Tonnes",AppQt.Data!W27,(AppQt.Data!W27*ozton*AppQt.Data!V$7)/1000000)</f>
        <v>143.34752595000003</v>
      </c>
      <c r="AE25" s="67">
        <f>IF($B$2="Tonnes",AppQt.Data!X27,(AppQt.Data!X27*ozton*AppQt.Data!W$7)/1000000)</f>
        <v>88.041060579999936</v>
      </c>
      <c r="AF25" s="67">
        <f>IF($B$2="Tonnes",AppQt.Data!Y27,(AppQt.Data!Y27*ozton*AppQt.Data!X$7)/1000000)</f>
        <v>-190.84498439999999</v>
      </c>
      <c r="AG25" s="67">
        <f>IF($B$2="Tonnes",AppQt.Data!Z27,(AppQt.Data!Z27*ozton*AppQt.Data!Y$7)/1000000)</f>
        <v>-421.59572209999988</v>
      </c>
      <c r="AH25" s="67">
        <f>IF($B$2="Tonnes",AppQt.Data!AA27,(AppQt.Data!AA27*ozton*AppQt.Data!Z$7)/1000000)</f>
        <v>-123.23067095</v>
      </c>
      <c r="AI25" s="67">
        <f>IF($B$2="Tonnes",AppQt.Data!AB27,(AppQt.Data!AB27*ozton*AppQt.Data!AA$7)/1000000)</f>
        <v>-193.54849459000002</v>
      </c>
      <c r="AJ25" s="67">
        <f>IF($B$2="Tonnes",AppQt.Data!AC27,(AppQt.Data!AC27*ozton*AppQt.Data!AB$7)/1000000)</f>
        <v>-8.1762447299999774</v>
      </c>
      <c r="AK25" s="67">
        <f>IF($B$2="Tonnes",AppQt.Data!AD27,(AppQt.Data!AD27*ozton*AppQt.Data!AC$7)/1000000)</f>
        <v>-22.80605731999999</v>
      </c>
      <c r="AL25" s="67">
        <f>IF($B$2="Tonnes",AppQt.Data!AE27,(AppQt.Data!AE27*ozton*AppQt.Data!AD$7)/1000000)</f>
        <v>-47.487164360000037</v>
      </c>
      <c r="AM25" s="67">
        <f>IF($B$2="Tonnes",AppQt.Data!AF27,(AppQt.Data!AF27*ozton*AppQt.Data!AE$7)/1000000)</f>
        <v>-83.792080369999979</v>
      </c>
      <c r="AN25" s="67">
        <f>IF($B$2="Tonnes",AppQt.Data!AG27,(AppQt.Data!AG27*ozton*AppQt.Data!AF$7)/1000000)</f>
        <v>27.817693859999991</v>
      </c>
      <c r="AO25" s="67">
        <f>IF($B$2="Tonnes",AppQt.Data!AH27,(AppQt.Data!AH27*ozton*AppQt.Data!AG$7)/1000000)</f>
        <v>-20.08279263999999</v>
      </c>
      <c r="AP25" s="67">
        <f>IF($B$2="Tonnes",AppQt.Data!AI27,(AppQt.Data!AI27*ozton*AppQt.Data!AH$7)/1000000)</f>
        <v>-65.195813549999926</v>
      </c>
      <c r="AQ25" s="67">
        <f>IF($B$2="Tonnes",AppQt.Data!AJ27,(AppQt.Data!AJ27*ozton*AppQt.Data!AI$7)/1000000)</f>
        <v>-66.14559460000001</v>
      </c>
      <c r="AR25" s="67">
        <f>IF($B$2="Tonnes",AppQt.Data!AK27,(AppQt.Data!AK27*ozton*AppQt.Data!AJ$7)/1000000)</f>
        <v>344.06442785000013</v>
      </c>
      <c r="AS25" s="67">
        <f>IF($B$2="Tonnes",AppQt.Data!AL27,(AppQt.Data!AL27*ozton*AppQt.Data!AK$7)/1000000)</f>
        <v>237.1004064</v>
      </c>
      <c r="AT25" s="67">
        <f>IF($B$2="Tonnes",AppQt.Data!AM27,(AppQt.Data!AM27*ozton*AppQt.Data!AL$7)/1000000)</f>
        <v>147.26083585000003</v>
      </c>
      <c r="AU25" s="67">
        <f>IF($B$2="Tonnes",AppQt.Data!AN27,(AppQt.Data!AN27*ozton*AppQt.Data!AM$7)/1000000)</f>
        <v>-185.34295959000008</v>
      </c>
      <c r="AV25" s="67">
        <f>IF($B$2="Tonnes",AppQt.Data!AO27,(AppQt.Data!AO27*ozton*AppQt.Data!AN$7)/1000000)</f>
        <v>109.65637232999998</v>
      </c>
      <c r="AW25" s="67">
        <f>IF($B$2="Tonnes",AppQt.Data!AP27,(AppQt.Data!AP27*ozton*AppQt.Data!AO$7)/1000000)</f>
        <v>62.521065329999999</v>
      </c>
      <c r="AX25" s="67">
        <f>IF($B$2="Tonnes",AppQt.Data!AQ27,(AppQt.Data!AQ27*ozton*AppQt.Data!AP$7)/1000000)</f>
        <v>32.264717930000053</v>
      </c>
      <c r="AY25" s="67">
        <f>IF($B$2="Tonnes",AppQt.Data!AR27,(AppQt.Data!AR27*ozton*AppQt.Data!AQ$7)/1000000)</f>
        <v>66.273226129999955</v>
      </c>
      <c r="AZ25" s="67">
        <f>IF($B$2="Tonnes",AppQt.Data!AS27,(AppQt.Data!AS27*ozton*AppQt.Data!AR$7)/1000000)</f>
        <v>29.21012545</v>
      </c>
      <c r="BA25" s="67">
        <f>IF($B$2="Tonnes",AppQt.Data!AT27,(AppQt.Data!AT27*ozton*AppQt.Data!AS$7)/1000000)</f>
        <v>29.949089039999961</v>
      </c>
      <c r="BB25" s="67">
        <f>IF($B$2="Tonnes",AppQt.Data!AU27,(AppQt.Data!AU27*ozton*AppQt.Data!AT$7)/1000000)</f>
        <v>-104.31444721000001</v>
      </c>
      <c r="BC25" s="67">
        <f>IF($B$2="Tonnes",AppQt.Data!AV27,(AppQt.Data!AV27*ozton*AppQt.Data!AU$7)/1000000)</f>
        <v>115.39913221000012</v>
      </c>
      <c r="BD25" s="67">
        <f>IF($B$2="Tonnes",AppQt.Data!AW27,(AppQt.Data!AW27*ozton*AppQt.Data!AV$7)/1000000)</f>
        <v>42.936574370000031</v>
      </c>
      <c r="BE25" s="67">
        <f>IF($B$2="Tonnes",AppQt.Data!AX27,(AppQt.Data!AX27*ozton*AppQt.Data!AW$7)/1000000)</f>
        <v>73.656900029999974</v>
      </c>
      <c r="BF25" s="67">
        <f>IF($B$2="Tonnes",AppQt.Data!AY27,(AppQt.Data!AY27*ozton*AppQt.Data!AX$7)/1000000)</f>
        <v>262.37360827999998</v>
      </c>
      <c r="BG25" s="67">
        <f>IF($B$2="Tonnes",AppQt.Data!AZ27,(AppQt.Data!AZ27*ozton*AppQt.Data!AY$7)/1000000)</f>
        <v>24.635140859999971</v>
      </c>
      <c r="BH25" s="67">
        <f>IF($B$2="Tonnes",AppQt.Data!BA27,(AppQt.Data!BA27*ozton*AppQt.Data!AZ$7)/1000000)</f>
        <v>300.90686977999997</v>
      </c>
      <c r="BI25" s="67">
        <f>IF($B$2="Tonnes",AppQt.Data!BB27,(AppQt.Data!BB27*ozton*AppQt.Data!BA$7)/1000000)</f>
        <v>433.10908108000001</v>
      </c>
      <c r="BJ25" s="67">
        <f>IF($B$2="Tonnes",AppQt.Data!BC27,(AppQt.Data!BC27*ozton*AppQt.Data!BB$7)/1000000)</f>
        <v>283.89184180000007</v>
      </c>
      <c r="BK25" s="67">
        <f>IF($B$2="Tonnes",AppQt.Data!BD27,(AppQt.Data!BD27*ozton*AppQt.Data!BC$7)/1000000)</f>
        <v>-125.35897523</v>
      </c>
      <c r="BL25" s="67">
        <f>IF($B$2="Tonnes",AppQt.Data!BE27,(AppQt.Data!BE27*ozton*AppQt.Data!BD$7)/1000000)</f>
        <v>-176.13559019999994</v>
      </c>
      <c r="BM25" s="67">
        <f>IF($B$2="Tonnes",AppQt.Data!BF27,(AppQt.Data!BF27*ozton*AppQt.Data!BE$7)/1000000)</f>
        <v>40.731144329999964</v>
      </c>
      <c r="BN25" s="67">
        <f>IF($B$2="Tonnes",AppQt.Data!BG27,(AppQt.Data!BG27*ozton*AppQt.Data!BF$7)/1000000)</f>
        <v>-29.80831079</v>
      </c>
      <c r="BO25" s="67">
        <f>IF($B$2="Tonnes",AppQt.Data!BH27,(AppQt.Data!BH27*ozton*AppQt.Data!BG$7)/1000000)</f>
        <v>-23.556389320000026</v>
      </c>
      <c r="BP25" s="67">
        <f>IF($B$2="Tonnes",AppQt.Data!BI27,(AppQt.Data!BI27*ozton*AppQt.Data!BH$7)/1000000)</f>
        <v>271.74863869000023</v>
      </c>
      <c r="BQ25" s="67">
        <f>IF($B$2="Tonnes",AppQt.Data!BJ27,(AppQt.Data!BJ27*ozton*AppQt.Data!BI$7)/1000000)</f>
        <v>-48.308902419999917</v>
      </c>
      <c r="BR25" s="67">
        <f>IF($B$2="Tonnes",AppQt.Data!BK27,(AppQt.Data!BK27*ozton*AppQt.Data!BJ$7)/1000000)</f>
        <v>-243.72071449999999</v>
      </c>
      <c r="BS25" s="67">
        <f>IF($B$2="Tonnes",AppQt.Data!BL27,(AppQt.Data!BL27*ozton*AppQt.Data!BK$7)/1000000)</f>
        <v>-89.230269609999979</v>
      </c>
      <c r="BT25" s="67">
        <f>IF($B$2="Tonnes",AppQt.Data!BM27,(AppQt.Data!BM27*ozton*AppQt.Data!BL$7)/1000000)</f>
        <v>-28.612469559999973</v>
      </c>
      <c r="BU25" s="67">
        <f>IF($B$2="Tonnes",AppQt.Data!BN27,(AppQt.Data!BN27*ozton*AppQt.Data!BM$7)/1000000)</f>
        <v>-21.093813319999981</v>
      </c>
      <c r="BV25" s="67">
        <f>IF($B$2="Tonnes",AppQt.Data!BO27,(AppQt.Data!BO27*ozton*AppQt.Data!BN$7)/1000000)</f>
        <v>-139.10555465000004</v>
      </c>
      <c r="BW25" s="67">
        <f>IF($B$2="Tonnes",AppQt.Data!BP27,(AppQt.Data!BP27*ozton*AppQt.Data!BO$7)/1000000)</f>
        <v>-55.571674659999999</v>
      </c>
      <c r="BX25" s="58" t="s">
        <v>43</v>
      </c>
      <c r="BY25" s="59" t="str">
        <f t="shared" si="3"/>
        <v>-</v>
      </c>
    </row>
    <row r="26" spans="1:80">
      <c r="A26" s="64"/>
      <c r="B26" s="39" t="s">
        <v>115</v>
      </c>
      <c r="C26" s="67">
        <f>IF($B$2="Tonnes",AppAn.Data!L27,(AppAn.Data!L27*ozton*AppAn.Data!L$6)/1000000)</f>
        <v>79.150502504475853</v>
      </c>
      <c r="D26" s="67">
        <f>IF($B$2="Tonnes",AppAn.Data!M27,(AppAn.Data!M27*ozton*AppAn.Data!M$6)/1000000)</f>
        <v>480.78649740721318</v>
      </c>
      <c r="E26" s="67">
        <f>IF($B$2="Tonnes",AppAn.Data!N27,(AppAn.Data!N27*ozton*AppAn.Data!N$6)/1000000)</f>
        <v>569.18328835170644</v>
      </c>
      <c r="F26" s="67">
        <f>IF($B$2="Tonnes",AppAn.Data!O27,(AppAn.Data!O27*ozton*AppAn.Data!O$6)/1000000)</f>
        <v>629.45035188500765</v>
      </c>
      <c r="G26" s="67">
        <f>IF($B$2="Tonnes",AppAn.Data!P27,(AppAn.Data!P27*ozton*AppAn.Data!P$6)/1000000)</f>
        <v>601.13204687360803</v>
      </c>
      <c r="H26" s="67">
        <f>IF($B$2="Tonnes",AppAn.Data!Q27,(AppAn.Data!Q27*ozton*AppAn.Data!Q$6)/1000000)</f>
        <v>579.55029563183905</v>
      </c>
      <c r="I26" s="67">
        <f>IF($B$2="Tonnes",AppAn.Data!R27,(AppAn.Data!R27*ozton*AppAn.Data!R$6)/1000000)</f>
        <v>394.85982464640819</v>
      </c>
      <c r="J26" s="67">
        <f>IF($B$2="Tonnes",AppAn.Data!S27,(AppAn.Data!S27*ozton*AppAn.Data!S$6)/1000000)</f>
        <v>378.5560927022172</v>
      </c>
      <c r="K26" s="67">
        <f>IF($B$2="Tonnes",AppAn.Data!T27,(AppAn.Data!T27*ozton*AppAn.Data!T$6)/1000000)</f>
        <v>656.22911497815392</v>
      </c>
      <c r="L26" s="67">
        <f>IF($B$2="Tonnes",AppAn.Data!U27,(AppAn.Data!U27*ozton*AppAn.Data!U$6)/1000000)</f>
        <v>605.41270131366025</v>
      </c>
      <c r="M26" s="67">
        <f>IF($B$2="Tonnes",AppAn.Data!V27,(AppAn.Data!V27*ozton*AppAn.Data!V$6)/1000000)</f>
        <v>254.94472041914281</v>
      </c>
      <c r="N26" s="67">
        <f>IF($B$2="Tonnes",AppAn.Data!W27,(AppAn.Data!W27*ozton*AppAn.Data!W$6)/1000000)</f>
        <v>450.1124237438982</v>
      </c>
      <c r="O26" s="67">
        <f>IF($B$2="Tonnes",AppAn.Data!X27,(AppAn.Data!X27*ozton*AppAn.Data!X$6)/1000000)</f>
        <v>1081.8823372396637</v>
      </c>
      <c r="P26" s="67">
        <f>IF($B$2="Tonnes",AppAn.Data!Y27,(AppAn.Data!Y27*ozton*AppAn.Data!Y$6)/1000000)</f>
        <v>1037.3806941245134</v>
      </c>
      <c r="Q26" s="58" t="str">
        <f t="shared" si="0"/>
        <v>▼</v>
      </c>
      <c r="R26" s="59">
        <f t="shared" si="1"/>
        <v>-4.1133533271920042</v>
      </c>
      <c r="S26" s="64"/>
      <c r="T26" s="67">
        <f>IF($B$2="Tonnes",AppQt.Data!M28,(AppQt.Data!M28*ozton*AppQt.Data!L$7)/1000000)</f>
        <v>59.710230660943417</v>
      </c>
      <c r="U26" s="67">
        <f>IF($B$2="Tonnes",AppQt.Data!N28,(AppQt.Data!N28*ozton*AppQt.Data!M$7)/1000000)</f>
        <v>14.214256855640127</v>
      </c>
      <c r="V26" s="67">
        <f>IF($B$2="Tonnes",AppQt.Data!O28,(AppQt.Data!O28*ozton*AppQt.Data!N$7)/1000000)</f>
        <v>24.035880483452093</v>
      </c>
      <c r="W26" s="67">
        <f>IF($B$2="Tonnes",AppQt.Data!P28,(AppQt.Data!P28*ozton*AppQt.Data!O$7)/1000000)</f>
        <v>-18.809865495559777</v>
      </c>
      <c r="X26" s="67">
        <f>IF($B$2="Tonnes",AppQt.Data!Q28,(AppQt.Data!Q28*ozton*AppQt.Data!P$7)/1000000)</f>
        <v>142.46376118248392</v>
      </c>
      <c r="Y26" s="67">
        <f>IF($B$2="Tonnes",AppQt.Data!R28,(AppQt.Data!R28*ozton*AppQt.Data!Q$7)/1000000)</f>
        <v>69.444805288669755</v>
      </c>
      <c r="Z26" s="67">
        <f>IF($B$2="Tonnes",AppQt.Data!S28,(AppQt.Data!S28*ozton*AppQt.Data!R$7)/1000000)</f>
        <v>148.80803935164806</v>
      </c>
      <c r="AA26" s="67">
        <f>IF($B$2="Tonnes",AppQt.Data!T28,(AppQt.Data!T28*ozton*AppQt.Data!S$7)/1000000)</f>
        <v>120.06989158441145</v>
      </c>
      <c r="AB26" s="67">
        <f>IF($B$2="Tonnes",AppQt.Data!U28,(AppQt.Data!U28*ozton*AppQt.Data!T$7)/1000000)</f>
        <v>122.47402309680066</v>
      </c>
      <c r="AC26" s="67">
        <f>IF($B$2="Tonnes",AppQt.Data!V28,(AppQt.Data!V28*ozton*AppQt.Data!U$7)/1000000)</f>
        <v>170.68999645132308</v>
      </c>
      <c r="AD26" s="67">
        <f>IF($B$2="Tonnes",AppQt.Data!W28,(AppQt.Data!W28*ozton*AppQt.Data!V$7)/1000000)</f>
        <v>117.75585547280566</v>
      </c>
      <c r="AE26" s="67">
        <f>IF($B$2="Tonnes",AppQt.Data!X28,(AppQt.Data!X28*ozton*AppQt.Data!W$7)/1000000)</f>
        <v>158.26341333077704</v>
      </c>
      <c r="AF26" s="67">
        <f>IF($B$2="Tonnes",AppQt.Data!Y28,(AppQt.Data!Y28*ozton*AppQt.Data!X$7)/1000000)</f>
        <v>170.54748589253177</v>
      </c>
      <c r="AG26" s="67">
        <f>IF($B$2="Tonnes",AppQt.Data!Z28,(AppQt.Data!Z28*ozton*AppQt.Data!Y$7)/1000000)</f>
        <v>181.43536849609188</v>
      </c>
      <c r="AH26" s="67">
        <f>IF($B$2="Tonnes",AppQt.Data!AA28,(AppQt.Data!AA28*ozton*AppQt.Data!Z$7)/1000000)</f>
        <v>126.88124796199524</v>
      </c>
      <c r="AI26" s="67">
        <f>IF($B$2="Tonnes",AppQt.Data!AB28,(AppQt.Data!AB28*ozton*AppQt.Data!AA$7)/1000000)</f>
        <v>150.58624953438877</v>
      </c>
      <c r="AJ26" s="67">
        <f>IF($B$2="Tonnes",AppQt.Data!AC28,(AppQt.Data!AC28*ozton*AppQt.Data!AB$7)/1000000)</f>
        <v>118.797971592075</v>
      </c>
      <c r="AK26" s="67">
        <f>IF($B$2="Tonnes",AppQt.Data!AD28,(AppQt.Data!AD28*ozton*AppQt.Data!AC$7)/1000000)</f>
        <v>169.59630471407823</v>
      </c>
      <c r="AL26" s="67">
        <f>IF($B$2="Tonnes",AppQt.Data!AE28,(AppQt.Data!AE28*ozton*AppQt.Data!AD$7)/1000000)</f>
        <v>176.981047104867</v>
      </c>
      <c r="AM26" s="67">
        <f>IF($B$2="Tonnes",AppQt.Data!AF28,(AppQt.Data!AF28*ozton*AppQt.Data!AE$7)/1000000)</f>
        <v>135.75672346258781</v>
      </c>
      <c r="AN26" s="67">
        <f>IF($B$2="Tonnes",AppQt.Data!AG28,(AppQt.Data!AG28*ozton*AppQt.Data!AF$7)/1000000)</f>
        <v>103.06531538823977</v>
      </c>
      <c r="AO26" s="67">
        <f>IF($B$2="Tonnes",AppQt.Data!AH28,(AppQt.Data!AH28*ozton*AppQt.Data!AG$7)/1000000)</f>
        <v>141.35956601976693</v>
      </c>
      <c r="AP26" s="67">
        <f>IF($B$2="Tonnes",AppQt.Data!AI28,(AppQt.Data!AI28*ozton*AppQt.Data!AH$7)/1000000)</f>
        <v>172.40502549979351</v>
      </c>
      <c r="AQ26" s="67">
        <f>IF($B$2="Tonnes",AppQt.Data!AJ28,(AppQt.Data!AJ28*ozton*AppQt.Data!AI$7)/1000000)</f>
        <v>162.72038872403883</v>
      </c>
      <c r="AR26" s="67">
        <f>IF($B$2="Tonnes",AppQt.Data!AK28,(AppQt.Data!AK28*ozton*AppQt.Data!AJ$7)/1000000)</f>
        <v>110.58790150734346</v>
      </c>
      <c r="AS26" s="67">
        <f>IF($B$2="Tonnes",AppQt.Data!AL28,(AppQt.Data!AL28*ozton*AppQt.Data!AK$7)/1000000)</f>
        <v>84.924372128282158</v>
      </c>
      <c r="AT26" s="67">
        <f>IF($B$2="Tonnes",AppQt.Data!AM28,(AppQt.Data!AM28*ozton*AppQt.Data!AL$7)/1000000)</f>
        <v>88.950645787159829</v>
      </c>
      <c r="AU26" s="67">
        <f>IF($B$2="Tonnes",AppQt.Data!AN28,(AppQt.Data!AN28*ozton*AppQt.Data!AM$7)/1000000)</f>
        <v>110.39690522362274</v>
      </c>
      <c r="AV26" s="67">
        <f>IF($B$2="Tonnes",AppQt.Data!AO28,(AppQt.Data!AO28*ozton*AppQt.Data!AN$7)/1000000)</f>
        <v>92.042883620806009</v>
      </c>
      <c r="AW26" s="67">
        <f>IF($B$2="Tonnes",AppQt.Data!AP28,(AppQt.Data!AP28*ozton*AppQt.Data!AO$7)/1000000)</f>
        <v>96.26125553099844</v>
      </c>
      <c r="AX26" s="67">
        <f>IF($B$2="Tonnes",AppQt.Data!AQ28,(AppQt.Data!AQ28*ozton*AppQt.Data!AP$7)/1000000)</f>
        <v>96.593428753139875</v>
      </c>
      <c r="AY26" s="67">
        <f>IF($B$2="Tonnes",AppQt.Data!AR28,(AppQt.Data!AR28*ozton*AppQt.Data!AQ$7)/1000000)</f>
        <v>93.658524797272833</v>
      </c>
      <c r="AZ26" s="67">
        <f>IF($B$2="Tonnes",AppQt.Data!AS28,(AppQt.Data!AS28*ozton*AppQt.Data!AR$7)/1000000)</f>
        <v>84.797352085991974</v>
      </c>
      <c r="BA26" s="67">
        <f>IF($B$2="Tonnes",AppQt.Data!AT28,(AppQt.Data!AT28*ozton*AppQt.Data!AS$7)/1000000)</f>
        <v>152.77100556128966</v>
      </c>
      <c r="BB26" s="67">
        <f>IF($B$2="Tonnes",AppQt.Data!AU28,(AppQt.Data!AU28*ozton*AppQt.Data!AT$7)/1000000)</f>
        <v>240.54509594416706</v>
      </c>
      <c r="BC26" s="67">
        <f>IF($B$2="Tonnes",AppQt.Data!AV28,(AppQt.Data!AV28*ozton*AppQt.Data!AU$7)/1000000)</f>
        <v>178.11566138670523</v>
      </c>
      <c r="BD26" s="67">
        <f>IF($B$2="Tonnes",AppQt.Data!AW28,(AppQt.Data!AW28*ozton*AppQt.Data!AV$7)/1000000)</f>
        <v>146.23106728370047</v>
      </c>
      <c r="BE26" s="67">
        <f>IF($B$2="Tonnes",AppQt.Data!AX28,(AppQt.Data!AX28*ozton*AppQt.Data!AW$7)/1000000)</f>
        <v>227.81036495733701</v>
      </c>
      <c r="BF26" s="67">
        <f>IF($B$2="Tonnes",AppQt.Data!AY28,(AppQt.Data!AY28*ozton*AppQt.Data!AX$7)/1000000)</f>
        <v>113.45774419717108</v>
      </c>
      <c r="BG26" s="67">
        <f>IF($B$2="Tonnes",AppQt.Data!AZ28,(AppQt.Data!AZ28*ozton*AppQt.Data!AY$7)/1000000)</f>
        <v>117.91352487545171</v>
      </c>
      <c r="BH26" s="67">
        <f>IF($B$2="Tonnes",AppQt.Data!BA28,(AppQt.Data!BA28*ozton*AppQt.Data!AZ$7)/1000000)</f>
        <v>140.7671603277517</v>
      </c>
      <c r="BI26" s="67">
        <f>IF($B$2="Tonnes",AppQt.Data!BB28,(AppQt.Data!BB28*ozton*AppQt.Data!BA$7)/1000000)</f>
        <v>63.736923036798871</v>
      </c>
      <c r="BJ26" s="67">
        <f>IF($B$2="Tonnes",AppQt.Data!BC28,(AppQt.Data!BC28*ozton*AppQt.Data!BB$7)/1000000)</f>
        <v>-10.597805901357777</v>
      </c>
      <c r="BK26" s="67">
        <f>IF($B$2="Tonnes",AppQt.Data!BD28,(AppQt.Data!BD28*ozton*AppQt.Data!BC$7)/1000000)</f>
        <v>61.038442955950032</v>
      </c>
      <c r="BL26" s="67">
        <f>IF($B$2="Tonnes",AppQt.Data!BE28,(AppQt.Data!BE28*ozton*AppQt.Data!BD$7)/1000000)</f>
        <v>115.60588090574213</v>
      </c>
      <c r="BM26" s="67">
        <f>IF($B$2="Tonnes",AppQt.Data!BF28,(AppQt.Data!BF28*ozton*AppQt.Data!BE$7)/1000000)</f>
        <v>209.64359144938888</v>
      </c>
      <c r="BN26" s="67">
        <f>IF($B$2="Tonnes",AppQt.Data!BG28,(AppQt.Data!BG28*ozton*AppQt.Data!BF$7)/1000000)</f>
        <v>90.564723027824073</v>
      </c>
      <c r="BO26" s="67">
        <f>IF($B$2="Tonnes",AppQt.Data!BH28,(AppQt.Data!BH28*ozton*AppQt.Data!BG$7)/1000000)</f>
        <v>34.298228360943142</v>
      </c>
      <c r="BP26" s="67">
        <f>IF($B$2="Tonnes",AppQt.Data!BI28,(AppQt.Data!BI28*ozton*AppQt.Data!BH$7)/1000000)</f>
        <v>82.440020381560601</v>
      </c>
      <c r="BQ26" s="67">
        <f>IF($B$2="Tonnes",AppQt.Data!BJ28,(AppQt.Data!BJ28*ozton*AppQt.Data!BI$7)/1000000)</f>
        <v>158.5672604565913</v>
      </c>
      <c r="BR26" s="67">
        <f>IF($B$2="Tonnes",AppQt.Data!BK28,(AppQt.Data!BK28*ozton*AppQt.Data!BJ$7)/1000000)</f>
        <v>458.7726918720216</v>
      </c>
      <c r="BS26" s="67">
        <f>IF($B$2="Tonnes",AppQt.Data!BL28,(AppQt.Data!BL28*ozton*AppQt.Data!BK$7)/1000000)</f>
        <v>382.1023645294901</v>
      </c>
      <c r="BT26" s="67">
        <f>IF($B$2="Tonnes",AppQt.Data!BM28,(AppQt.Data!BM28*ozton*AppQt.Data!BL$7)/1000000)</f>
        <v>287.69016741310128</v>
      </c>
      <c r="BU26" s="67">
        <f>IF($B$2="Tonnes",AppQt.Data!BN28,(AppQt.Data!BN28*ozton*AppQt.Data!BM$7)/1000000)</f>
        <v>167.05072490622968</v>
      </c>
      <c r="BV26" s="67">
        <f>IF($B$2="Tonnes",AppQt.Data!BO28,(AppQt.Data!BO28*ozton*AppQt.Data!BN$7)/1000000)</f>
        <v>353.23107944352063</v>
      </c>
      <c r="BW26" s="67">
        <f>IF($B$2="Tonnes",AppQt.Data!BP28,(AppQt.Data!BP28*ozton*AppQt.Data!BO$7)/1000000)</f>
        <v>229.40872236166177</v>
      </c>
      <c r="BX26" s="58" t="str">
        <f t="shared" si="2"/>
        <v>▼</v>
      </c>
      <c r="BY26" s="59">
        <f t="shared" si="3"/>
        <v>-39.961449167123298</v>
      </c>
    </row>
    <row r="27" spans="1:80">
      <c r="A27" s="64"/>
      <c r="B27" s="92" t="s">
        <v>41</v>
      </c>
      <c r="C27" s="96">
        <f>IF($B$2="Tonnes",AppAn.Data!L28,(AppAn.Data!L28*ozton*AppAn.Data!L$6)/1000000)</f>
        <v>4194.7032226531064</v>
      </c>
      <c r="D27" s="96">
        <f>IF($B$2="Tonnes",AppAn.Data!M28,(AppAn.Data!M28*ozton*AppAn.Data!M$6)/1000000)</f>
        <v>4745.9040832558294</v>
      </c>
      <c r="E27" s="96">
        <f>IF($B$2="Tonnes",AppAn.Data!N28,(AppAn.Data!N28*ozton*AppAn.Data!N$6)/1000000)</f>
        <v>4707.2089854133719</v>
      </c>
      <c r="F27" s="96">
        <f>IF($B$2="Tonnes",AppAn.Data!O28,(AppAn.Data!O28*ozton*AppAn.Data!O$6)/1000000)</f>
        <v>4521.4527607232703</v>
      </c>
      <c r="G27" s="96">
        <f>IF($B$2="Tonnes",AppAn.Data!P28,(AppAn.Data!P28*ozton*AppAn.Data!P$6)/1000000)</f>
        <v>4398.6359472073955</v>
      </c>
      <c r="H27" s="96">
        <f>IF($B$2="Tonnes",AppAn.Data!Q28,(AppAn.Data!Q28*ozton*AppAn.Data!Q$6)/1000000)</f>
        <v>4357.8472037123302</v>
      </c>
      <c r="I27" s="96">
        <f>IF($B$2="Tonnes",AppAn.Data!R28,(AppAn.Data!R28*ozton*AppAn.Data!R$6)/1000000)</f>
        <v>4352.8137108383216</v>
      </c>
      <c r="J27" s="96">
        <f>IF($B$2="Tonnes",AppAn.Data!S28,(AppAn.Data!S28*ozton*AppAn.Data!S$6)/1000000)</f>
        <v>4283.590380865885</v>
      </c>
      <c r="K27" s="96">
        <f>IF($B$2="Tonnes",AppAn.Data!T28,(AppAn.Data!T28*ozton*AppAn.Data!T$6)/1000000)</f>
        <v>4441.9573871794737</v>
      </c>
      <c r="L27" s="96">
        <f>IF($B$2="Tonnes",AppAn.Data!U28,(AppAn.Data!U28*ozton*AppAn.Data!U$6)/1000000)</f>
        <v>4358.1066653442113</v>
      </c>
      <c r="M27" s="96">
        <f>IF($B$2="Tonnes",AppAn.Data!V28,(AppAn.Data!V28*ozton*AppAn.Data!V$6)/1000000)</f>
        <v>3676.5461899705751</v>
      </c>
      <c r="N27" s="96">
        <f>IF($B$2="Tonnes",AppAn.Data!W28,(AppAn.Data!W28*ozton*AppAn.Data!W$6)/1000000)</f>
        <v>4002.154130465764</v>
      </c>
      <c r="O27" s="96">
        <f>IF($B$2="Tonnes",AppAn.Data!X28,(AppAn.Data!X28*ozton*AppAn.Data!X$6)/1000000)</f>
        <v>4699.0272949640575</v>
      </c>
      <c r="P27" s="96">
        <f>IF($B$2="Tonnes",AppAn.Data!Y28,(AppAn.Data!Y28*ozton*AppAn.Data!Y$6)/1000000)</f>
        <v>4448.3518521757114</v>
      </c>
      <c r="Q27" s="62" t="str">
        <f t="shared" si="0"/>
        <v>▼</v>
      </c>
      <c r="R27" s="63">
        <f t="shared" si="1"/>
        <v>-5.3346241052269372</v>
      </c>
      <c r="S27" s="64"/>
      <c r="T27" s="96">
        <f>IF($B$2="Tonnes",AppQt.Data!M29,(AppQt.Data!M29*ozton*AppQt.Data!L$7)/1000000)</f>
        <v>998.65650033617374</v>
      </c>
      <c r="U27" s="96">
        <f>IF($B$2="Tonnes",AppQt.Data!N29,(AppQt.Data!N29*ozton*AppQt.Data!M$7)/1000000)</f>
        <v>1158.8966052763799</v>
      </c>
      <c r="V27" s="96">
        <f>IF($B$2="Tonnes",AppQt.Data!O29,(AppQt.Data!O29*ozton*AppQt.Data!N$7)/1000000)</f>
        <v>1062.4088655520486</v>
      </c>
      <c r="W27" s="96">
        <f>IF($B$2="Tonnes",AppQt.Data!P29,(AppQt.Data!P29*ozton*AppQt.Data!O$7)/1000000)</f>
        <v>974.7412514885043</v>
      </c>
      <c r="X27" s="96">
        <f>IF($B$2="Tonnes",AppQt.Data!Q29,(AppQt.Data!Q29*ozton*AppQt.Data!P$7)/1000000)</f>
        <v>1192.6869327003772</v>
      </c>
      <c r="Y27" s="96">
        <f>IF($B$2="Tonnes",AppQt.Data!R29,(AppQt.Data!R29*ozton*AppQt.Data!Q$7)/1000000)</f>
        <v>1100.8912879625586</v>
      </c>
      <c r="Z27" s="96">
        <f>IF($B$2="Tonnes",AppQt.Data!S29,(AppQt.Data!S29*ozton*AppQt.Data!R$7)/1000000)</f>
        <v>1290.1573514788024</v>
      </c>
      <c r="AA27" s="96">
        <f>IF($B$2="Tonnes",AppQt.Data!T29,(AppQt.Data!T29*ozton*AppQt.Data!S$7)/1000000)</f>
        <v>1162.1685111140905</v>
      </c>
      <c r="AB27" s="96">
        <f>IF($B$2="Tonnes",AppQt.Data!U29,(AppQt.Data!U29*ozton*AppQt.Data!T$7)/1000000)</f>
        <v>1185.7526190623955</v>
      </c>
      <c r="AC27" s="96">
        <f>IF($B$2="Tonnes",AppQt.Data!V29,(AppQt.Data!V29*ozton*AppQt.Data!U$7)/1000000)</f>
        <v>1054.5276130926582</v>
      </c>
      <c r="AD27" s="96">
        <f>IF($B$2="Tonnes",AppQt.Data!W29,(AppQt.Data!W29*ozton*AppQt.Data!V$7)/1000000)</f>
        <v>1206.6142851197922</v>
      </c>
      <c r="AE27" s="96">
        <f>IF($B$2="Tonnes",AppQt.Data!X29,(AppQt.Data!X29*ozton*AppQt.Data!W$7)/1000000)</f>
        <v>1260.3144681385263</v>
      </c>
      <c r="AF27" s="96">
        <f>IF($B$2="Tonnes",AppQt.Data!Y29,(AppQt.Data!Y29*ozton*AppQt.Data!X$7)/1000000)</f>
        <v>1111.5699276482494</v>
      </c>
      <c r="AG27" s="96">
        <f>IF($B$2="Tonnes",AppQt.Data!Z29,(AppQt.Data!Z29*ozton*AppQt.Data!Y$7)/1000000)</f>
        <v>1256.0517662943739</v>
      </c>
      <c r="AH27" s="96">
        <f>IF($B$2="Tonnes",AppQt.Data!AA29,(AppQt.Data!AA29*ozton*AppQt.Data!Z$7)/1000000)</f>
        <v>1112.6508635705152</v>
      </c>
      <c r="AI27" s="96">
        <f>IF($B$2="Tonnes",AppQt.Data!AB29,(AppQt.Data!AB29*ozton*AppQt.Data!AA$7)/1000000)</f>
        <v>1041.1802032101318</v>
      </c>
      <c r="AJ27" s="96">
        <f>IF($B$2="Tonnes",AppQt.Data!AC29,(AppQt.Data!AC29*ozton*AppQt.Data!AB$7)/1000000)</f>
        <v>1103.1633096188718</v>
      </c>
      <c r="AK27" s="96">
        <f>IF($B$2="Tonnes",AppQt.Data!AD29,(AppQt.Data!AD29*ozton*AppQt.Data!AC$7)/1000000)</f>
        <v>1102.4388483454127</v>
      </c>
      <c r="AL27" s="96">
        <f>IF($B$2="Tonnes",AppQt.Data!AE29,(AppQt.Data!AE29*ozton*AppQt.Data!AD$7)/1000000)</f>
        <v>1111.2296793317769</v>
      </c>
      <c r="AM27" s="96">
        <f>IF($B$2="Tonnes",AppQt.Data!AF29,(AppQt.Data!AF29*ozton*AppQt.Data!AE$7)/1000000)</f>
        <v>1081.8041099113339</v>
      </c>
      <c r="AN27" s="96">
        <f>IF($B$2="Tonnes",AppQt.Data!AG29,(AppQt.Data!AG29*ozton*AppQt.Data!AF$7)/1000000)</f>
        <v>1104.7798794499161</v>
      </c>
      <c r="AO27" s="96">
        <f>IF($B$2="Tonnes",AppQt.Data!AH29,(AppQt.Data!AH29*ozton*AppQt.Data!AG$7)/1000000)</f>
        <v>975.86545220861103</v>
      </c>
      <c r="AP27" s="96">
        <f>IF($B$2="Tonnes",AppQt.Data!AI29,(AppQt.Data!AI29*ozton*AppQt.Data!AH$7)/1000000)</f>
        <v>1168.2602593894464</v>
      </c>
      <c r="AQ27" s="96">
        <f>IF($B$2="Tonnes",AppQt.Data!AJ29,(AppQt.Data!AJ29*ozton*AppQt.Data!AI$7)/1000000)</f>
        <v>1108.9416126643566</v>
      </c>
      <c r="AR27" s="96">
        <f>IF($B$2="Tonnes",AppQt.Data!AK29,(AppQt.Data!AK29*ozton*AppQt.Data!AJ$7)/1000000)</f>
        <v>1286.111803499813</v>
      </c>
      <c r="AS27" s="96">
        <f>IF($B$2="Tonnes",AppQt.Data!AL29,(AppQt.Data!AL29*ozton*AppQt.Data!AK$7)/1000000)</f>
        <v>1077.2981242994188</v>
      </c>
      <c r="AT27" s="96">
        <f>IF($B$2="Tonnes",AppQt.Data!AM29,(AppQt.Data!AM29*ozton*AppQt.Data!AL$7)/1000000)</f>
        <v>1034.0519024078262</v>
      </c>
      <c r="AU27" s="96">
        <f>IF($B$2="Tonnes",AppQt.Data!AN29,(AppQt.Data!AN29*ozton*AppQt.Data!AM$7)/1000000)</f>
        <v>955.3518806312635</v>
      </c>
      <c r="AV27" s="96">
        <f>IF($B$2="Tonnes",AppQt.Data!AO29,(AppQt.Data!AO29*ozton*AppQt.Data!AN$7)/1000000)</f>
        <v>1133.1751304070024</v>
      </c>
      <c r="AW27" s="96">
        <f>IF($B$2="Tonnes",AppQt.Data!AP29,(AppQt.Data!AP29*ozton*AppQt.Data!AO$7)/1000000)</f>
        <v>1035.237499627973</v>
      </c>
      <c r="AX27" s="96">
        <f>IF($B$2="Tonnes",AppQt.Data!AQ29,(AppQt.Data!AQ29*ozton*AppQt.Data!AP$7)/1000000)</f>
        <v>985.77431898557916</v>
      </c>
      <c r="AY27" s="96">
        <f>IF($B$2="Tonnes",AppQt.Data!AR29,(AppQt.Data!AR29*ozton*AppQt.Data!AQ$7)/1000000)</f>
        <v>1129.4034318453298</v>
      </c>
      <c r="AZ27" s="96">
        <f>IF($B$2="Tonnes",AppQt.Data!AS29,(AppQt.Data!AS29*ozton*AppQt.Data!AR$7)/1000000)</f>
        <v>987.71849824085427</v>
      </c>
      <c r="BA27" s="96">
        <f>IF($B$2="Tonnes",AppQt.Data!AT29,(AppQt.Data!AT29*ozton*AppQt.Data!AS$7)/1000000)</f>
        <v>1047.0198443761926</v>
      </c>
      <c r="BB27" s="96">
        <f>IF($B$2="Tonnes",AppQt.Data!AU29,(AppQt.Data!AU29*ozton*AppQt.Data!AT$7)/1000000)</f>
        <v>1109.6937334294912</v>
      </c>
      <c r="BC27" s="96">
        <f>IF($B$2="Tonnes",AppQt.Data!AV29,(AppQt.Data!AV29*ozton*AppQt.Data!AU$7)/1000000)</f>
        <v>1297.5253111329359</v>
      </c>
      <c r="BD27" s="96">
        <f>IF($B$2="Tonnes",AppQt.Data!AW29,(AppQt.Data!AW29*ozton*AppQt.Data!AV$7)/1000000)</f>
        <v>1070.7257572191183</v>
      </c>
      <c r="BE27" s="96">
        <f>IF($B$2="Tonnes",AppQt.Data!AX29,(AppQt.Data!AX29*ozton*AppQt.Data!AW$7)/1000000)</f>
        <v>1159.1586031304414</v>
      </c>
      <c r="BF27" s="96">
        <f>IF($B$2="Tonnes",AppQt.Data!AY29,(AppQt.Data!AY29*ozton*AppQt.Data!AX$7)/1000000)</f>
        <v>1094.2617135187818</v>
      </c>
      <c r="BG27" s="96">
        <f>IF($B$2="Tonnes",AppQt.Data!AZ29,(AppQt.Data!AZ29*ozton*AppQt.Data!AY$7)/1000000)</f>
        <v>1033.9605914758693</v>
      </c>
      <c r="BH27" s="96">
        <f>IF($B$2="Tonnes",AppQt.Data!BA29,(AppQt.Data!BA29*ozton*AppQt.Data!AZ$7)/1000000)</f>
        <v>1097.499231946807</v>
      </c>
      <c r="BI27" s="96">
        <f>IF($B$2="Tonnes",AppQt.Data!BB29,(AppQt.Data!BB29*ozton*AppQt.Data!BA$7)/1000000)</f>
        <v>921.32323309895526</v>
      </c>
      <c r="BJ27" s="96">
        <f>IF($B$2="Tonnes",AppQt.Data!BC29,(AppQt.Data!BC29*ozton*AppQt.Data!BB$7)/1000000)</f>
        <v>886.88771233780426</v>
      </c>
      <c r="BK27" s="96">
        <f>IF($B$2="Tonnes",AppQt.Data!BD29,(AppQt.Data!BD29*ozton*AppQt.Data!BC$7)/1000000)</f>
        <v>770.83601258700821</v>
      </c>
      <c r="BL27" s="96">
        <f>IF($B$2="Tonnes",AppQt.Data!BE29,(AppQt.Data!BE29*ozton*AppQt.Data!BD$7)/1000000)</f>
        <v>911.47152387634674</v>
      </c>
      <c r="BM27" s="96">
        <f>IF($B$2="Tonnes",AppQt.Data!BF29,(AppQt.Data!BF29*ozton*AppQt.Data!BE$7)/1000000)</f>
        <v>1031.891266421133</v>
      </c>
      <c r="BN27" s="96">
        <f>IF($B$2="Tonnes",AppQt.Data!BG29,(AppQt.Data!BG29*ozton*AppQt.Data!BF$7)/1000000)</f>
        <v>918.46577160697302</v>
      </c>
      <c r="BO27" s="96">
        <f>IF($B$2="Tonnes",AppQt.Data!BH29,(AppQt.Data!BH29*ozton*AppQt.Data!BG$7)/1000000)</f>
        <v>1140.3255685613112</v>
      </c>
      <c r="BP27" s="96">
        <f>IF($B$2="Tonnes",AppQt.Data!BI29,(AppQt.Data!BI29*ozton*AppQt.Data!BH$7)/1000000)</f>
        <v>1236.7511161402088</v>
      </c>
      <c r="BQ27" s="96">
        <f>IF($B$2="Tonnes",AppQt.Data!BJ29,(AppQt.Data!BJ29*ozton*AppQt.Data!BI$7)/1000000)</f>
        <v>939.66390487015963</v>
      </c>
      <c r="BR27" s="96">
        <f>IF($B$2="Tonnes",AppQt.Data!BK29,(AppQt.Data!BK29*ozton*AppQt.Data!BJ$7)/1000000)</f>
        <v>1219.1832679124091</v>
      </c>
      <c r="BS27" s="96">
        <f>IF($B$2="Tonnes",AppQt.Data!BL29,(AppQt.Data!BL29*ozton*AppQt.Data!BK$7)/1000000)</f>
        <v>1303.4290060412804</v>
      </c>
      <c r="BT27" s="96">
        <f>IF($B$2="Tonnes",AppQt.Data!BM29,(AppQt.Data!BM29*ozton*AppQt.Data!BL$7)/1000000)</f>
        <v>1143.7457773188139</v>
      </c>
      <c r="BU27" s="96">
        <f>IF($B$2="Tonnes",AppQt.Data!BN29,(AppQt.Data!BN29*ozton*AppQt.Data!BM$7)/1000000)</f>
        <v>988.5679621644905</v>
      </c>
      <c r="BV27" s="96">
        <f>IF($B$2="Tonnes",AppQt.Data!BO29,(AppQt.Data!BO29*ozton*AppQt.Data!BN$7)/1000000)</f>
        <v>1166.2036486802565</v>
      </c>
      <c r="BW27" s="96">
        <f>IF($B$2="Tonnes",AppQt.Data!BP29,(AppQt.Data!BP29*ozton*AppQt.Data!BO$7)/1000000)</f>
        <v>1149.8344640121513</v>
      </c>
      <c r="BX27" s="62" t="str">
        <f t="shared" si="2"/>
        <v>▼</v>
      </c>
      <c r="BY27" s="63">
        <f t="shared" si="3"/>
        <v>-11.783882460589091</v>
      </c>
      <c r="CB27" s="119"/>
    </row>
    <row r="28" spans="1:80">
      <c r="A28" s="64"/>
      <c r="B28" s="39" t="s">
        <v>251</v>
      </c>
      <c r="C28" s="67">
        <f>IF($B$2="Tonnes",AppAn.Data!L29,(AppAn.Data!L29*ozton*AppAn.Data!L$6)/1000000)</f>
        <v>122.11731694290665</v>
      </c>
      <c r="D28" s="67">
        <f>IF($B$2="Tonnes",AppAn.Data!M29,(AppAn.Data!M29*ozton*AppAn.Data!M$6)/1000000)</f>
        <v>-220.18534315130546</v>
      </c>
      <c r="E28" s="67">
        <f>IF($B$2="Tonnes",AppAn.Data!N29,(AppAn.Data!N29*ozton*AppAn.Data!N$6)/1000000)</f>
        <v>-158.56029981279789</v>
      </c>
      <c r="F28" s="67">
        <f>IF($B$2="Tonnes",AppAn.Data!O29,(AppAn.Data!O29*ozton*AppAn.Data!O$6)/1000000)</f>
        <v>-187.31690213722686</v>
      </c>
      <c r="G28" s="67">
        <f>IF($B$2="Tonnes",AppAn.Data!P29,(AppAn.Data!P29*ozton*AppAn.Data!P$6)/1000000)</f>
        <v>106.35978509369124</v>
      </c>
      <c r="H28" s="67">
        <f>IF($B$2="Tonnes",AppAn.Data!Q29,(AppAn.Data!Q29*ozton*AppAn.Data!Q$6)/1000000)</f>
        <v>83.430013828870869</v>
      </c>
      <c r="I28" s="67">
        <f>IF($B$2="Tonnes",AppAn.Data!R29,(AppAn.Data!R29*ozton*AppAn.Data!R$6)/1000000)</f>
        <v>432.19995594191823</v>
      </c>
      <c r="J28" s="67">
        <f>IF($B$2="Tonnes",AppAn.Data!S29,(AppAn.Data!S29*ozton*AppAn.Data!S$6)/1000000)</f>
        <v>378.98966313940946</v>
      </c>
      <c r="K28" s="67">
        <f>IF($B$2="Tonnes",AppAn.Data!T29,(AppAn.Data!T29*ozton*AppAn.Data!T$6)/1000000)</f>
        <v>333.97199663170704</v>
      </c>
      <c r="L28" s="67">
        <f>IF($B$2="Tonnes",AppAn.Data!U29,(AppAn.Data!U29*ozton*AppAn.Data!U$6)/1000000)</f>
        <v>520.13142905134828</v>
      </c>
      <c r="M28" s="67">
        <f>IF($B$2="Tonnes",AppAn.Data!V29,(AppAn.Data!V29*ozton*AppAn.Data!V$6)/1000000)</f>
        <v>1059.4773506698539</v>
      </c>
      <c r="N28" s="67">
        <f>IF($B$2="Tonnes",AppAn.Data!W29,(AppAn.Data!W29*ozton*AppAn.Data!W$6)/1000000)</f>
        <v>705.11855643898161</v>
      </c>
      <c r="O28" s="67">
        <f>IF($B$2="Tonnes",AppAn.Data!X29,(AppAn.Data!X29*ozton*AppAn.Data!X$6)/1000000)</f>
        <v>52.823611163082205</v>
      </c>
      <c r="P28" s="67">
        <f>IF($B$2="Tonnes",AppAn.Data!Y29,(AppAn.Data!Y29*ozton*AppAn.Data!Y$6)/1000000)</f>
        <v>450.41386623740709</v>
      </c>
      <c r="Q28" s="58" t="str">
        <f t="shared" si="0"/>
        <v>▲</v>
      </c>
      <c r="R28" s="59">
        <f t="shared" si="1"/>
        <v>752.6752645646385</v>
      </c>
      <c r="S28" s="64"/>
      <c r="T28" s="67">
        <f>IF($B$2="Tonnes",AppQt.Data!M30,(AppQt.Data!M30*ozton*AppQt.Data!L$7)/1000000)</f>
        <v>-2.1114032803104692</v>
      </c>
      <c r="U28" s="67">
        <f>IF($B$2="Tonnes",AppQt.Data!N30,(AppQt.Data!N30*ozton*AppQt.Data!M$7)/1000000)</f>
        <v>-14.242542535555003</v>
      </c>
      <c r="V28" s="67">
        <f>IF($B$2="Tonnes",AppQt.Data!O30,(AppQt.Data!O30*ozton*AppQt.Data!N$7)/1000000)</f>
        <v>-6.4116709702961998</v>
      </c>
      <c r="W28" s="67">
        <f>IF($B$2="Tonnes",AppQt.Data!P30,(AppQt.Data!P30*ozton*AppQt.Data!O$7)/1000000)</f>
        <v>144.88293372906833</v>
      </c>
      <c r="X28" s="67">
        <f>IF($B$2="Tonnes",AppQt.Data!Q30,(AppQt.Data!Q30*ozton*AppQt.Data!P$7)/1000000)</f>
        <v>-158.28519528640004</v>
      </c>
      <c r="Y28" s="67">
        <f>IF($B$2="Tonnes",AppQt.Data!R30,(AppQt.Data!R30*ozton*AppQt.Data!Q$7)/1000000)</f>
        <v>40.040736596915394</v>
      </c>
      <c r="Z28" s="67">
        <f>IF($B$2="Tonnes",AppQt.Data!S30,(AppQt.Data!S30*ozton*AppQt.Data!R$7)/1000000)</f>
        <v>-78.098209418022634</v>
      </c>
      <c r="AA28" s="67">
        <f>IF($B$2="Tonnes",AppQt.Data!T30,(AppQt.Data!T30*ozton*AppQt.Data!S$7)/1000000)</f>
        <v>-23.842675043797499</v>
      </c>
      <c r="AB28" s="67">
        <f>IF($B$2="Tonnes",AppQt.Data!U30,(AppQt.Data!U30*ozton*AppQt.Data!T$7)/1000000)</f>
        <v>-99.339995425438474</v>
      </c>
      <c r="AC28" s="67">
        <f>IF($B$2="Tonnes",AppQt.Data!V30,(AppQt.Data!V30*ozton*AppQt.Data!U$7)/1000000)</f>
        <v>65.271815177436565</v>
      </c>
      <c r="AD28" s="67">
        <f>IF($B$2="Tonnes",AppQt.Data!W30,(AppQt.Data!W30*ozton*AppQt.Data!V$7)/1000000)</f>
        <v>7.9913899968969417</v>
      </c>
      <c r="AE28" s="67">
        <f>IF($B$2="Tonnes",AppQt.Data!X30,(AppQt.Data!X30*ozton*AppQt.Data!W$7)/1000000)</f>
        <v>-132.48350956169293</v>
      </c>
      <c r="AF28" s="67">
        <f>IF($B$2="Tonnes",AppQt.Data!Y30,(AppQt.Data!Y30*ozton*AppQt.Data!X$7)/1000000)</f>
        <v>-54.679232873173987</v>
      </c>
      <c r="AG28" s="67">
        <f>IF($B$2="Tonnes",AppQt.Data!Z30,(AppQt.Data!Z30*ozton*AppQt.Data!Y$7)/1000000)</f>
        <v>-220.38755944010427</v>
      </c>
      <c r="AH28" s="67">
        <f>IF($B$2="Tonnes",AppQt.Data!AA30,(AppQt.Data!AA30*ozton*AppQt.Data!Z$7)/1000000)</f>
        <v>23.79648098583607</v>
      </c>
      <c r="AI28" s="67">
        <f>IF($B$2="Tonnes",AppQt.Data!AB30,(AppQt.Data!AB30*ozton*AppQt.Data!AA$7)/1000000)</f>
        <v>63.953409190214643</v>
      </c>
      <c r="AJ28" s="67">
        <f>IF($B$2="Tonnes",AppQt.Data!AC30,(AppQt.Data!AC30*ozton*AppQt.Data!AB$7)/1000000)</f>
        <v>17.163930598378784</v>
      </c>
      <c r="AK28" s="67">
        <f>IF($B$2="Tonnes",AppQt.Data!AD30,(AppQt.Data!AD30*ozton*AppQt.Data!AC$7)/1000000)</f>
        <v>0.79935055201758587</v>
      </c>
      <c r="AL28" s="67">
        <f>IF($B$2="Tonnes",AppQt.Data!AE30,(AppQt.Data!AE30*ozton*AppQt.Data!AD$7)/1000000)</f>
        <v>-2.8345473069969103</v>
      </c>
      <c r="AM28" s="67">
        <f>IF($B$2="Tonnes",AppQt.Data!AF30,(AppQt.Data!AF30*ozton*AppQt.Data!AE$7)/1000000)</f>
        <v>91.231051250291785</v>
      </c>
      <c r="AN28" s="67">
        <f>IF($B$2="Tonnes",AppQt.Data!AG30,(AppQt.Data!AG30*ozton*AppQt.Data!AF$7)/1000000)</f>
        <v>17.474201942889522</v>
      </c>
      <c r="AO28" s="67">
        <f>IF($B$2="Tonnes",AppQt.Data!AH30,(AppQt.Data!AH30*ozton*AppQt.Data!AG$7)/1000000)</f>
        <v>100.92429038616046</v>
      </c>
      <c r="AP28" s="67">
        <f>IF($B$2="Tonnes",AppQt.Data!AI30,(AppQt.Data!AI30*ozton*AppQt.Data!AH$7)/1000000)</f>
        <v>-37.777456628730079</v>
      </c>
      <c r="AQ28" s="67">
        <f>IF($B$2="Tonnes",AppQt.Data!AJ30,(AppQt.Data!AJ30*ozton*AppQt.Data!AI$7)/1000000)</f>
        <v>2.8089781285505069</v>
      </c>
      <c r="AR28" s="67">
        <f>IF($B$2="Tonnes",AppQt.Data!AK30,(AppQt.Data!AK30*ozton*AppQt.Data!AJ$7)/1000000)</f>
        <v>-33.298705173494909</v>
      </c>
      <c r="AS28" s="67">
        <f>IF($B$2="Tonnes",AppQt.Data!AL30,(AppQt.Data!AL30*ozton*AppQt.Data!AK$7)/1000000)</f>
        <v>135.43837388348129</v>
      </c>
      <c r="AT28" s="67">
        <f>IF($B$2="Tonnes",AppQt.Data!AM30,(AppQt.Data!AM30*ozton*AppQt.Data!AL$7)/1000000)</f>
        <v>149.17114789517518</v>
      </c>
      <c r="AU28" s="67">
        <f>IF($B$2="Tonnes",AppQt.Data!AN30,(AppQt.Data!AN30*ozton*AppQt.Data!AM$7)/1000000)</f>
        <v>180.88913933675769</v>
      </c>
      <c r="AV28" s="67">
        <f>IF($B$2="Tonnes",AppQt.Data!AO30,(AppQt.Data!AO30*ozton*AppQt.Data!AN$7)/1000000)</f>
        <v>-44.78895455500583</v>
      </c>
      <c r="AW28" s="67">
        <f>IF($B$2="Tonnes",AppQt.Data!AP30,(AppQt.Data!AP30*ozton*AppQt.Data!AO$7)/1000000)</f>
        <v>110.13087532729242</v>
      </c>
      <c r="AX28" s="67">
        <f>IF($B$2="Tonnes",AppQt.Data!AQ30,(AppQt.Data!AQ30*ozton*AppQt.Data!AP$7)/1000000)</f>
        <v>250.65925681367025</v>
      </c>
      <c r="AY28" s="67">
        <f>IF($B$2="Tonnes",AppQt.Data!AR30,(AppQt.Data!AR30*ozton*AppQt.Data!AQ$7)/1000000)</f>
        <v>62.988485553453984</v>
      </c>
      <c r="AZ28" s="67">
        <f>IF($B$2="Tonnes",AppQt.Data!AS30,(AppQt.Data!AS30*ozton*AppQt.Data!AR$7)/1000000)</f>
        <v>166.7672135646668</v>
      </c>
      <c r="BA28" s="67">
        <f>IF($B$2="Tonnes",AppQt.Data!AT30,(AppQt.Data!AT30*ozton*AppQt.Data!AS$7)/1000000)</f>
        <v>94.345660272936584</v>
      </c>
      <c r="BB28" s="67">
        <f>IF($B$2="Tonnes",AppQt.Data!AU30,(AppQt.Data!AU30*ozton*AppQt.Data!AT$7)/1000000)</f>
        <v>130.78252715136796</v>
      </c>
      <c r="BC28" s="67">
        <f>IF($B$2="Tonnes",AppQt.Data!AV30,(AppQt.Data!AV30*ozton*AppQt.Data!AU$7)/1000000)</f>
        <v>-57.923404357265099</v>
      </c>
      <c r="BD28" s="67">
        <f>IF($B$2="Tonnes",AppQt.Data!AW30,(AppQt.Data!AW30*ozton*AppQt.Data!AV$7)/1000000)</f>
        <v>49.676820957487053</v>
      </c>
      <c r="BE28" s="67">
        <f>IF($B$2="Tonnes",AppQt.Data!AX30,(AppQt.Data!AX30*ozton*AppQt.Data!AW$7)/1000000)</f>
        <v>75.986257159531533</v>
      </c>
      <c r="BF28" s="67">
        <f>IF($B$2="Tonnes",AppQt.Data!AY30,(AppQt.Data!AY30*ozton*AppQt.Data!AX$7)/1000000)</f>
        <v>190.6744413185595</v>
      </c>
      <c r="BG28" s="67">
        <f>IF($B$2="Tonnes",AppQt.Data!AZ30,(AppQt.Data!AZ30*ozton*AppQt.Data!AY$7)/1000000)</f>
        <v>203.79390961577019</v>
      </c>
      <c r="BH28" s="67">
        <f>IF($B$2="Tonnes",AppQt.Data!BA30,(AppQt.Data!BA30*ozton*AppQt.Data!AZ$7)/1000000)</f>
        <v>84.774273202853237</v>
      </c>
      <c r="BI28" s="67">
        <f>IF($B$2="Tonnes",AppQt.Data!BB30,(AppQt.Data!BB30*ozton*AppQt.Data!BA$7)/1000000)</f>
        <v>118.00168528999654</v>
      </c>
      <c r="BJ28" s="67">
        <f>IF($B$2="Tonnes",AppQt.Data!BC30,(AppQt.Data!BC30*ozton*AppQt.Data!BB$7)/1000000)</f>
        <v>392.83352294916267</v>
      </c>
      <c r="BK28" s="67">
        <f>IF($B$2="Tonnes",AppQt.Data!BD30,(AppQt.Data!BD30*ozton*AppQt.Data!BC$7)/1000000)</f>
        <v>463.86786922784211</v>
      </c>
      <c r="BL28" s="67">
        <f>IF($B$2="Tonnes",AppQt.Data!BE30,(AppQt.Data!BE30*ozton*AppQt.Data!BD$7)/1000000)</f>
        <v>195.16911407221414</v>
      </c>
      <c r="BM28" s="67">
        <f>IF($B$2="Tonnes",AppQt.Data!BF30,(AppQt.Data!BF30*ozton*AppQt.Data!BE$7)/1000000)</f>
        <v>105.45127661934816</v>
      </c>
      <c r="BN28" s="67">
        <f>IF($B$2="Tonnes",AppQt.Data!BG30,(AppQt.Data!BG30*ozton*AppQt.Data!BF$7)/1000000)</f>
        <v>291.98263800972722</v>
      </c>
      <c r="BO28" s="67">
        <f>IF($B$2="Tonnes",AppQt.Data!BH30,(AppQt.Data!BH30*ozton*AppQt.Data!BG$7)/1000000)</f>
        <v>112.51552773769185</v>
      </c>
      <c r="BP28" s="67">
        <f>IF($B$2="Tonnes",AppQt.Data!BI30,(AppQt.Data!BI30*ozton*AppQt.Data!BH$7)/1000000)</f>
        <v>-75.777438189600616</v>
      </c>
      <c r="BQ28" s="67">
        <f>IF($B$2="Tonnes",AppQt.Data!BJ30,(AppQt.Data!BJ30*ozton*AppQt.Data!BI$7)/1000000)</f>
        <v>236.88755975629681</v>
      </c>
      <c r="BR28" s="67">
        <f>IF($B$2="Tonnes",AppQt.Data!BK30,(AppQt.Data!BK30*ozton*AppQt.Data!BJ$7)/1000000)</f>
        <v>-28.623747841420254</v>
      </c>
      <c r="BS28" s="67">
        <f>IF($B$2="Tonnes",AppQt.Data!BL30,(AppQt.Data!BL30*ozton*AppQt.Data!BK$7)/1000000)</f>
        <v>-79.66276256219453</v>
      </c>
      <c r="BT28" s="67">
        <f>IF($B$2="Tonnes",AppQt.Data!BM30,(AppQt.Data!BM30*ozton*AppQt.Data!BL$7)/1000000)</f>
        <v>60.245602563136117</v>
      </c>
      <c r="BU28" s="67">
        <f>IF($B$2="Tonnes",AppQt.Data!BN30,(AppQt.Data!BN30*ozton*AppQt.Data!BM$7)/1000000)</f>
        <v>224.1214938461934</v>
      </c>
      <c r="BV28" s="67">
        <f>IF($B$2="Tonnes",AppQt.Data!BO30,(AppQt.Data!BO30*ozton*AppQt.Data!BN$7)/1000000)</f>
        <v>94.526211303388209</v>
      </c>
      <c r="BW28" s="67">
        <f>IF($B$2="Tonnes",AppQt.Data!BP30,(AppQt.Data!BP30*ozton*AppQt.Data!BO$7)/1000000)</f>
        <v>71.520558524688795</v>
      </c>
      <c r="BX28" s="58" t="s">
        <v>43</v>
      </c>
      <c r="BY28" s="59" t="str">
        <f t="shared" si="3"/>
        <v>-</v>
      </c>
    </row>
    <row r="29" spans="1:80">
      <c r="A29" s="64"/>
      <c r="B29" s="92" t="s">
        <v>127</v>
      </c>
      <c r="C29" s="96">
        <f>IF($B$2="Tonnes",AppAn.Data!L30,(AppAn.Data!L30*ozton*AppAn.Data!L$6)/1000000)</f>
        <v>4316.8205395960131</v>
      </c>
      <c r="D29" s="96">
        <f>IF($B$2="Tonnes",AppAn.Data!M30,(AppAn.Data!M30*ozton*AppAn.Data!M$6)/1000000)</f>
        <v>4525.7187401045239</v>
      </c>
      <c r="E29" s="96">
        <f>IF($B$2="Tonnes",AppAn.Data!N30,(AppAn.Data!N30*ozton*AppAn.Data!N$6)/1000000)</f>
        <v>4548.648685600574</v>
      </c>
      <c r="F29" s="96">
        <f>IF($B$2="Tonnes",AppAn.Data!O30,(AppAn.Data!O30*ozton*AppAn.Data!O$6)/1000000)</f>
        <v>4334.1358585860435</v>
      </c>
      <c r="G29" s="96">
        <f>IF($B$2="Tonnes",AppAn.Data!P30,(AppAn.Data!P30*ozton*AppAn.Data!P$6)/1000000)</f>
        <v>4504.9957323010867</v>
      </c>
      <c r="H29" s="96">
        <f>IF($B$2="Tonnes",AppAn.Data!Q30,(AppAn.Data!Q30*ozton*AppAn.Data!Q$6)/1000000)</f>
        <v>4441.277217541201</v>
      </c>
      <c r="I29" s="96">
        <f>IF($B$2="Tonnes",AppAn.Data!R30,(AppAn.Data!R30*ozton*AppAn.Data!R$6)/1000000)</f>
        <v>4785.0136667802399</v>
      </c>
      <c r="J29" s="96">
        <f>IF($B$2="Tonnes",AppAn.Data!S30,(AppAn.Data!S30*ozton*AppAn.Data!S$6)/1000000)</f>
        <v>4662.5800440052944</v>
      </c>
      <c r="K29" s="96">
        <f>IF($B$2="Tonnes",AppAn.Data!T30,(AppAn.Data!T30*ozton*AppAn.Data!T$6)/1000000)</f>
        <v>4775.9293838111807</v>
      </c>
      <c r="L29" s="96">
        <f>IF($B$2="Tonnes",AppAn.Data!U30,(AppAn.Data!U30*ozton*AppAn.Data!U$6)/1000000)</f>
        <v>4878.2380943955595</v>
      </c>
      <c r="M29" s="96">
        <f>IF($B$2="Tonnes",AppAn.Data!V30,(AppAn.Data!V30*ozton*AppAn.Data!V$6)/1000000)</f>
        <v>4736.023540640429</v>
      </c>
      <c r="N29" s="96">
        <f>IF($B$2="Tonnes",AppAn.Data!W30,(AppAn.Data!W30*ozton*AppAn.Data!W$6)/1000000)</f>
        <v>4707.2726869047456</v>
      </c>
      <c r="O29" s="96">
        <f>IF($B$2="Tonnes",AppAn.Data!X30,(AppAn.Data!X30*ozton*AppAn.Data!X$6)/1000000)</f>
        <v>4751.8509061271398</v>
      </c>
      <c r="P29" s="96">
        <f>IF($B$2="Tonnes",AppAn.Data!Y30,(AppAn.Data!Y30*ozton*AppAn.Data!Y$6)/1000000)</f>
        <v>4898.7657184131185</v>
      </c>
      <c r="Q29" s="62" t="str">
        <f t="shared" si="0"/>
        <v>▲</v>
      </c>
      <c r="R29" s="63">
        <f t="shared" si="1"/>
        <v>3.0917386759029775</v>
      </c>
      <c r="S29" s="64"/>
      <c r="T29" s="96">
        <f>IF($B$2="Tonnes",AppQt.Data!M31,(AppQt.Data!M31*ozton*AppQt.Data!L$7)/1000000)</f>
        <v>996.54509705586327</v>
      </c>
      <c r="U29" s="96">
        <f>IF($B$2="Tonnes",AppQt.Data!N31,(AppQt.Data!N31*ozton*AppQt.Data!M$7)/1000000)</f>
        <v>1144.6540627408249</v>
      </c>
      <c r="V29" s="96">
        <f>IF($B$2="Tonnes",AppQt.Data!O31,(AppQt.Data!O31*ozton*AppQt.Data!N$7)/1000000)</f>
        <v>1055.9971945817524</v>
      </c>
      <c r="W29" s="96">
        <f>IF($B$2="Tonnes",AppQt.Data!P31,(AppQt.Data!P31*ozton*AppQt.Data!O$7)/1000000)</f>
        <v>1119.6241852175726</v>
      </c>
      <c r="X29" s="96">
        <f>IF($B$2="Tonnes",AppQt.Data!Q31,(AppQt.Data!Q31*ozton*AppQt.Data!P$7)/1000000)</f>
        <v>1034.4017374139771</v>
      </c>
      <c r="Y29" s="96">
        <f>IF($B$2="Tonnes",AppQt.Data!R31,(AppQt.Data!R31*ozton*AppQt.Data!Q$7)/1000000)</f>
        <v>1140.932024559474</v>
      </c>
      <c r="Z29" s="96">
        <f>IF($B$2="Tonnes",AppQt.Data!S31,(AppQt.Data!S31*ozton*AppQt.Data!R$7)/1000000)</f>
        <v>1212.0591420607798</v>
      </c>
      <c r="AA29" s="96">
        <f>IF($B$2="Tonnes",AppQt.Data!T31,(AppQt.Data!T31*ozton*AppQt.Data!S$7)/1000000)</f>
        <v>1138.325836070293</v>
      </c>
      <c r="AB29" s="96">
        <f>IF($B$2="Tonnes",AppQt.Data!U31,(AppQt.Data!U31*ozton*AppQt.Data!T$7)/1000000)</f>
        <v>1086.4126236369571</v>
      </c>
      <c r="AC29" s="96">
        <f>IF($B$2="Tonnes",AppQt.Data!V31,(AppQt.Data!V31*ozton*AppQt.Data!U$7)/1000000)</f>
        <v>1119.7994282700947</v>
      </c>
      <c r="AD29" s="96">
        <f>IF($B$2="Tonnes",AppQt.Data!W31,(AppQt.Data!W31*ozton*AppQt.Data!V$7)/1000000)</f>
        <v>1214.6056751166891</v>
      </c>
      <c r="AE29" s="96">
        <f>IF($B$2="Tonnes",AppQt.Data!X31,(AppQt.Data!X31*ozton*AppQt.Data!W$7)/1000000)</f>
        <v>1127.8309585768334</v>
      </c>
      <c r="AF29" s="96">
        <f>IF($B$2="Tonnes",AppQt.Data!Y31,(AppQt.Data!Y31*ozton*AppQt.Data!X$7)/1000000)</f>
        <v>1056.8906947750754</v>
      </c>
      <c r="AG29" s="96">
        <f>IF($B$2="Tonnes",AppQt.Data!Z31,(AppQt.Data!Z31*ozton*AppQt.Data!Y$7)/1000000)</f>
        <v>1035.6642068542697</v>
      </c>
      <c r="AH29" s="96">
        <f>IF($B$2="Tonnes",AppQt.Data!AA31,(AppQt.Data!AA31*ozton*AppQt.Data!Z$7)/1000000)</f>
        <v>1136.4473445563513</v>
      </c>
      <c r="AI29" s="96">
        <f>IF($B$2="Tonnes",AppQt.Data!AB31,(AppQt.Data!AB31*ozton*AppQt.Data!AA$7)/1000000)</f>
        <v>1105.1336124003465</v>
      </c>
      <c r="AJ29" s="96">
        <f>IF($B$2="Tonnes",AppQt.Data!AC31,(AppQt.Data!AC31*ozton*AppQt.Data!AB$7)/1000000)</f>
        <v>1120.3272402172506</v>
      </c>
      <c r="AK29" s="96">
        <f>IF($B$2="Tonnes",AppQt.Data!AD31,(AppQt.Data!AD31*ozton*AppQt.Data!AC$7)/1000000)</f>
        <v>1103.2381988974303</v>
      </c>
      <c r="AL29" s="96">
        <f>IF($B$2="Tonnes",AppQt.Data!AE31,(AppQt.Data!AE31*ozton*AppQt.Data!AD$7)/1000000)</f>
        <v>1108.39513202478</v>
      </c>
      <c r="AM29" s="96">
        <f>IF($B$2="Tonnes",AppQt.Data!AF31,(AppQt.Data!AF31*ozton*AppQt.Data!AE$7)/1000000)</f>
        <v>1173.0351611616256</v>
      </c>
      <c r="AN29" s="96">
        <f>IF($B$2="Tonnes",AppQt.Data!AG31,(AppQt.Data!AG31*ozton*AppQt.Data!AF$7)/1000000)</f>
        <v>1122.2540813928056</v>
      </c>
      <c r="AO29" s="96">
        <f>IF($B$2="Tonnes",AppQt.Data!AH31,(AppQt.Data!AH31*ozton*AppQt.Data!AG$7)/1000000)</f>
        <v>1076.7897425947715</v>
      </c>
      <c r="AP29" s="96">
        <f>IF($B$2="Tonnes",AppQt.Data!AI31,(AppQt.Data!AI31*ozton*AppQt.Data!AH$7)/1000000)</f>
        <v>1130.4828027607164</v>
      </c>
      <c r="AQ29" s="96">
        <f>IF($B$2="Tonnes",AppQt.Data!AJ31,(AppQt.Data!AJ31*ozton*AppQt.Data!AI$7)/1000000)</f>
        <v>1111.7505907929071</v>
      </c>
      <c r="AR29" s="96">
        <f>IF($B$2="Tonnes",AppQt.Data!AK31,(AppQt.Data!AK31*ozton*AppQt.Data!AJ$7)/1000000)</f>
        <v>1252.8130983263181</v>
      </c>
      <c r="AS29" s="96">
        <f>IF($B$2="Tonnes",AppQt.Data!AL31,(AppQt.Data!AL31*ozton*AppQt.Data!AK$7)/1000000)</f>
        <v>1212.7364981829</v>
      </c>
      <c r="AT29" s="96">
        <f>IF($B$2="Tonnes",AppQt.Data!AM31,(AppQt.Data!AM31*ozton*AppQt.Data!AL$7)/1000000)</f>
        <v>1183.2230503030014</v>
      </c>
      <c r="AU29" s="96">
        <f>IF($B$2="Tonnes",AppQt.Data!AN31,(AppQt.Data!AN31*ozton*AppQt.Data!AM$7)/1000000)</f>
        <v>1136.2410199680212</v>
      </c>
      <c r="AV29" s="96">
        <f>IF($B$2="Tonnes",AppQt.Data!AO31,(AppQt.Data!AO31*ozton*AppQt.Data!AN$7)/1000000)</f>
        <v>1088.3861758519965</v>
      </c>
      <c r="AW29" s="96">
        <f>IF($B$2="Tonnes",AppQt.Data!AP31,(AppQt.Data!AP31*ozton*AppQt.Data!AO$7)/1000000)</f>
        <v>1145.3683749552654</v>
      </c>
      <c r="AX29" s="96">
        <f>IF($B$2="Tonnes",AppQt.Data!AQ31,(AppQt.Data!AQ31*ozton*AppQt.Data!AP$7)/1000000)</f>
        <v>1236.4335757992494</v>
      </c>
      <c r="AY29" s="96">
        <f>IF($B$2="Tonnes",AppQt.Data!AR31,(AppQt.Data!AR31*ozton*AppQt.Data!AQ$7)/1000000)</f>
        <v>1192.3919173987838</v>
      </c>
      <c r="AZ29" s="96">
        <f>IF($B$2="Tonnes",AppQt.Data!AS31,(AppQt.Data!AS31*ozton*AppQt.Data!AR$7)/1000000)</f>
        <v>1154.4857118055211</v>
      </c>
      <c r="BA29" s="96">
        <f>IF($B$2="Tonnes",AppQt.Data!AT31,(AppQt.Data!AT31*ozton*AppQt.Data!AS$7)/1000000)</f>
        <v>1141.3655046491292</v>
      </c>
      <c r="BB29" s="96">
        <f>IF($B$2="Tonnes",AppQt.Data!AU31,(AppQt.Data!AU31*ozton*AppQt.Data!AT$7)/1000000)</f>
        <v>1240.4762605808592</v>
      </c>
      <c r="BC29" s="96">
        <f>IF($B$2="Tonnes",AppQt.Data!AV31,(AppQt.Data!AV31*ozton*AppQt.Data!AU$7)/1000000)</f>
        <v>1239.6019067756708</v>
      </c>
      <c r="BD29" s="96">
        <f>IF($B$2="Tonnes",AppQt.Data!AW31,(AppQt.Data!AW31*ozton*AppQt.Data!AV$7)/1000000)</f>
        <v>1120.4025781766054</v>
      </c>
      <c r="BE29" s="96">
        <f>IF($B$2="Tonnes",AppQt.Data!AX31,(AppQt.Data!AX31*ozton*AppQt.Data!AW$7)/1000000)</f>
        <v>1235.1448602899729</v>
      </c>
      <c r="BF29" s="96">
        <f>IF($B$2="Tonnes",AppQt.Data!AY31,(AppQt.Data!AY31*ozton*AppQt.Data!AX$7)/1000000)</f>
        <v>1284.9361548373413</v>
      </c>
      <c r="BG29" s="96">
        <f>IF($B$2="Tonnes",AppQt.Data!AZ31,(AppQt.Data!AZ31*ozton*AppQt.Data!AY$7)/1000000)</f>
        <v>1237.7545010916394</v>
      </c>
      <c r="BH29" s="96">
        <f>IF($B$2="Tonnes",AppQt.Data!BA31,(AppQt.Data!BA31*ozton*AppQt.Data!AZ$7)/1000000)</f>
        <v>1182.2735051496602</v>
      </c>
      <c r="BI29" s="96">
        <f>IF($B$2="Tonnes",AppQt.Data!BB31,(AppQt.Data!BB31*ozton*AppQt.Data!BA$7)/1000000)</f>
        <v>1039.3249183889518</v>
      </c>
      <c r="BJ29" s="96">
        <f>IF($B$2="Tonnes",AppQt.Data!BC31,(AppQt.Data!BC31*ozton*AppQt.Data!BB$7)/1000000)</f>
        <v>1279.7212352869669</v>
      </c>
      <c r="BK29" s="96">
        <f>IF($B$2="Tonnes",AppQt.Data!BD31,(AppQt.Data!BD31*ozton*AppQt.Data!BC$7)/1000000)</f>
        <v>1234.7038818148503</v>
      </c>
      <c r="BL29" s="96">
        <f>IF($B$2="Tonnes",AppQt.Data!BE31,(AppQt.Data!BE31*ozton*AppQt.Data!BD$7)/1000000)</f>
        <v>1106.6406379485609</v>
      </c>
      <c r="BM29" s="96">
        <f>IF($B$2="Tonnes",AppQt.Data!BF31,(AppQt.Data!BF31*ozton*AppQt.Data!BE$7)/1000000)</f>
        <v>1137.3425430404811</v>
      </c>
      <c r="BN29" s="96">
        <f>IF($B$2="Tonnes",AppQt.Data!BG31,(AppQt.Data!BG31*ozton*AppQt.Data!BF$7)/1000000)</f>
        <v>1210.4484096167002</v>
      </c>
      <c r="BO29" s="96">
        <f>IF($B$2="Tonnes",AppQt.Data!BH31,(AppQt.Data!BH31*ozton*AppQt.Data!BG$7)/1000000)</f>
        <v>1252.8410962990031</v>
      </c>
      <c r="BP29" s="96">
        <f>IF($B$2="Tonnes",AppQt.Data!BI31,(AppQt.Data!BI31*ozton*AppQt.Data!BH$7)/1000000)</f>
        <v>1160.9736779506081</v>
      </c>
      <c r="BQ29" s="96">
        <f>IF($B$2="Tonnes",AppQt.Data!BJ31,(AppQt.Data!BJ31*ozton*AppQt.Data!BI$7)/1000000)</f>
        <v>1176.5514646264564</v>
      </c>
      <c r="BR29" s="96">
        <f>IF($B$2="Tonnes",AppQt.Data!BK31,(AppQt.Data!BK31*ozton*AppQt.Data!BJ$7)/1000000)</f>
        <v>1190.5595200709888</v>
      </c>
      <c r="BS29" s="96">
        <f>IF($B$2="Tonnes",AppQt.Data!BL31,(AppQt.Data!BL31*ozton*AppQt.Data!BK$7)/1000000)</f>
        <v>1223.7662434790859</v>
      </c>
      <c r="BT29" s="96">
        <f>IF($B$2="Tonnes",AppQt.Data!BM31,(AppQt.Data!BM31*ozton*AppQt.Data!BL$7)/1000000)</f>
        <v>1203.99137988195</v>
      </c>
      <c r="BU29" s="96">
        <f>IF($B$2="Tonnes",AppQt.Data!BN31,(AppQt.Data!BN31*ozton*AppQt.Data!BM$7)/1000000)</f>
        <v>1212.6894560106839</v>
      </c>
      <c r="BV29" s="96">
        <f>IF($B$2="Tonnes",AppQt.Data!BO31,(AppQt.Data!BO31*ozton*AppQt.Data!BN$7)/1000000)</f>
        <v>1260.7298599836447</v>
      </c>
      <c r="BW29" s="96">
        <f>IF($B$2="Tonnes",AppQt.Data!BP31,(AppQt.Data!BP31*ozton*AppQt.Data!BO$7)/1000000)</f>
        <v>1221.3550225368401</v>
      </c>
      <c r="BX29" s="62" t="str">
        <f t="shared" si="2"/>
        <v>▼</v>
      </c>
      <c r="BY29" s="63">
        <f t="shared" si="3"/>
        <v>-0.19703280386218491</v>
      </c>
      <c r="CB29" s="119"/>
    </row>
    <row r="30" spans="1:80">
      <c r="B30" s="70" t="s">
        <v>111</v>
      </c>
      <c r="C30" s="98">
        <f>AppAn.Data!L$6</f>
        <v>1224.52</v>
      </c>
      <c r="D30" s="98">
        <f>AppAn.Data!M$6</f>
        <v>1571.52</v>
      </c>
      <c r="E30" s="98">
        <f>AppAn.Data!N$6</f>
        <v>1668.98</v>
      </c>
      <c r="F30" s="98">
        <f>AppAn.Data!O$6</f>
        <v>1411.23</v>
      </c>
      <c r="G30" s="98">
        <f>AppAn.Data!P$6</f>
        <v>1266.4000000000001</v>
      </c>
      <c r="H30" s="98">
        <f>AppAn.Data!Q$6</f>
        <v>1160.06</v>
      </c>
      <c r="I30" s="98">
        <f>AppAn.Data!R$6</f>
        <v>1250.8</v>
      </c>
      <c r="J30" s="98">
        <f>AppAn.Data!S$6</f>
        <v>1257.1500000000001</v>
      </c>
      <c r="K30" s="98">
        <f>AppAn.Data!T$6</f>
        <v>1268.49</v>
      </c>
      <c r="L30" s="98">
        <f>AppAn.Data!U$6</f>
        <v>1392.6</v>
      </c>
      <c r="M30" s="98">
        <f>AppAn.Data!V$6</f>
        <v>1769.59</v>
      </c>
      <c r="N30" s="98">
        <f>AppAn.Data!W$6</f>
        <v>1798.61</v>
      </c>
      <c r="O30" s="98">
        <f>AppAn.Data!X$6</f>
        <v>1800.09</v>
      </c>
      <c r="P30" s="98">
        <f>AppAn.Data!Y$6</f>
        <v>1940.54</v>
      </c>
      <c r="Q30" s="99" t="str">
        <f t="shared" si="0"/>
        <v>▲</v>
      </c>
      <c r="R30" s="100">
        <f t="shared" si="1"/>
        <v>7.8023876583948715</v>
      </c>
      <c r="T30" s="71">
        <f>AppQt.Data!M$7</f>
        <v>1109.1199999999999</v>
      </c>
      <c r="U30" s="71">
        <f>AppQt.Data!N$7</f>
        <v>1196.74</v>
      </c>
      <c r="V30" s="71">
        <f>AppQt.Data!O$7</f>
        <v>1226.75</v>
      </c>
      <c r="W30" s="71">
        <f>AppQt.Data!P$7</f>
        <v>1366.78</v>
      </c>
      <c r="X30" s="71">
        <f>AppQt.Data!Q$7</f>
        <v>1386.27</v>
      </c>
      <c r="Y30" s="71">
        <f>AppQt.Data!R$7</f>
        <v>1506.13</v>
      </c>
      <c r="Z30" s="71">
        <f>AppQt.Data!S$7</f>
        <v>1702.12</v>
      </c>
      <c r="AA30" s="71">
        <f>AppQt.Data!T$7</f>
        <v>1688.01</v>
      </c>
      <c r="AB30" s="71">
        <f>AppQt.Data!U$7</f>
        <v>1690.57</v>
      </c>
      <c r="AC30" s="71">
        <f>AppQt.Data!V$7</f>
        <v>1609.49</v>
      </c>
      <c r="AD30" s="71">
        <f>AppQt.Data!W$7</f>
        <v>1652</v>
      </c>
      <c r="AE30" s="71">
        <f>AppQt.Data!X$7</f>
        <v>1721.79</v>
      </c>
      <c r="AF30" s="71">
        <f>AppQt.Data!Y$7</f>
        <v>1631.77</v>
      </c>
      <c r="AG30" s="71">
        <f>AppQt.Data!Z$7</f>
        <v>1414.8</v>
      </c>
      <c r="AH30" s="71">
        <f>AppQt.Data!AA$7</f>
        <v>1326.28</v>
      </c>
      <c r="AI30" s="71">
        <f>AppQt.Data!AB$7</f>
        <v>1276.1600000000001</v>
      </c>
      <c r="AJ30" s="71">
        <f>AppQt.Data!AC$7</f>
        <v>1293.06</v>
      </c>
      <c r="AK30" s="71">
        <f>AppQt.Data!AD$7</f>
        <v>1288.3900000000001</v>
      </c>
      <c r="AL30" s="71">
        <f>AppQt.Data!AE$7</f>
        <v>1281.94</v>
      </c>
      <c r="AM30" s="71">
        <f>AppQt.Data!AF$7</f>
        <v>1201.4000000000001</v>
      </c>
      <c r="AN30" s="71">
        <f>AppQt.Data!AG$7</f>
        <v>1218.45</v>
      </c>
      <c r="AO30" s="71">
        <f>AppQt.Data!AH$7</f>
        <v>1192.3499999999999</v>
      </c>
      <c r="AP30" s="71">
        <f>AppQt.Data!AI$7</f>
        <v>1124.31</v>
      </c>
      <c r="AQ30" s="71">
        <f>AppQt.Data!AJ$7</f>
        <v>1106.45</v>
      </c>
      <c r="AR30" s="71">
        <f>AppQt.Data!AK$7</f>
        <v>1182.56</v>
      </c>
      <c r="AS30" s="71">
        <f>AppQt.Data!AL$7</f>
        <v>1259.6199999999999</v>
      </c>
      <c r="AT30" s="71">
        <f>AppQt.Data!AM$7</f>
        <v>1334.78</v>
      </c>
      <c r="AU30" s="71">
        <f>AppQt.Data!AN$7</f>
        <v>1221.55</v>
      </c>
      <c r="AV30" s="71">
        <f>AppQt.Data!AO$7</f>
        <v>1219.49</v>
      </c>
      <c r="AW30" s="71">
        <f>AppQt.Data!AP$7</f>
        <v>1256.5899999999999</v>
      </c>
      <c r="AX30" s="71">
        <f>AppQt.Data!AQ$7</f>
        <v>1277.9100000000001</v>
      </c>
      <c r="AY30" s="71">
        <f>AppQt.Data!AR$7</f>
        <v>1275.42</v>
      </c>
      <c r="AZ30" s="71">
        <f>AppQt.Data!AS$7</f>
        <v>1329.28</v>
      </c>
      <c r="BA30" s="71">
        <f>AppQt.Data!AT$7</f>
        <v>1305.99</v>
      </c>
      <c r="BB30" s="71">
        <f>AppQt.Data!AU$7</f>
        <v>1213.19</v>
      </c>
      <c r="BC30" s="71">
        <f>AppQt.Data!AV$7</f>
        <v>1226.28</v>
      </c>
      <c r="BD30" s="71">
        <f>AppQt.Data!AW$7</f>
        <v>1303.79</v>
      </c>
      <c r="BE30" s="71">
        <f>AppQt.Data!AX$7</f>
        <v>1309.3900000000001</v>
      </c>
      <c r="BF30" s="71">
        <f>AppQt.Data!AY$7</f>
        <v>1472.47</v>
      </c>
      <c r="BG30" s="71">
        <f>AppQt.Data!AZ$7</f>
        <v>1480.96</v>
      </c>
      <c r="BH30" s="71">
        <f>AppQt.Data!BA$7</f>
        <v>1582.8</v>
      </c>
      <c r="BI30" s="71">
        <f>AppQt.Data!BB$7</f>
        <v>1711.13</v>
      </c>
      <c r="BJ30" s="71">
        <f>AppQt.Data!BC$7</f>
        <v>1908.56</v>
      </c>
      <c r="BK30" s="71">
        <f>AppQt.Data!BD$7</f>
        <v>1874.23</v>
      </c>
      <c r="BL30" s="71">
        <f>AppQt.Data!BE$7</f>
        <v>1794.01</v>
      </c>
      <c r="BM30" s="71">
        <f>AppQt.Data!BF$7</f>
        <v>1816.48</v>
      </c>
      <c r="BN30" s="71">
        <f>AppQt.Data!BG$7</f>
        <v>1789.52</v>
      </c>
      <c r="BO30" s="71">
        <f>AppQt.Data!BH$7</f>
        <v>1795.25</v>
      </c>
      <c r="BP30" s="71">
        <f>AppQt.Data!BI$7</f>
        <v>1877.16</v>
      </c>
      <c r="BQ30" s="71">
        <f>AppQt.Data!BJ$7</f>
        <v>1870.58</v>
      </c>
      <c r="BR30" s="71">
        <f>AppQt.Data!BK$7</f>
        <v>1728.91</v>
      </c>
      <c r="BS30" s="71">
        <f>AppQt.Data!BL$7</f>
        <v>1725.85</v>
      </c>
      <c r="BT30" s="71">
        <f>AppQt.Data!BM$7</f>
        <v>1889.92</v>
      </c>
      <c r="BU30" s="71">
        <f>AppQt.Data!BN$7</f>
        <v>1975.93</v>
      </c>
      <c r="BV30" s="71">
        <f>AppQt.Data!BO$7</f>
        <v>1928.48</v>
      </c>
      <c r="BW30" s="71">
        <f>AppQt.Data!BP$7</f>
        <v>1971.49</v>
      </c>
      <c r="BX30" s="99" t="str">
        <f t="shared" si="2"/>
        <v>▲</v>
      </c>
      <c r="BY30" s="100">
        <f t="shared" si="3"/>
        <v>14.232986644262247</v>
      </c>
    </row>
    <row r="31" spans="1:80" ht="12.75" customHeight="1">
      <c r="B31" s="36" t="s">
        <v>252</v>
      </c>
      <c r="C31" s="37"/>
      <c r="D31" s="37"/>
      <c r="E31" s="37"/>
      <c r="F31" s="37"/>
      <c r="G31" s="37"/>
      <c r="H31" s="37"/>
      <c r="I31" s="37"/>
      <c r="J31" s="37"/>
      <c r="K31" s="37"/>
      <c r="L31" s="37"/>
      <c r="M31" s="37"/>
      <c r="N31" s="37"/>
      <c r="O31" s="37"/>
      <c r="P31" s="37"/>
      <c r="Q31" s="37"/>
      <c r="R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row>
    <row r="32" spans="1:80" ht="12.75" customHeight="1">
      <c r="B32" s="33" t="s">
        <v>235</v>
      </c>
      <c r="C32" s="37"/>
      <c r="D32" s="37"/>
      <c r="E32" s="37"/>
      <c r="F32" s="37"/>
      <c r="G32" s="37"/>
      <c r="H32" s="37"/>
      <c r="I32" s="37"/>
      <c r="J32" s="37"/>
      <c r="K32" s="37"/>
      <c r="L32" s="37"/>
      <c r="M32" s="37"/>
      <c r="N32" s="37"/>
      <c r="O32" s="37"/>
      <c r="P32" s="37"/>
      <c r="Q32" s="37"/>
      <c r="R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row>
  </sheetData>
  <conditionalFormatting sqref="Q7:R26 B28:R30 B6:P26 T6:BY30">
    <cfRule type="expression" dxfId="149" priority="20">
      <formula>MOD(ROW(),2)=1</formula>
    </cfRule>
  </conditionalFormatting>
  <conditionalFormatting sqref="BX7:BX10 Q13:Q26 Q28:Q30 BX28:BX30 BX13:BX26">
    <cfRule type="cellIs" dxfId="148" priority="18" operator="equal">
      <formula>$A$1</formula>
    </cfRule>
    <cfRule type="cellIs" dxfId="147" priority="19" operator="equal">
      <formula>$A$2</formula>
    </cfRule>
  </conditionalFormatting>
  <conditionalFormatting sqref="Q6:R6">
    <cfRule type="expression" dxfId="146" priority="16">
      <formula>MOD(ROW(),2)=1</formula>
    </cfRule>
  </conditionalFormatting>
  <conditionalFormatting sqref="R7:R26 R28:R30 BY28:BY30 BY7:BY26">
    <cfRule type="cellIs" dxfId="145" priority="14" operator="lessThan">
      <formula>0</formula>
    </cfRule>
    <cfRule type="cellIs" dxfId="144" priority="15" operator="greaterThan">
      <formula>0</formula>
    </cfRule>
  </conditionalFormatting>
  <conditionalFormatting sqref="Q7:Q10">
    <cfRule type="cellIs" dxfId="143" priority="11" operator="equal">
      <formula>$A$1</formula>
    </cfRule>
    <cfRule type="cellIs" dxfId="142" priority="12" operator="equal">
      <formula>$A$2</formula>
    </cfRule>
  </conditionalFormatting>
  <conditionalFormatting sqref="B27:R27">
    <cfRule type="expression" dxfId="141" priority="5">
      <formula>MOD(ROW(),2)=1</formula>
    </cfRule>
  </conditionalFormatting>
  <conditionalFormatting sqref="BX27 Q27">
    <cfRule type="cellIs" dxfId="140" priority="3" operator="equal">
      <formula>$A$1</formula>
    </cfRule>
    <cfRule type="cellIs" dxfId="139" priority="4" operator="equal">
      <formula>$A$2</formula>
    </cfRule>
  </conditionalFormatting>
  <conditionalFormatting sqref="BY27 R27">
    <cfRule type="cellIs" dxfId="138" priority="1" operator="lessThan">
      <formula>0</formula>
    </cfRule>
    <cfRule type="cellIs" dxfId="137" priority="2" operator="greaterThan">
      <formula>0</formula>
    </cfRule>
  </conditionalFormatting>
  <pageMargins left="0.78740157480314965" right="0.78740157480314965" top="1.3779527559055118" bottom="0.59055118110236227" header="0.39370078740157483" footer="0.31496062992125984"/>
  <pageSetup paperSize="9" scale="19"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AppQt.Data!$B$2:$B$3</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DC8CFF"/>
  </sheetPr>
  <dimension ref="A1:BY47"/>
  <sheetViews>
    <sheetView showGridLines="0" zoomScaleNormal="100" workbookViewId="0">
      <selection activeCell="D1" sqref="D1"/>
    </sheetView>
  </sheetViews>
  <sheetFormatPr defaultColWidth="9.140625" defaultRowHeight="12.75"/>
  <cols>
    <col min="1" max="1" width="9.140625" style="75"/>
    <col min="2" max="2" width="24.5703125" style="39" customWidth="1"/>
    <col min="3" max="16" width="9.140625" style="39"/>
    <col min="17" max="17" width="2.7109375" style="39" customWidth="1"/>
    <col min="18" max="18" width="9.140625" style="39"/>
    <col min="19" max="41" width="9.140625" style="75"/>
    <col min="42" max="48" width="9.140625" style="39"/>
    <col min="49" max="49" width="9.140625" style="39" customWidth="1"/>
    <col min="50" max="75" width="9.140625" style="39"/>
    <col min="76" max="76" width="3.5703125" style="39" customWidth="1"/>
    <col min="77" max="16384" width="9.140625" style="39"/>
  </cols>
  <sheetData>
    <row r="1" spans="1:77">
      <c r="A1" s="52" t="s">
        <v>154</v>
      </c>
      <c r="S1" s="52"/>
      <c r="T1" s="52"/>
      <c r="U1" s="52"/>
      <c r="V1" s="52"/>
      <c r="W1" s="52"/>
      <c r="X1" s="52"/>
      <c r="Y1" s="52"/>
      <c r="Z1" s="52"/>
      <c r="AA1" s="52"/>
      <c r="AB1" s="52"/>
      <c r="AC1" s="52"/>
      <c r="AD1" s="52"/>
      <c r="AE1" s="52"/>
      <c r="AF1" s="52"/>
      <c r="AG1" s="52"/>
      <c r="AH1" s="52"/>
      <c r="AI1" s="52"/>
      <c r="AJ1" s="52"/>
      <c r="AK1" s="52"/>
      <c r="AL1" s="52"/>
      <c r="AM1" s="52"/>
      <c r="AN1" s="52"/>
      <c r="AO1" s="52"/>
    </row>
    <row r="2" spans="1:77" s="75" customFormat="1">
      <c r="A2" s="53" t="s">
        <v>155</v>
      </c>
      <c r="B2" s="126" t="s">
        <v>13</v>
      </c>
      <c r="S2" s="53"/>
      <c r="T2" s="53"/>
      <c r="U2" s="53"/>
      <c r="V2" s="53"/>
      <c r="W2" s="53"/>
      <c r="X2" s="53"/>
      <c r="Y2" s="53"/>
      <c r="Z2" s="53"/>
      <c r="AA2" s="53"/>
      <c r="AB2" s="53"/>
      <c r="AC2" s="53"/>
      <c r="AD2" s="53"/>
      <c r="AE2" s="53"/>
      <c r="AF2" s="53"/>
      <c r="AG2" s="53"/>
      <c r="AH2" s="53"/>
      <c r="AI2" s="53"/>
      <c r="AJ2" s="53"/>
      <c r="AK2" s="53"/>
      <c r="AL2" s="53"/>
      <c r="AM2" s="53"/>
      <c r="AN2" s="53"/>
      <c r="AO2" s="53"/>
    </row>
    <row r="4" spans="1:77">
      <c r="B4" s="55" t="str">
        <f>"Jewellery demand in selected countries ("&amp;$B$2&amp;")"</f>
        <v>Jewellery demand in selected countries (Tonnes)</v>
      </c>
      <c r="C4" s="55"/>
      <c r="D4" s="55"/>
      <c r="E4" s="55"/>
      <c r="F4" s="55"/>
      <c r="G4" s="55"/>
      <c r="H4" s="55"/>
      <c r="I4" s="55"/>
      <c r="J4" s="55"/>
      <c r="K4" s="55"/>
      <c r="L4" s="55"/>
      <c r="M4" s="55"/>
      <c r="N4" s="55"/>
      <c r="O4" s="55"/>
      <c r="P4" s="55"/>
      <c r="Q4" s="55"/>
      <c r="R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row>
    <row r="5" spans="1:77" s="56" customFormat="1" ht="38.25" customHeight="1">
      <c r="A5" s="76"/>
      <c r="B5" s="123"/>
      <c r="C5" s="122">
        <f>AppAn.Data!L$2</f>
        <v>2010</v>
      </c>
      <c r="D5" s="122">
        <f>AppAn.Data!M$2</f>
        <v>2011</v>
      </c>
      <c r="E5" s="122">
        <f>AppAn.Data!N$2</f>
        <v>2012</v>
      </c>
      <c r="F5" s="122">
        <f>AppAn.Data!O$2</f>
        <v>2013</v>
      </c>
      <c r="G5" s="122">
        <f>AppAn.Data!P$2</f>
        <v>2014</v>
      </c>
      <c r="H5" s="122">
        <f>AppAn.Data!Q$2</f>
        <v>2015</v>
      </c>
      <c r="I5" s="122">
        <f>AppAn.Data!R$2</f>
        <v>2016</v>
      </c>
      <c r="J5" s="122">
        <f>AppAn.Data!S$2</f>
        <v>2017</v>
      </c>
      <c r="K5" s="122">
        <f>AppAn.Data!T$2</f>
        <v>2018</v>
      </c>
      <c r="L5" s="122">
        <f>AppAn.Data!U$2</f>
        <v>2019</v>
      </c>
      <c r="M5" s="122">
        <f>AppAn.Data!V$2</f>
        <v>2020</v>
      </c>
      <c r="N5" s="122">
        <f>AppAn.Data!W$2</f>
        <v>2021</v>
      </c>
      <c r="O5" s="122">
        <f>AppAn.Data!X$2</f>
        <v>2022</v>
      </c>
      <c r="P5" s="122">
        <f>AppAn.Data!Y$2</f>
        <v>2023</v>
      </c>
      <c r="Q5" s="122"/>
      <c r="R5" s="122" t="s">
        <v>12</v>
      </c>
      <c r="S5" s="76"/>
      <c r="T5" s="122" t="str">
        <f>AppQt.Data!M$2</f>
        <v>Q1'10</v>
      </c>
      <c r="U5" s="122" t="str">
        <f>AppQt.Data!N$2</f>
        <v>Q2'10</v>
      </c>
      <c r="V5" s="122" t="str">
        <f>AppQt.Data!O$2</f>
        <v>Q3'10</v>
      </c>
      <c r="W5" s="122" t="str">
        <f>AppQt.Data!P$2</f>
        <v>Q4'10</v>
      </c>
      <c r="X5" s="122" t="str">
        <f>AppQt.Data!Q$2</f>
        <v>Q1'11</v>
      </c>
      <c r="Y5" s="122" t="str">
        <f>AppQt.Data!R$2</f>
        <v>Q2'11</v>
      </c>
      <c r="Z5" s="122" t="str">
        <f>AppQt.Data!S$2</f>
        <v>Q3'11</v>
      </c>
      <c r="AA5" s="122" t="str">
        <f>AppQt.Data!T$2</f>
        <v>Q4'11</v>
      </c>
      <c r="AB5" s="122" t="str">
        <f>AppQt.Data!U$2</f>
        <v>Q1'12</v>
      </c>
      <c r="AC5" s="122" t="str">
        <f>AppQt.Data!V$2</f>
        <v>Q2'12</v>
      </c>
      <c r="AD5" s="122" t="str">
        <f>AppQt.Data!W$2</f>
        <v>Q3'12</v>
      </c>
      <c r="AE5" s="122" t="str">
        <f>AppQt.Data!X$2</f>
        <v>Q4'12</v>
      </c>
      <c r="AF5" s="122" t="str">
        <f>AppQt.Data!Y$2</f>
        <v>Q1'13</v>
      </c>
      <c r="AG5" s="122" t="str">
        <f>AppQt.Data!Z$2</f>
        <v>Q2'13</v>
      </c>
      <c r="AH5" s="122" t="str">
        <f>AppQt.Data!AA$2</f>
        <v>Q3'13</v>
      </c>
      <c r="AI5" s="122" t="str">
        <f>AppQt.Data!AB$2</f>
        <v>Q4'13</v>
      </c>
      <c r="AJ5" s="122" t="str">
        <f>AppQt.Data!AC$2</f>
        <v>Q1'14</v>
      </c>
      <c r="AK5" s="122" t="str">
        <f>AppQt.Data!AD$2</f>
        <v>Q2'14</v>
      </c>
      <c r="AL5" s="122" t="str">
        <f>AppQt.Data!AE$2</f>
        <v>Q3'14</v>
      </c>
      <c r="AM5" s="122" t="str">
        <f>AppQt.Data!AF$2</f>
        <v>Q4'14</v>
      </c>
      <c r="AN5" s="122" t="str">
        <f>AppQt.Data!AG$2</f>
        <v>Q1'15</v>
      </c>
      <c r="AO5" s="122" t="str">
        <f>AppQt.Data!AH$2</f>
        <v>Q2'15</v>
      </c>
      <c r="AP5" s="122" t="str">
        <f>AppQt.Data!AI$2</f>
        <v>Q3'15</v>
      </c>
      <c r="AQ5" s="122" t="str">
        <f>AppQt.Data!AJ$2</f>
        <v>Q4'15</v>
      </c>
      <c r="AR5" s="122" t="str">
        <f>AppQt.Data!AK$2</f>
        <v>Q1'16</v>
      </c>
      <c r="AS5" s="122" t="str">
        <f>AppQt.Data!AL$2</f>
        <v>Q2'16</v>
      </c>
      <c r="AT5" s="122" t="str">
        <f>AppQt.Data!AM$2</f>
        <v>Q3'16</v>
      </c>
      <c r="AU5" s="122" t="str">
        <f>AppQt.Data!AN$2</f>
        <v>Q4'16</v>
      </c>
      <c r="AV5" s="122" t="str">
        <f>AppQt.Data!AO$2</f>
        <v>Q1'17</v>
      </c>
      <c r="AW5" s="122" t="str">
        <f>AppQt.Data!AP$2</f>
        <v>Q2'17</v>
      </c>
      <c r="AX5" s="122" t="str">
        <f>AppQt.Data!AQ$2</f>
        <v>Q3'17</v>
      </c>
      <c r="AY5" s="122" t="str">
        <f>AppQt.Data!AR$2</f>
        <v>Q4'17</v>
      </c>
      <c r="AZ5" s="122" t="str">
        <f>AppQt.Data!AS$2</f>
        <v>Q1'18</v>
      </c>
      <c r="BA5" s="122" t="str">
        <f>AppQt.Data!AT$2</f>
        <v>Q2'18</v>
      </c>
      <c r="BB5" s="122" t="str">
        <f>AppQt.Data!AU$2</f>
        <v>Q3'18</v>
      </c>
      <c r="BC5" s="122" t="str">
        <f>AppQt.Data!AV$2</f>
        <v>Q4'18</v>
      </c>
      <c r="BD5" s="122" t="str">
        <f>AppQt.Data!AW$2</f>
        <v>Q1'19</v>
      </c>
      <c r="BE5" s="122" t="str">
        <f>AppQt.Data!AX$2</f>
        <v>Q2'19</v>
      </c>
      <c r="BF5" s="122" t="str">
        <f>AppQt.Data!AY$2</f>
        <v>Q3'19</v>
      </c>
      <c r="BG5" s="122" t="str">
        <f>AppQt.Data!AZ$2</f>
        <v>Q4'19</v>
      </c>
      <c r="BH5" s="122" t="str">
        <f>AppQt.Data!BA$2</f>
        <v>Q1'20</v>
      </c>
      <c r="BI5" s="122" t="str">
        <f>AppQt.Data!BB$2</f>
        <v>Q2'20</v>
      </c>
      <c r="BJ5" s="122" t="str">
        <f>AppQt.Data!BC$2</f>
        <v>Q3'20</v>
      </c>
      <c r="BK5" s="122" t="str">
        <f>AppQt.Data!BD$2</f>
        <v>Q4'20</v>
      </c>
      <c r="BL5" s="122" t="str">
        <f>AppQt.Data!BE$2</f>
        <v>Q1'21</v>
      </c>
      <c r="BM5" s="122" t="str">
        <f>AppQt.Data!BF$2</f>
        <v>Q2'21</v>
      </c>
      <c r="BN5" s="122" t="str">
        <f>AppQt.Data!BG$2</f>
        <v>Q3'21</v>
      </c>
      <c r="BO5" s="122" t="str">
        <f>AppQt.Data!BH$2</f>
        <v>Q4'21</v>
      </c>
      <c r="BP5" s="122" t="str">
        <f>AppQt.Data!BI$2</f>
        <v>Q1'22</v>
      </c>
      <c r="BQ5" s="122" t="str">
        <f>AppQt.Data!BJ$2</f>
        <v>Q2'22</v>
      </c>
      <c r="BR5" s="122" t="str">
        <f>AppQt.Data!BK$2</f>
        <v>Q3'22</v>
      </c>
      <c r="BS5" s="122" t="str">
        <f>AppQt.Data!BL$2</f>
        <v>Q4'22</v>
      </c>
      <c r="BT5" s="122" t="str">
        <f>AppQt.Data!BM$2</f>
        <v>Q1'23</v>
      </c>
      <c r="BU5" s="122" t="str">
        <f>AppQt.Data!BN$2</f>
        <v>Q2'23</v>
      </c>
      <c r="BV5" s="122" t="str">
        <f>AppQt.Data!BO$2</f>
        <v>Q3'23</v>
      </c>
      <c r="BW5" s="122" t="str">
        <f>AppQt.Data!BP$2</f>
        <v>Q4'23</v>
      </c>
      <c r="BX5" s="122"/>
      <c r="BY5" s="122" t="s">
        <v>12</v>
      </c>
    </row>
    <row r="6" spans="1:77">
      <c r="A6" s="64"/>
      <c r="B6" s="89" t="s">
        <v>49</v>
      </c>
      <c r="C6" s="81">
        <f>IFERROR(IF($B$2="Tonnes",AppAn.Data!L32,(AppAn.Data!L32*ozton*AppAn.Data!L$6)/1000000),"-")</f>
        <v>661.65670656183181</v>
      </c>
      <c r="D6" s="81">
        <f>IFERROR(IF($B$2="Tonnes",AppAn.Data!M32,(AppAn.Data!M32*ozton*AppAn.Data!M$6)/1000000),"-")</f>
        <v>619.31126175185261</v>
      </c>
      <c r="E6" s="81">
        <f>IFERROR(IF($B$2="Tonnes",AppAn.Data!N32,(AppAn.Data!N32*ozton*AppAn.Data!N$6)/1000000),"-")</f>
        <v>595.16753270612003</v>
      </c>
      <c r="F6" s="81">
        <f>IFERROR(IF($B$2="Tonnes",AppAn.Data!O32,(AppAn.Data!O32*ozton*AppAn.Data!O$6)/1000000),"-")</f>
        <v>617.42978121961733</v>
      </c>
      <c r="G6" s="81">
        <f>IFERROR(IF($B$2="Tonnes",AppAn.Data!P32,(AppAn.Data!P32*ozton*AppAn.Data!P$6)/1000000),"-")</f>
        <v>627.49133060767122</v>
      </c>
      <c r="H6" s="81">
        <f>IFERROR(IF($B$2="Tonnes",AppAn.Data!Q32,(AppAn.Data!Q32*ozton*AppAn.Data!Q$6)/1000000),"-")</f>
        <v>662.29704032189329</v>
      </c>
      <c r="I6" s="81">
        <f>IFERROR(IF($B$2="Tonnes",AppAn.Data!R32,(AppAn.Data!R32*ozton*AppAn.Data!R$6)/1000000),"-")</f>
        <v>504.50877873973809</v>
      </c>
      <c r="J6" s="81">
        <f>IFERROR(IF($B$2="Tonnes",AppAn.Data!S32,(AppAn.Data!S32*ozton*AppAn.Data!S$6)/1000000),"-")</f>
        <v>601.90119398280206</v>
      </c>
      <c r="K6" s="81">
        <f>IFERROR(IF($B$2="Tonnes",AppAn.Data!T32,(AppAn.Data!T32*ozton*AppAn.Data!T$6)/1000000),"-")</f>
        <v>598.01090527814119</v>
      </c>
      <c r="L6" s="81">
        <f>IFERROR(IF($B$2="Tonnes",AppAn.Data!U32,(AppAn.Data!U32*ozton*AppAn.Data!U$6)/1000000),"-")</f>
        <v>544.63619815173627</v>
      </c>
      <c r="M6" s="81">
        <f>IFERROR(IF($B$2="Tonnes",AppAn.Data!V32,(AppAn.Data!V32*ozton*AppAn.Data!V$6)/1000000),"-")</f>
        <v>315.93269170472456</v>
      </c>
      <c r="N6" s="81">
        <f>IFERROR(IF($B$2="Tonnes",AppAn.Data!W32,(AppAn.Data!W32*ozton*AppAn.Data!W$6)/1000000),"-")</f>
        <v>610.86354212490699</v>
      </c>
      <c r="O6" s="81">
        <f>IFERROR(IF($B$2="Tonnes",AppAn.Data!X32,(AppAn.Data!X32*ozton*AppAn.Data!X$6)/1000000),"-")</f>
        <v>600.563977542011</v>
      </c>
      <c r="P6" s="81">
        <f>IFERROR(IF($B$2="Tonnes",AppAn.Data!Y32,(AppAn.Data!Y32*ozton*AppAn.Data!Y$6)/1000000),"-")</f>
        <v>562.32432726433331</v>
      </c>
      <c r="Q6" s="68" t="str">
        <f>IF(R6&lt;0,$A$2,IF(R6&gt;0,$A$1,"-"))</f>
        <v>▼</v>
      </c>
      <c r="R6" s="69">
        <f t="shared" ref="R6:R40" si="0">IF(AND(P6&gt;0,O6&gt;0),(P6/O6-1)*100,"-")</f>
        <v>-6.3672900319771024</v>
      </c>
      <c r="S6" s="64"/>
      <c r="T6" s="81">
        <f>IFERROR(IF($B$2="Tonnes",AppQt.Data!M42,(AppQt.Data!M42*ozton*AppQt.Data!M$7)/1000000),"-")</f>
        <v>190.86518726172773</v>
      </c>
      <c r="U6" s="81">
        <f>IFERROR(IF($B$2="Tonnes",AppQt.Data!N42,(AppQt.Data!N42*ozton*AppQt.Data!N$7)/1000000),"-")</f>
        <v>117.27024530928182</v>
      </c>
      <c r="V6" s="81">
        <f>IFERROR(IF($B$2="Tonnes",AppQt.Data!O42,(AppQt.Data!O42*ozton*AppQt.Data!O$7)/1000000),"-")</f>
        <v>166.61232100456573</v>
      </c>
      <c r="W6" s="81">
        <f>IFERROR(IF($B$2="Tonnes",AppQt.Data!P42,(AppQt.Data!P42*ozton*AppQt.Data!P$7)/1000000),"-")</f>
        <v>186.90895298625648</v>
      </c>
      <c r="X6" s="81">
        <f>IFERROR(IF($B$2="Tonnes",AppQt.Data!Q42,(AppQt.Data!Q42*ozton*AppQt.Data!Q$7)/1000000),"-")</f>
        <v>198.75967692652551</v>
      </c>
      <c r="Y6" s="81">
        <f>IFERROR(IF($B$2="Tonnes",AppQt.Data!R42,(AppQt.Data!R42*ozton*AppQt.Data!R$7)/1000000),"-")</f>
        <v>179.78178544067305</v>
      </c>
      <c r="Z6" s="81">
        <f>IFERROR(IF($B$2="Tonnes",AppQt.Data!S42,(AppQt.Data!S42*ozton*AppQt.Data!S$7)/1000000),"-")</f>
        <v>127.0322309722761</v>
      </c>
      <c r="AA6" s="81">
        <f>IFERROR(IF($B$2="Tonnes",AppQt.Data!T42,(AppQt.Data!T42*ozton*AppQt.Data!T$7)/1000000),"-")</f>
        <v>113.73756841237801</v>
      </c>
      <c r="AB6" s="81">
        <f>IFERROR(IF($B$2="Tonnes",AppQt.Data!U42,(AppQt.Data!U42*ozton*AppQt.Data!U$7)/1000000),"-")</f>
        <v>147.52604278294368</v>
      </c>
      <c r="AC6" s="81">
        <f>IFERROR(IF($B$2="Tonnes",AppQt.Data!V42,(AppQt.Data!V42*ozton*AppQt.Data!V$7)/1000000),"-")</f>
        <v>133.8356787238273</v>
      </c>
      <c r="AD6" s="81">
        <f>IFERROR(IF($B$2="Tonnes",AppQt.Data!W42,(AppQt.Data!W42*ozton*AppQt.Data!W$7)/1000000),"-")</f>
        <v>147.19689776680727</v>
      </c>
      <c r="AE6" s="81">
        <f>IFERROR(IF($B$2="Tonnes",AppQt.Data!X42,(AppQt.Data!X42*ozton*AppQt.Data!X$7)/1000000),"-")</f>
        <v>166.60891343254167</v>
      </c>
      <c r="AF6" s="81">
        <f>IFERROR(IF($B$2="Tonnes",AppQt.Data!Y42,(AppQt.Data!Y42*ozton*AppQt.Data!Y$7)/1000000),"-")</f>
        <v>144.65052104445505</v>
      </c>
      <c r="AG6" s="81">
        <f>IFERROR(IF($B$2="Tonnes",AppQt.Data!Z42,(AppQt.Data!Z42*ozton*AppQt.Data!Z$7)/1000000),"-")</f>
        <v>188.53390171165518</v>
      </c>
      <c r="AH6" s="81">
        <f>IFERROR(IF($B$2="Tonnes",AppQt.Data!AA42,(AppQt.Data!AA42*ozton*AppQt.Data!AA$7)/1000000),"-")</f>
        <v>146.16233246560444</v>
      </c>
      <c r="AI6" s="81">
        <f>IFERROR(IF($B$2="Tonnes",AppQt.Data!AB42,(AppQt.Data!AB42*ozton*AppQt.Data!AB$7)/1000000),"-")</f>
        <v>138.08302599790261</v>
      </c>
      <c r="AJ6" s="81">
        <f>IFERROR(IF($B$2="Tonnes",AppQt.Data!AC42,(AppQt.Data!AC42*ozton*AppQt.Data!AC$7)/1000000),"-")</f>
        <v>123.68849937180565</v>
      </c>
      <c r="AK6" s="81">
        <f>IFERROR(IF($B$2="Tonnes",AppQt.Data!AD42,(AppQt.Data!AD42*ozton*AppQt.Data!AD$7)/1000000),"-")</f>
        <v>151.56657694526021</v>
      </c>
      <c r="AL6" s="81">
        <f>IFERROR(IF($B$2="Tonnes",AppQt.Data!AE42,(AppQt.Data!AE42*ozton*AppQt.Data!AE$7)/1000000),"-")</f>
        <v>183.08347948089079</v>
      </c>
      <c r="AM6" s="81">
        <f>IFERROR(IF($B$2="Tonnes",AppQt.Data!AF42,(AppQt.Data!AF42*ozton*AppQt.Data!AF$7)/1000000),"-")</f>
        <v>169.15277480971457</v>
      </c>
      <c r="AN6" s="81">
        <f>IFERROR(IF($B$2="Tonnes",AppQt.Data!AG42,(AppQt.Data!AG42*ozton*AppQt.Data!AG$7)/1000000),"-")</f>
        <v>150.70482133800485</v>
      </c>
      <c r="AO6" s="81">
        <f>IFERROR(IF($B$2="Tonnes",AppQt.Data!AH42,(AppQt.Data!AH42*ozton*AppQt.Data!AH$7)/1000000),"-")</f>
        <v>121.47015904540478</v>
      </c>
      <c r="AP6" s="81">
        <f>IFERROR(IF($B$2="Tonnes",AppQt.Data!AI42,(AppQt.Data!AI42*ozton*AppQt.Data!AI$7)/1000000),"-")</f>
        <v>214.13879867766045</v>
      </c>
      <c r="AQ6" s="81">
        <f>IFERROR(IF($B$2="Tonnes",AppQt.Data!AJ42,(AppQt.Data!AJ42*ozton*AppQt.Data!AJ$7)/1000000),"-")</f>
        <v>175.98326126082318</v>
      </c>
      <c r="AR6" s="81">
        <f>IFERROR(IF($B$2="Tonnes",AppQt.Data!AK42,(AppQt.Data!AK42*ozton*AppQt.Data!AK$7)/1000000),"-")</f>
        <v>79.777117136462749</v>
      </c>
      <c r="AS6" s="81">
        <f>IFERROR(IF($B$2="Tonnes",AppQt.Data!AL42,(AppQt.Data!AL42*ozton*AppQt.Data!AL$7)/1000000),"-")</f>
        <v>89.838518822237376</v>
      </c>
      <c r="AT6" s="81">
        <f>IFERROR(IF($B$2="Tonnes",AppQt.Data!AM42,(AppQt.Data!AM42*ozton*AppQt.Data!AM$7)/1000000),"-")</f>
        <v>152.69484303324532</v>
      </c>
      <c r="AU6" s="81">
        <f>IFERROR(IF($B$2="Tonnes",AppQt.Data!AN42,(AppQt.Data!AN42*ozton*AppQt.Data!AN$7)/1000000),"-")</f>
        <v>182.19829974779267</v>
      </c>
      <c r="AV6" s="81">
        <f>IFERROR(IF($B$2="Tonnes",AppQt.Data!AO42,(AppQt.Data!AO42*ozton*AppQt.Data!AO$7)/1000000),"-")</f>
        <v>123.72511020516356</v>
      </c>
      <c r="AW6" s="81">
        <f>IFERROR(IF($B$2="Tonnes",AppQt.Data!AP42,(AppQt.Data!AP42*ozton*AppQt.Data!AP$7)/1000000),"-")</f>
        <v>160.95005276780358</v>
      </c>
      <c r="AX6" s="81">
        <f>IFERROR(IF($B$2="Tonnes",AppQt.Data!AQ42,(AppQt.Data!AQ42*ozton*AppQt.Data!AQ$7)/1000000),"-")</f>
        <v>134.79821424274854</v>
      </c>
      <c r="AY6" s="81">
        <f>IFERROR(IF($B$2="Tonnes",AppQt.Data!AR42,(AppQt.Data!AR42*ozton*AppQt.Data!AR$7)/1000000),"-")</f>
        <v>182.42781676708637</v>
      </c>
      <c r="AZ6" s="81">
        <f>IFERROR(IF($B$2="Tonnes",AppQt.Data!AS42,(AppQt.Data!AS42*ozton*AppQt.Data!AS$7)/1000000),"-")</f>
        <v>119.20959310823409</v>
      </c>
      <c r="BA6" s="81">
        <f>IFERROR(IF($B$2="Tonnes",AppQt.Data!AT42,(AppQt.Data!AT42*ozton*AppQt.Data!AT$7)/1000000),"-")</f>
        <v>149.94356069198909</v>
      </c>
      <c r="BB6" s="81">
        <f>IFERROR(IF($B$2="Tonnes",AppQt.Data!AU42,(AppQt.Data!AU42*ozton*AppQt.Data!AU$7)/1000000),"-")</f>
        <v>148.78774380416081</v>
      </c>
      <c r="BC6" s="81">
        <f>IFERROR(IF($B$2="Tonnes",AppQt.Data!AV42,(AppQt.Data!AV42*ozton*AppQt.Data!AV$7)/1000000),"-")</f>
        <v>180.0700076737572</v>
      </c>
      <c r="BD6" s="81">
        <f>IFERROR(IF($B$2="Tonnes",AppQt.Data!AW42,(AppQt.Data!AW42*ozton*AppQt.Data!AW$7)/1000000),"-")</f>
        <v>125.42837833676344</v>
      </c>
      <c r="BE6" s="81">
        <f>IFERROR(IF($B$2="Tonnes",AppQt.Data!AX42,(AppQt.Data!AX42*ozton*AppQt.Data!AX$7)/1000000),"-")</f>
        <v>168.64313127578745</v>
      </c>
      <c r="BF6" s="81">
        <f>IFERROR(IF($B$2="Tonnes",AppQt.Data!AY42,(AppQt.Data!AY42*ozton*AppQt.Data!AY$7)/1000000),"-")</f>
        <v>101.56630420270452</v>
      </c>
      <c r="BG6" s="81">
        <f>IFERROR(IF($B$2="Tonnes",AppQt.Data!AZ42,(AppQt.Data!AZ42*ozton*AppQt.Data!AZ$7)/1000000),"-")</f>
        <v>148.99838433648088</v>
      </c>
      <c r="BH6" s="81">
        <f>IFERROR(IF($B$2="Tonnes",AppQt.Data!BA42,(AppQt.Data!BA42*ozton*AppQt.Data!BA$7)/1000000),"-")</f>
        <v>73.861008333646254</v>
      </c>
      <c r="BI6" s="81">
        <f>IFERROR(IF($B$2="Tonnes",AppQt.Data!BB42,(AppQt.Data!BB42*ozton*AppQt.Data!BB$7)/1000000),"-")</f>
        <v>43.974826558568118</v>
      </c>
      <c r="BJ6" s="81">
        <f>IFERROR(IF($B$2="Tonnes",AppQt.Data!BC42,(AppQt.Data!BC42*ozton*AppQt.Data!BC$7)/1000000),"-")</f>
        <v>60.795732737081813</v>
      </c>
      <c r="BK6" s="81">
        <f>IFERROR(IF($B$2="Tonnes",AppQt.Data!BD42,(AppQt.Data!BD42*ozton*AppQt.Data!BD$7)/1000000),"-")</f>
        <v>137.30112407542836</v>
      </c>
      <c r="BL6" s="81">
        <f>IFERROR(IF($B$2="Tonnes",AppQt.Data!BE42,(AppQt.Data!BE42*ozton*AppQt.Data!BE$7)/1000000),"-")</f>
        <v>126.52267742523097</v>
      </c>
      <c r="BM6" s="81">
        <f>IFERROR(IF($B$2="Tonnes",AppQt.Data!BF42,(AppQt.Data!BF42*ozton*AppQt.Data!BF$7)/1000000),"-")</f>
        <v>94.265206613627214</v>
      </c>
      <c r="BN6" s="81">
        <f>IFERROR(IF($B$2="Tonnes",AppQt.Data!BG42,(AppQt.Data!BG42*ozton*AppQt.Data!BG$7)/1000000),"-")</f>
        <v>125.08749547978633</v>
      </c>
      <c r="BO6" s="81">
        <f>IFERROR(IF($B$2="Tonnes",AppQt.Data!BH42,(AppQt.Data!BH42*ozton*AppQt.Data!BH$7)/1000000),"-")</f>
        <v>264.98816260626245</v>
      </c>
      <c r="BP6" s="81">
        <f>IFERROR(IF($B$2="Tonnes",AppQt.Data!BI42,(AppQt.Data!BI42*ozton*AppQt.Data!BI$7)/1000000),"-")</f>
        <v>94.19622134219739</v>
      </c>
      <c r="BQ6" s="81">
        <f>IFERROR(IF($B$2="Tonnes",AppQt.Data!BJ42,(AppQt.Data!BJ42*ozton*AppQt.Data!BJ$7)/1000000),"-")</f>
        <v>140.28577901804081</v>
      </c>
      <c r="BR6" s="81">
        <f>IFERROR(IF($B$2="Tonnes",AppQt.Data!BK42,(AppQt.Data!BK42*ozton*AppQt.Data!BK$7)/1000000),"-")</f>
        <v>146.22440274173931</v>
      </c>
      <c r="BS6" s="81">
        <f>IFERROR(IF($B$2="Tonnes",AppQt.Data!BL42,(AppQt.Data!BL42*ozton*AppQt.Data!BL$7)/1000000),"-")</f>
        <v>219.85757444003349</v>
      </c>
      <c r="BT6" s="81">
        <f>IFERROR(IF($B$2="Tonnes",AppQt.Data!BM42,(AppQt.Data!BM42*ozton*AppQt.Data!BM$7)/1000000),"-")</f>
        <v>78.422493046861035</v>
      </c>
      <c r="BU6" s="81">
        <f>IFERROR(IF($B$2="Tonnes",AppQt.Data!BN42,(AppQt.Data!BN42*ozton*AppQt.Data!BN$7)/1000000),"-")</f>
        <v>128.60125752642793</v>
      </c>
      <c r="BV6" s="81">
        <f>IFERROR(IF($B$2="Tonnes",AppQt.Data!BO42,(AppQt.Data!BO42*ozton*AppQt.Data!BO$7)/1000000),"-")</f>
        <v>155.73205818849584</v>
      </c>
      <c r="BW6" s="81">
        <f>IFERROR(IF($B$2="Tonnes",AppQt.Data!BP42,(AppQt.Data!BP42*ozton*AppQt.Data!BP$7)/1000000),"-")</f>
        <v>199.56851850254847</v>
      </c>
      <c r="BX6" s="68" t="str">
        <f>IF(BY6&lt;0,$A$2,IF(BY6&gt;0,$A$1,"-"))</f>
        <v>▼</v>
      </c>
      <c r="BY6" s="69">
        <f t="shared" ref="BY6:BY40" si="1">IF(AND(ISNUMBER(BW6),ISNUMBER(BS6),BW6&gt;0,BS6&gt;0,(BW6/BS6-1)*100&lt;300),(BW6/BS6-1)*100,IF(AND(ISNUMBER(BW6),ISNUMBER(BS6),BW6&gt;0,BS6&gt;0,(BW6/BS6-1)*100&gt;300),"&gt;300","-"))</f>
        <v>-9.2282724346251186</v>
      </c>
    </row>
    <row r="7" spans="1:77">
      <c r="A7" s="64"/>
      <c r="B7" s="89" t="s">
        <v>50</v>
      </c>
      <c r="C7" s="81">
        <f>IFERROR(IF($B$2="Tonnes",AppAn.Data!L33,(AppAn.Data!L33*ozton*AppAn.Data!L$6)/1000000),"-")</f>
        <v>26.473250137262077</v>
      </c>
      <c r="D7" s="81">
        <f>IFERROR(IF($B$2="Tonnes",AppAn.Data!M33,(AppAn.Data!M33*ozton*AppAn.Data!M$6)/1000000),"-")</f>
        <v>24.20401820255767</v>
      </c>
      <c r="E7" s="81">
        <f>IFERROR(IF($B$2="Tonnes",AppAn.Data!N33,(AppAn.Data!N33*ozton*AppAn.Data!N$6)/1000000),"-")</f>
        <v>26.14634799399116</v>
      </c>
      <c r="F7" s="81">
        <f>IFERROR(IF($B$2="Tonnes",AppAn.Data!O33,(AppAn.Data!O33*ozton*AppAn.Data!O$6)/1000000),"-")</f>
        <v>23.331891202885004</v>
      </c>
      <c r="G7" s="81">
        <f>IFERROR(IF($B$2="Tonnes",AppAn.Data!P33,(AppAn.Data!P33*ozton*AppAn.Data!P$6)/1000000),"-")</f>
        <v>21.849328195230392</v>
      </c>
      <c r="H7" s="81">
        <f>IFERROR(IF($B$2="Tonnes",AppAn.Data!Q33,(AppAn.Data!Q33*ozton*AppAn.Data!Q$6)/1000000),"-")</f>
        <v>23.173513572089732</v>
      </c>
      <c r="I7" s="81">
        <f>IFERROR(IF($B$2="Tonnes",AppAn.Data!R33,(AppAn.Data!R33*ozton*AppAn.Data!R$6)/1000000),"-")</f>
        <v>26.219005596801534</v>
      </c>
      <c r="J7" s="81">
        <f>IFERROR(IF($B$2="Tonnes",AppAn.Data!S33,(AppAn.Data!S33*ozton*AppAn.Data!S$6)/1000000),"-")</f>
        <v>28.066187614775341</v>
      </c>
      <c r="K7" s="81">
        <f>IFERROR(IF($B$2="Tonnes",AppAn.Data!T33,(AppAn.Data!T33*ozton*AppAn.Data!T$6)/1000000),"-")</f>
        <v>25.389562640784618</v>
      </c>
      <c r="L7" s="81">
        <f>IFERROR(IF($B$2="Tonnes",AppAn.Data!U33,(AppAn.Data!U33*ozton*AppAn.Data!U$6)/1000000),"-")</f>
        <v>23.791199898743386</v>
      </c>
      <c r="M7" s="81">
        <f>IFERROR(IF($B$2="Tonnes",AppAn.Data!V33,(AppAn.Data!V33*ozton*AppAn.Data!V$6)/1000000),"-")</f>
        <v>16.824540708264678</v>
      </c>
      <c r="N7" s="81">
        <f>IFERROR(IF($B$2="Tonnes",AppAn.Data!W33,(AppAn.Data!W33*ozton*AppAn.Data!W$6)/1000000),"-")</f>
        <v>23.132864353907287</v>
      </c>
      <c r="O7" s="81">
        <f>IFERROR(IF($B$2="Tonnes",AppAn.Data!X33,(AppAn.Data!X33*ozton*AppAn.Data!X$6)/1000000),"-")</f>
        <v>23.452506448932802</v>
      </c>
      <c r="P7" s="81">
        <f>IFERROR(IF($B$2="Tonnes",AppAn.Data!Y33,(AppAn.Data!Y33*ozton*AppAn.Data!Y$6)/1000000),"-")</f>
        <v>21.111554733609001</v>
      </c>
      <c r="Q7" s="68" t="str">
        <f t="shared" ref="Q7:Q46" si="2">IF(R7&lt;0,$A$2,IF(R7&gt;0,$A$1,"-"))</f>
        <v>▼</v>
      </c>
      <c r="R7" s="69">
        <f t="shared" si="0"/>
        <v>-9.9816696369795732</v>
      </c>
      <c r="S7" s="64"/>
      <c r="T7" s="81">
        <f>IFERROR(IF($B$2="Tonnes",AppQt.Data!M43,(AppQt.Data!M43*ozton*AppQt.Data!M$7)/1000000),"-")</f>
        <v>9.27108116764275</v>
      </c>
      <c r="U7" s="81">
        <f>IFERROR(IF($B$2="Tonnes",AppQt.Data!N43,(AppQt.Data!N43*ozton*AppQt.Data!N$7)/1000000),"-")</f>
        <v>6.0493882686676423</v>
      </c>
      <c r="V7" s="81">
        <f>IFERROR(IF($B$2="Tonnes",AppQt.Data!O43,(AppQt.Data!O43*ozton*AppQt.Data!O$7)/1000000),"-")</f>
        <v>6.6161042734260604</v>
      </c>
      <c r="W7" s="81">
        <f>IFERROR(IF($B$2="Tonnes",AppQt.Data!P43,(AppQt.Data!P43*ozton*AppQt.Data!P$7)/1000000),"-")</f>
        <v>4.5366764275256219</v>
      </c>
      <c r="X7" s="81">
        <f>IFERROR(IF($B$2="Tonnes",AppQt.Data!Q43,(AppQt.Data!Q43*ozton*AppQt.Data!Q$7)/1000000),"-")</f>
        <v>9.4862619531349957</v>
      </c>
      <c r="Y7" s="81">
        <f>IFERROR(IF($B$2="Tonnes",AppQt.Data!R43,(AppQt.Data!R43*ozton*AppQt.Data!R$7)/1000000),"-")</f>
        <v>5.697762929267272</v>
      </c>
      <c r="Z7" s="81">
        <f>IFERROR(IF($B$2="Tonnes",AppQt.Data!S43,(AppQt.Data!S43*ozton*AppQt.Data!S$7)/1000000),"-")</f>
        <v>5.2335985415660051</v>
      </c>
      <c r="AA7" s="81">
        <f>IFERROR(IF($B$2="Tonnes",AppQt.Data!T43,(AppQt.Data!T43*ozton*AppQt.Data!T$7)/1000000),"-")</f>
        <v>3.7863947785893965</v>
      </c>
      <c r="AB7" s="81">
        <f>IFERROR(IF($B$2="Tonnes",AppQt.Data!U43,(AppQt.Data!U43*ozton*AppQt.Data!U$7)/1000000),"-")</f>
        <v>8.8621702730506833</v>
      </c>
      <c r="AC7" s="81">
        <f>IFERROR(IF($B$2="Tonnes",AppQt.Data!V43,(AppQt.Data!V43*ozton*AppQt.Data!V$7)/1000000),"-")</f>
        <v>5.7721318180027339</v>
      </c>
      <c r="AD7" s="81">
        <f>IFERROR(IF($B$2="Tonnes",AppQt.Data!W43,(AppQt.Data!W43*ozton*AppQt.Data!W$7)/1000000),"-")</f>
        <v>5.9497164554967155</v>
      </c>
      <c r="AE7" s="81">
        <f>IFERROR(IF($B$2="Tonnes",AppQt.Data!X43,(AppQt.Data!X43*ozton*AppQt.Data!X$7)/1000000),"-")</f>
        <v>5.5623294474410265</v>
      </c>
      <c r="AF7" s="81">
        <f>IFERROR(IF($B$2="Tonnes",AppQt.Data!Y43,(AppQt.Data!Y43*ozton*AppQt.Data!Y$7)/1000000),"-")</f>
        <v>6.016551131770413</v>
      </c>
      <c r="AG7" s="81">
        <f>IFERROR(IF($B$2="Tonnes",AppQt.Data!Z43,(AppQt.Data!Z43*ozton*AppQt.Data!Z$7)/1000000),"-")</f>
        <v>6.8076462206952302</v>
      </c>
      <c r="AH7" s="81">
        <f>IFERROR(IF($B$2="Tonnes",AppQt.Data!AA43,(AppQt.Data!AA43*ozton*AppQt.Data!AA$7)/1000000),"-")</f>
        <v>5.1500911826748181</v>
      </c>
      <c r="AI7" s="81">
        <f>IFERROR(IF($B$2="Tonnes",AppQt.Data!AB43,(AppQt.Data!AB43*ozton*AppQt.Data!AB$7)/1000000),"-")</f>
        <v>5.3576026677445432</v>
      </c>
      <c r="AJ7" s="81">
        <f>IFERROR(IF($B$2="Tonnes",AppQt.Data!AC43,(AppQt.Data!AC43*ozton*AppQt.Data!AC$7)/1000000),"-")</f>
        <v>4.17485173807599</v>
      </c>
      <c r="AK7" s="81">
        <f>IFERROR(IF($B$2="Tonnes",AppQt.Data!AD43,(AppQt.Data!AD43*ozton*AppQt.Data!AD$7)/1000000),"-")</f>
        <v>6.0737194644300736</v>
      </c>
      <c r="AL7" s="81">
        <f>IFERROR(IF($B$2="Tonnes",AppQt.Data!AE43,(AppQt.Data!AE43*ozton*AppQt.Data!AE$7)/1000000),"-")</f>
        <v>5.514184215844784</v>
      </c>
      <c r="AM7" s="81">
        <f>IFERROR(IF($B$2="Tonnes",AppQt.Data!AF43,(AppQt.Data!AF43*ozton*AppQt.Data!AF$7)/1000000),"-")</f>
        <v>6.0865727768795459</v>
      </c>
      <c r="AN7" s="81">
        <f>IFERROR(IF($B$2="Tonnes",AppQt.Data!AG43,(AppQt.Data!AG43*ozton*AppQt.Data!AG$7)/1000000),"-")</f>
        <v>5.3167399757477769</v>
      </c>
      <c r="AO7" s="81">
        <f>IFERROR(IF($B$2="Tonnes",AppQt.Data!AH43,(AppQt.Data!AH43*ozton*AppQt.Data!AH$7)/1000000),"-")</f>
        <v>5.3626236029708974</v>
      </c>
      <c r="AP7" s="81">
        <f>IFERROR(IF($B$2="Tonnes",AppQt.Data!AI43,(AppQt.Data!AI43*ozton*AppQt.Data!AI$7)/1000000),"-")</f>
        <v>5.9168985319320919</v>
      </c>
      <c r="AQ7" s="81">
        <f>IFERROR(IF($B$2="Tonnes",AppQt.Data!AJ43,(AppQt.Data!AJ43*ozton*AppQt.Data!AJ$7)/1000000),"-")</f>
        <v>6.5772514614389648</v>
      </c>
      <c r="AR7" s="81">
        <f>IFERROR(IF($B$2="Tonnes",AppQt.Data!AK43,(AppQt.Data!AK43*ozton*AppQt.Data!AK$7)/1000000),"-")</f>
        <v>6.4334790182700088</v>
      </c>
      <c r="AS7" s="81">
        <f>IFERROR(IF($B$2="Tonnes",AppQt.Data!AL43,(AppQt.Data!AL43*ozton*AppQt.Data!AL$7)/1000000),"-")</f>
        <v>6.1760728850343565</v>
      </c>
      <c r="AT7" s="81">
        <f>IFERROR(IF($B$2="Tonnes",AppQt.Data!AM43,(AppQt.Data!AM43*ozton*AppQt.Data!AM$7)/1000000),"-")</f>
        <v>6.3669320566855294</v>
      </c>
      <c r="AU7" s="81">
        <f>IFERROR(IF($B$2="Tonnes",AppQt.Data!AN43,(AppQt.Data!AN43*ozton*AppQt.Data!AN$7)/1000000),"-")</f>
        <v>7.2425216368116407</v>
      </c>
      <c r="AV7" s="81">
        <f>IFERROR(IF($B$2="Tonnes",AppQt.Data!AO43,(AppQt.Data!AO43*ozton*AppQt.Data!AO$7)/1000000),"-")</f>
        <v>6.5891485986354077</v>
      </c>
      <c r="AW7" s="81">
        <f>IFERROR(IF($B$2="Tonnes",AppQt.Data!AP43,(AppQt.Data!AP43*ozton*AppQt.Data!AP$7)/1000000),"-")</f>
        <v>6.8067350862065474</v>
      </c>
      <c r="AX7" s="81">
        <f>IFERROR(IF($B$2="Tonnes",AppQt.Data!AQ43,(AppQt.Data!AQ43*ozton*AppQt.Data!AQ$7)/1000000),"-")</f>
        <v>6.441848244801939</v>
      </c>
      <c r="AY7" s="81">
        <f>IFERROR(IF($B$2="Tonnes",AppQt.Data!AR43,(AppQt.Data!AR43*ozton*AppQt.Data!AR$7)/1000000),"-")</f>
        <v>8.228455685131447</v>
      </c>
      <c r="AZ7" s="81">
        <f>IFERROR(IF($B$2="Tonnes",AppQt.Data!AS43,(AppQt.Data!AS43*ozton*AppQt.Data!AS$7)/1000000),"-")</f>
        <v>6.906389000539888</v>
      </c>
      <c r="BA7" s="81">
        <f>IFERROR(IF($B$2="Tonnes",AppQt.Data!AT43,(AppQt.Data!AT43*ozton*AppQt.Data!AT$7)/1000000),"-")</f>
        <v>6.0060615775858937</v>
      </c>
      <c r="BB7" s="81">
        <f>IFERROR(IF($B$2="Tonnes",AppQt.Data!AU43,(AppQt.Data!AU43*ozton*AppQt.Data!AU$7)/1000000),"-")</f>
        <v>5.727663420321746</v>
      </c>
      <c r="BC7" s="81">
        <f>IFERROR(IF($B$2="Tonnes",AppQt.Data!AV43,(AppQt.Data!AV43*ozton*AppQt.Data!AV$7)/1000000),"-")</f>
        <v>6.7494486423370903</v>
      </c>
      <c r="BD7" s="81">
        <f>IFERROR(IF($B$2="Tonnes",AppQt.Data!AW43,(AppQt.Data!AW43*ozton*AppQt.Data!AW$7)/1000000),"-")</f>
        <v>7.8530279005938768</v>
      </c>
      <c r="BE7" s="81">
        <f>IFERROR(IF($B$2="Tonnes",AppQt.Data!AX43,(AppQt.Data!AX43*ozton*AppQt.Data!AX$7)/1000000),"-")</f>
        <v>5.5324554198273033</v>
      </c>
      <c r="BF7" s="81">
        <f>IFERROR(IF($B$2="Tonnes",AppQt.Data!AY43,(AppQt.Data!AY43*ozton*AppQt.Data!AY$7)/1000000),"-")</f>
        <v>4.5466307362573977</v>
      </c>
      <c r="BG7" s="81">
        <f>IFERROR(IF($B$2="Tonnes",AppQt.Data!AZ43,(AppQt.Data!AZ43*ozton*AppQt.Data!AZ$7)/1000000),"-")</f>
        <v>5.8590858420648075</v>
      </c>
      <c r="BH7" s="81">
        <f>IFERROR(IF($B$2="Tonnes",AppQt.Data!BA43,(AppQt.Data!BA43*ozton*AppQt.Data!BA$7)/1000000),"-")</f>
        <v>7.0662765055641827</v>
      </c>
      <c r="BI7" s="81">
        <f>IFERROR(IF($B$2="Tonnes",AppQt.Data!BB43,(AppQt.Data!BB43*ozton*AppQt.Data!BB$7)/1000000),"-")</f>
        <v>1.265463854956826</v>
      </c>
      <c r="BJ7" s="81">
        <f>IFERROR(IF($B$2="Tonnes",AppQt.Data!BC43,(AppQt.Data!BC43*ozton*AppQt.Data!BC$7)/1000000),"-")</f>
        <v>3.579911125818787</v>
      </c>
      <c r="BK7" s="81">
        <f>IFERROR(IF($B$2="Tonnes",AppQt.Data!BD43,(AppQt.Data!BD43*ozton*AppQt.Data!BD$7)/1000000),"-")</f>
        <v>4.9128892219248836</v>
      </c>
      <c r="BL7" s="81">
        <f>IFERROR(IF($B$2="Tonnes",AppQt.Data!BE43,(AppQt.Data!BE43*ozton*AppQt.Data!BE$7)/1000000),"-")</f>
        <v>6.6335350522167191</v>
      </c>
      <c r="BM7" s="81">
        <f>IFERROR(IF($B$2="Tonnes",AppQt.Data!BF43,(AppQt.Data!BF43*ozton*AppQt.Data!BF$7)/1000000),"-")</f>
        <v>5.3127520417733756</v>
      </c>
      <c r="BN7" s="81">
        <f>IFERROR(IF($B$2="Tonnes",AppQt.Data!BG43,(AppQt.Data!BG43*ozton*AppQt.Data!BG$7)/1000000),"-")</f>
        <v>5.405647443862045</v>
      </c>
      <c r="BO7" s="81">
        <f>IFERROR(IF($B$2="Tonnes",AppQt.Data!BH43,(AppQt.Data!BH43*ozton*AppQt.Data!BH$7)/1000000),"-")</f>
        <v>5.7809298160551474</v>
      </c>
      <c r="BP7" s="81">
        <f>IFERROR(IF($B$2="Tonnes",AppQt.Data!BI43,(AppQt.Data!BI43*ozton*AppQt.Data!BI$7)/1000000),"-")</f>
        <v>5.3772513232523904</v>
      </c>
      <c r="BQ7" s="81">
        <f>IFERROR(IF($B$2="Tonnes",AppQt.Data!BJ43,(AppQt.Data!BJ43*ozton*AppQt.Data!BJ$7)/1000000),"-")</f>
        <v>6.2840216310528678</v>
      </c>
      <c r="BR7" s="81">
        <f>IFERROR(IF($B$2="Tonnes",AppQt.Data!BK43,(AppQt.Data!BK43*ozton*AppQt.Data!BK$7)/1000000),"-")</f>
        <v>6.5227670758055112</v>
      </c>
      <c r="BS7" s="81">
        <f>IFERROR(IF($B$2="Tonnes",AppQt.Data!BL43,(AppQt.Data!BL43*ozton*AppQt.Data!BL$7)/1000000),"-")</f>
        <v>5.2684664188220349</v>
      </c>
      <c r="BT7" s="81">
        <f>IFERROR(IF($B$2="Tonnes",AppQt.Data!BM43,(AppQt.Data!BM43*ozton*AppQt.Data!BM$7)/1000000),"-")</f>
        <v>4.8291407602228471</v>
      </c>
      <c r="BU7" s="81">
        <f>IFERROR(IF($B$2="Tonnes",AppQt.Data!BN43,(AppQt.Data!BN43*ozton*AppQt.Data!BN$7)/1000000),"-")</f>
        <v>5.4474927044013288</v>
      </c>
      <c r="BV7" s="81">
        <f>IFERROR(IF($B$2="Tonnes",AppQt.Data!BO43,(AppQt.Data!BO43*ozton*AppQt.Data!BO$7)/1000000),"-")</f>
        <v>5.7025901415709601</v>
      </c>
      <c r="BW7" s="81">
        <f>IFERROR(IF($B$2="Tonnes",AppQt.Data!BP43,(AppQt.Data!BP43*ozton*AppQt.Data!BP$7)/1000000),"-")</f>
        <v>5.132331127413865</v>
      </c>
      <c r="BX7" s="68" t="str">
        <f t="shared" ref="BX7:BX46" si="3">IF(BY7&lt;0,$A$2,IF(BY7&gt;0,$A$1,"-"))</f>
        <v>▼</v>
      </c>
      <c r="BY7" s="69">
        <f t="shared" si="1"/>
        <v>-2.5839642997783074</v>
      </c>
    </row>
    <row r="8" spans="1:77">
      <c r="A8" s="64"/>
      <c r="B8" s="89" t="s">
        <v>119</v>
      </c>
      <c r="C8" s="81" t="s">
        <v>43</v>
      </c>
      <c r="D8" s="81" t="s">
        <v>43</v>
      </c>
      <c r="E8" s="81" t="s">
        <v>43</v>
      </c>
      <c r="F8" s="81" t="s">
        <v>43</v>
      </c>
      <c r="G8" s="81">
        <f>IFERROR(IF($B$2="Tonnes",AppAn.Data!P34,(AppAn.Data!P34*ozton*AppAn.Data!P$6)/1000000),"-")</f>
        <v>9.1224999999999987</v>
      </c>
      <c r="H8" s="81">
        <f>IFERROR(IF($B$2="Tonnes",AppAn.Data!Q34,(AppAn.Data!Q34*ozton*AppAn.Data!Q$6)/1000000),"-")</f>
        <v>10.66085</v>
      </c>
      <c r="I8" s="81">
        <f>IFERROR(IF($B$2="Tonnes",AppAn.Data!R34,(AppAn.Data!R34*ozton*AppAn.Data!R$6)/1000000),"-")</f>
        <v>10.471097299999997</v>
      </c>
      <c r="J8" s="81">
        <f>IFERROR(IF($B$2="Tonnes",AppAn.Data!S34,(AppAn.Data!S34*ozton*AppAn.Data!S$6)/1000000),"-")</f>
        <v>11.181414629999999</v>
      </c>
      <c r="K8" s="81">
        <f>IFERROR(IF($B$2="Tonnes",AppAn.Data!T34,(AppAn.Data!T34*ozton*AppAn.Data!T$6)/1000000),"-")</f>
        <v>9.6047718610000015</v>
      </c>
      <c r="L8" s="81">
        <f>IFERROR(IF($B$2="Tonnes",AppAn.Data!U34,(AppAn.Data!U34*ozton*AppAn.Data!U$6)/1000000),"-")</f>
        <v>7.8870487193700001</v>
      </c>
      <c r="M8" s="81">
        <f>IFERROR(IF($B$2="Tonnes",AppAn.Data!V34,(AppAn.Data!V34*ozton*AppAn.Data!V$6)/1000000),"-")</f>
        <v>4.2723289511385003</v>
      </c>
      <c r="N8" s="81">
        <f>IFERROR(IF($B$2="Tonnes",AppAn.Data!W34,(AppAn.Data!W34*ozton*AppAn.Data!W$6)/1000000),"-")</f>
        <v>4.0944540267944571</v>
      </c>
      <c r="O8" s="81">
        <f>IFERROR(IF($B$2="Tonnes",AppAn.Data!X34,(AppAn.Data!X34*ozton*AppAn.Data!X$6)/1000000),"-")</f>
        <v>3.91252206697372</v>
      </c>
      <c r="P8" s="81">
        <f>IFERROR(IF($B$2="Tonnes",AppAn.Data!Y34,(AppAn.Data!Y34*ozton*AppAn.Data!Y$6)/1000000),"-")</f>
        <v>10.489863672719899</v>
      </c>
      <c r="Q8" s="68" t="str">
        <f t="shared" si="2"/>
        <v>▲</v>
      </c>
      <c r="R8" s="69">
        <f t="shared" si="0"/>
        <v>168.11001939814383</v>
      </c>
      <c r="S8" s="64"/>
      <c r="T8" s="81" t="s">
        <v>43</v>
      </c>
      <c r="U8" s="81" t="s">
        <v>43</v>
      </c>
      <c r="V8" s="81" t="s">
        <v>43</v>
      </c>
      <c r="W8" s="81" t="s">
        <v>43</v>
      </c>
      <c r="X8" s="81" t="s">
        <v>43</v>
      </c>
      <c r="Y8" s="81" t="s">
        <v>43</v>
      </c>
      <c r="Z8" s="81" t="s">
        <v>43</v>
      </c>
      <c r="AA8" s="81" t="s">
        <v>43</v>
      </c>
      <c r="AB8" s="81" t="s">
        <v>43</v>
      </c>
      <c r="AC8" s="81" t="s">
        <v>43</v>
      </c>
      <c r="AD8" s="81" t="s">
        <v>43</v>
      </c>
      <c r="AE8" s="81" t="s">
        <v>43</v>
      </c>
      <c r="AF8" s="81" t="s">
        <v>43</v>
      </c>
      <c r="AG8" s="81" t="s">
        <v>43</v>
      </c>
      <c r="AH8" s="81" t="s">
        <v>43</v>
      </c>
      <c r="AI8" s="81" t="s">
        <v>43</v>
      </c>
      <c r="AJ8" s="81">
        <f>IFERROR(IF($B$2="Tonnes",AppQt.Data!AC44,(AppQt.Data!AC44*ozton*AppQt.Data!AC$7)/1000000),"-")</f>
        <v>2.6824999999999997</v>
      </c>
      <c r="AK8" s="81">
        <f>IFERROR(IF($B$2="Tonnes",AppQt.Data!AD44,(AppQt.Data!AD44*ozton*AppQt.Data!AD$7)/1000000),"-")</f>
        <v>2.7679999999999998</v>
      </c>
      <c r="AL8" s="81">
        <f>IFERROR(IF($B$2="Tonnes",AppQt.Data!AE44,(AppQt.Data!AE44*ozton*AppQt.Data!AE$7)/1000000),"-")</f>
        <v>1.911</v>
      </c>
      <c r="AM8" s="81">
        <f>IFERROR(IF($B$2="Tonnes",AppQt.Data!AF44,(AppQt.Data!AF44*ozton*AppQt.Data!AF$7)/1000000),"-")</f>
        <v>1.7610000000000001</v>
      </c>
      <c r="AN8" s="81">
        <f>IFERROR(IF($B$2="Tonnes",AppQt.Data!AG44,(AppQt.Data!AG44*ozton*AppQt.Data!AG$7)/1000000),"-")</f>
        <v>3.1257499999999996</v>
      </c>
      <c r="AO8" s="81">
        <f>IFERROR(IF($B$2="Tonnes",AppQt.Data!AH44,(AppQt.Data!AH44*ozton*AppQt.Data!AH$7)/1000000),"-")</f>
        <v>3.0254400000000001</v>
      </c>
      <c r="AP8" s="81">
        <f>IFERROR(IF($B$2="Tonnes",AppQt.Data!AI44,(AppQt.Data!AI44*ozton*AppQt.Data!AI$7)/1000000),"-")</f>
        <v>2.1539499999999996</v>
      </c>
      <c r="AQ8" s="81">
        <f>IFERROR(IF($B$2="Tonnes",AppQt.Data!AJ44,(AppQt.Data!AJ44*ozton*AppQt.Data!AJ$7)/1000000),"-")</f>
        <v>2.3557100000000002</v>
      </c>
      <c r="AR8" s="81">
        <f>IFERROR(IF($B$2="Tonnes",AppQt.Data!AK44,(AppQt.Data!AK44*ozton*AppQt.Data!AK$7)/1000000),"-")</f>
        <v>2.5886599999999995</v>
      </c>
      <c r="AS8" s="81">
        <f>IFERROR(IF($B$2="Tonnes",AppQt.Data!AL44,(AppQt.Data!AL44*ozton*AppQt.Data!AL$7)/1000000),"-")</f>
        <v>3.2657120000000002</v>
      </c>
      <c r="AT8" s="81">
        <f>IFERROR(IF($B$2="Tonnes",AppQt.Data!AM44,(AppQt.Data!AM44*ozton*AppQt.Data!AM$7)/1000000),"-")</f>
        <v>2.2862354999999992</v>
      </c>
      <c r="AU8" s="81">
        <f>IFERROR(IF($B$2="Tonnes",AppQt.Data!AN44,(AppQt.Data!AN44*ozton*AppQt.Data!AN$7)/1000000),"-")</f>
        <v>2.3304897999999996</v>
      </c>
      <c r="AV8" s="81">
        <f>IFERROR(IF($B$2="Tonnes",AppQt.Data!AO44,(AppQt.Data!AO44*ozton*AppQt.Data!AO$7)/1000000),"-")</f>
        <v>2.700593</v>
      </c>
      <c r="AW8" s="81">
        <f>IFERROR(IF($B$2="Tonnes",AppQt.Data!AP44,(AppQt.Data!AP44*ozton*AppQt.Data!AP$7)/1000000),"-")</f>
        <v>2.8108551999999998</v>
      </c>
      <c r="AX8" s="81">
        <f>IFERROR(IF($B$2="Tonnes",AppQt.Data!AQ44,(AppQt.Data!AQ44*ozton*AppQt.Data!AQ$7)/1000000),"-")</f>
        <v>2.4388051999999996</v>
      </c>
      <c r="AY8" s="81">
        <f>IFERROR(IF($B$2="Tonnes",AppQt.Data!AR44,(AppQt.Data!AR44*ozton*AppQt.Data!AR$7)/1000000),"-")</f>
        <v>3.2311612300000001</v>
      </c>
      <c r="AZ8" s="81">
        <f>IFERROR(IF($B$2="Tonnes",AppQt.Data!AS44,(AppQt.Data!AS44*ozton*AppQt.Data!AS$7)/1000000),"-")</f>
        <v>2.1435040499999998</v>
      </c>
      <c r="BA8" s="81">
        <f>IFERROR(IF($B$2="Tonnes",AppQt.Data!AT44,(AppQt.Data!AT44*ozton*AppQt.Data!AT$7)/1000000),"-")</f>
        <v>2.2556414</v>
      </c>
      <c r="BB8" s="81">
        <f>IFERROR(IF($B$2="Tonnes",AppQt.Data!AU44,(AppQt.Data!AU44*ozton*AppQt.Data!AU$7)/1000000),"-")</f>
        <v>2.5055813040000001</v>
      </c>
      <c r="BC8" s="81">
        <f>IFERROR(IF($B$2="Tonnes",AppQt.Data!AV44,(AppQt.Data!AV44*ozton*AppQt.Data!AV$7)/1000000),"-")</f>
        <v>2.7000451070000007</v>
      </c>
      <c r="BD8" s="81">
        <f>IFERROR(IF($B$2="Tonnes",AppQt.Data!AW44,(AppQt.Data!AW44*ozton*AppQt.Data!AW$7)/1000000),"-")</f>
        <v>2.0386587665000002</v>
      </c>
      <c r="BE8" s="81">
        <f>IFERROR(IF($B$2="Tonnes",AppQt.Data!AX44,(AppQt.Data!AX44*ozton*AppQt.Data!AX$7)/1000000),"-")</f>
        <v>1.8310772600000003</v>
      </c>
      <c r="BF8" s="81">
        <f>IFERROR(IF($B$2="Tonnes",AppQt.Data!AY44,(AppQt.Data!AY44*ozton*AppQt.Data!AY$7)/1000000),"-")</f>
        <v>2.0137743519199995</v>
      </c>
      <c r="BG8" s="81">
        <f>IFERROR(IF($B$2="Tonnes",AppQt.Data!AZ44,(AppQt.Data!AZ44*ozton*AppQt.Data!AZ$7)/1000000),"-")</f>
        <v>2.0035383409500001</v>
      </c>
      <c r="BH8" s="81">
        <f>IFERROR(IF($B$2="Tonnes",AppQt.Data!BA44,(AppQt.Data!BA44*ozton*AppQt.Data!BA$7)/1000000),"-")</f>
        <v>1.3493111365499999</v>
      </c>
      <c r="BI8" s="81">
        <f>IFERROR(IF($B$2="Tonnes",AppQt.Data!BB44,(AppQt.Data!BB44*ozton*AppQt.Data!BB$7)/1000000),"-")</f>
        <v>0.52123175330000004</v>
      </c>
      <c r="BJ8" s="81">
        <f>IFERROR(IF($B$2="Tonnes",AppQt.Data!BC44,(AppQt.Data!BC44*ozton*AppQt.Data!BC$7)/1000000),"-")</f>
        <v>0.68413230557599991</v>
      </c>
      <c r="BK8" s="81">
        <f>IFERROR(IF($B$2="Tonnes",AppQt.Data!BD44,(AppQt.Data!BD44*ozton*AppQt.Data!BD$7)/1000000),"-")</f>
        <v>1.7176537557125002</v>
      </c>
      <c r="BL8" s="81">
        <f>IFERROR(IF($B$2="Tonnes",AppQt.Data!BE44,(AppQt.Data!BE44*ozton*AppQt.Data!BE$7)/1000000),"-")</f>
        <v>1.7691733638599998</v>
      </c>
      <c r="BM8" s="81">
        <f>IFERROR(IF($B$2="Tonnes",AppQt.Data!BF44,(AppQt.Data!BF44*ozton*AppQt.Data!BF$7)/1000000),"-")</f>
        <v>0.98062801373699993</v>
      </c>
      <c r="BN8" s="81">
        <f>IFERROR(IF($B$2="Tonnes",AppQt.Data!BG44,(AppQt.Data!BG44*ozton*AppQt.Data!BG$7)/1000000),"-")</f>
        <v>0.57890820892905004</v>
      </c>
      <c r="BO8" s="81">
        <f>IFERROR(IF($B$2="Tonnes",AppQt.Data!BH44,(AppQt.Data!BH44*ozton*AppQt.Data!BH$7)/1000000),"-")</f>
        <v>0.76574444026840749</v>
      </c>
      <c r="BP8" s="81">
        <f>IFERROR(IF($B$2="Tonnes",AppQt.Data!BI44,(AppQt.Data!BI44*ozton*AppQt.Data!BI$7)/1000000),"-")</f>
        <v>2.2343832375477994</v>
      </c>
      <c r="BQ8" s="81">
        <f>IFERROR(IF($B$2="Tonnes",AppQt.Data!BJ44,(AppQt.Data!BJ44*ozton*AppQt.Data!BJ$7)/1000000),"-")</f>
        <v>0.44531400686849998</v>
      </c>
      <c r="BR8" s="81">
        <f>IFERROR(IF($B$2="Tonnes",AppQt.Data!BK44,(AppQt.Data!BK44*ozton*AppQt.Data!BK$7)/1000000),"-")</f>
        <v>0.30078260618164998</v>
      </c>
      <c r="BS8" s="81">
        <f>IFERROR(IF($B$2="Tonnes",AppQt.Data!BL44,(AppQt.Data!BL44*ozton*AppQt.Data!BL$7)/1000000),"-")</f>
        <v>0.93204221637577045</v>
      </c>
      <c r="BT8" s="81">
        <f>IFERROR(IF($B$2="Tonnes",AppQt.Data!BM44,(AppQt.Data!BM44*ozton*AppQt.Data!BM$7)/1000000),"-")</f>
        <v>2.6778215613025798</v>
      </c>
      <c r="BU8" s="81">
        <f>IFERROR(IF($B$2="Tonnes",AppQt.Data!BN44,(AppQt.Data!BN44*ozton*AppQt.Data!BN$7)/1000000),"-")</f>
        <v>2.9456037174328378</v>
      </c>
      <c r="BV8" s="81">
        <f>IFERROR(IF($B$2="Tonnes",AppQt.Data!BO44,(AppQt.Data!BO44*ozton*AppQt.Data!BO$7)/1000000),"-")</f>
        <v>2.2564829739462704</v>
      </c>
      <c r="BW8" s="81">
        <f>IFERROR(IF($B$2="Tonnes",AppQt.Data!BP44,(AppQt.Data!BP44*ozton*AppQt.Data!BP$7)/1000000),"-")</f>
        <v>2.6099554200382107</v>
      </c>
      <c r="BX8" s="68" t="str">
        <f t="shared" si="3"/>
        <v>▲</v>
      </c>
      <c r="BY8" s="69">
        <f t="shared" si="1"/>
        <v>180.0254510130427</v>
      </c>
    </row>
    <row r="9" spans="1:77">
      <c r="A9" s="64"/>
      <c r="B9" s="90" t="s">
        <v>51</v>
      </c>
      <c r="C9" s="81">
        <f>IFERROR(IF($B$2="Tonnes",AppAn.Data!L35,(AppAn.Data!L35*ozton*AppAn.Data!L$6)/1000000),"-")</f>
        <v>492.68569929718961</v>
      </c>
      <c r="D9" s="81">
        <f>IFERROR(IF($B$2="Tonnes",AppAn.Data!M35,(AppAn.Data!M35*ozton*AppAn.Data!M$6)/1000000),"-")</f>
        <v>606.55146653525105</v>
      </c>
      <c r="E9" s="81">
        <f>IFERROR(IF($B$2="Tonnes",AppAn.Data!N35,(AppAn.Data!N35*ozton*AppAn.Data!N$6)/1000000),"-")</f>
        <v>654.20748702521632</v>
      </c>
      <c r="F9" s="81">
        <f>IFERROR(IF($B$2="Tonnes",AppAn.Data!O35,(AppAn.Data!O35*ozton*AppAn.Data!O$6)/1000000),"-")</f>
        <v>1031.3078753841869</v>
      </c>
      <c r="G9" s="81">
        <f>IFERROR(IF($B$2="Tonnes",AppAn.Data!P35,(AppAn.Data!P35*ozton*AppAn.Data!P$6)/1000000),"-")</f>
        <v>875.27560505670954</v>
      </c>
      <c r="H9" s="81">
        <f>IFERROR(IF($B$2="Tonnes",AppAn.Data!Q35,(AppAn.Data!Q35*ozton*AppAn.Data!Q$6)/1000000),"-")</f>
        <v>825.85011885394874</v>
      </c>
      <c r="I9" s="81">
        <f>IFERROR(IF($B$2="Tonnes",AppAn.Data!R35,(AppAn.Data!R35*ozton*AppAn.Data!R$6)/1000000),"-")</f>
        <v>692.86245686565189</v>
      </c>
      <c r="J9" s="81">
        <f>IFERROR(IF($B$2="Tonnes",AppAn.Data!S35,(AppAn.Data!S35*ozton*AppAn.Data!S$6)/1000000),"-")</f>
        <v>715.71750772348526</v>
      </c>
      <c r="K9" s="81">
        <f>IFERROR(IF($B$2="Tonnes",AppAn.Data!T35,(AppAn.Data!T35*ozton*AppAn.Data!T$6)/1000000),"-")</f>
        <v>742.9633376077104</v>
      </c>
      <c r="L9" s="81">
        <f>IFERROR(IF($B$2="Tonnes",AppAn.Data!U35,(AppAn.Data!U35*ozton*AppAn.Data!U$6)/1000000),"-")</f>
        <v>681.78802681909156</v>
      </c>
      <c r="M9" s="81">
        <f>IFERROR(IF($B$2="Tonnes",AppAn.Data!V35,(AppAn.Data!V35*ozton*AppAn.Data!V$6)/1000000),"-")</f>
        <v>433.28282834761234</v>
      </c>
      <c r="N9" s="81">
        <f>IFERROR(IF($B$2="Tonnes",AppAn.Data!W35,(AppAn.Data!W35*ozton*AppAn.Data!W$6)/1000000),"-")</f>
        <v>699.31492970534748</v>
      </c>
      <c r="O9" s="81">
        <f>IFERROR(IF($B$2="Tonnes",AppAn.Data!X35,(AppAn.Data!X35*ozton*AppAn.Data!X$6)/1000000),"-")</f>
        <v>598.15005338153287</v>
      </c>
      <c r="P9" s="81">
        <f>IFERROR(IF($B$2="Tonnes",AppAn.Data!Y35,(AppAn.Data!Y35*ozton*AppAn.Data!Y$6)/1000000),"-")</f>
        <v>671.98995088462664</v>
      </c>
      <c r="Q9" s="68" t="str">
        <f t="shared" si="2"/>
        <v>▲</v>
      </c>
      <c r="R9" s="69">
        <f t="shared" si="0"/>
        <v>12.344711345531657</v>
      </c>
      <c r="S9" s="64"/>
      <c r="T9" s="81">
        <f>IFERROR(IF($B$2="Tonnes",AppQt.Data!M45,(AppQt.Data!M45*ozton*AppQt.Data!M$7)/1000000),"-")</f>
        <v>128.85658307352688</v>
      </c>
      <c r="U9" s="81">
        <f>IFERROR(IF($B$2="Tonnes",AppQt.Data!N45,(AppQt.Data!N45*ozton*AppQt.Data!N$7)/1000000),"-")</f>
        <v>98.503407746685426</v>
      </c>
      <c r="V9" s="81">
        <f>IFERROR(IF($B$2="Tonnes",AppQt.Data!O45,(AppQt.Data!O45*ozton*AppQt.Data!O$7)/1000000),"-")</f>
        <v>126.01006411135205</v>
      </c>
      <c r="W9" s="81">
        <f>IFERROR(IF($B$2="Tonnes",AppQt.Data!P45,(AppQt.Data!P45*ozton*AppQt.Data!P$7)/1000000),"-")</f>
        <v>139.31564436562522</v>
      </c>
      <c r="X9" s="81">
        <f>IFERROR(IF($B$2="Tonnes",AppQt.Data!Q45,(AppQt.Data!Q45*ozton*AppQt.Data!Q$7)/1000000),"-")</f>
        <v>166.8534323492261</v>
      </c>
      <c r="Y9" s="81">
        <f>IFERROR(IF($B$2="Tonnes",AppQt.Data!R45,(AppQt.Data!R45*ozton*AppQt.Data!R$7)/1000000),"-")</f>
        <v>126.72661304229263</v>
      </c>
      <c r="Z9" s="81">
        <f>IFERROR(IF($B$2="Tonnes",AppQt.Data!S45,(AppQt.Data!S45*ozton*AppQt.Data!S$7)/1000000),"-")</f>
        <v>151.6546622311989</v>
      </c>
      <c r="AA9" s="81">
        <f>IFERROR(IF($B$2="Tonnes",AppQt.Data!T45,(AppQt.Data!T45*ozton*AppQt.Data!T$7)/1000000),"-")</f>
        <v>161.31675891253346</v>
      </c>
      <c r="AB9" s="81">
        <f>IFERROR(IF($B$2="Tonnes",AppQt.Data!U45,(AppQt.Data!U45*ozton*AppQt.Data!U$7)/1000000),"-")</f>
        <v>181.86580150533024</v>
      </c>
      <c r="AC9" s="81">
        <f>IFERROR(IF($B$2="Tonnes",AppQt.Data!V45,(AppQt.Data!V45*ozton*AppQt.Data!V$7)/1000000),"-")</f>
        <v>146.94805490030234</v>
      </c>
      <c r="AD9" s="81">
        <f>IFERROR(IF($B$2="Tonnes",AppQt.Data!W45,(AppQt.Data!W45*ozton*AppQt.Data!W$7)/1000000),"-")</f>
        <v>155.45847045269315</v>
      </c>
      <c r="AE9" s="81">
        <f>IFERROR(IF($B$2="Tonnes",AppQt.Data!X45,(AppQt.Data!X45*ozton*AppQt.Data!X$7)/1000000),"-")</f>
        <v>169.93516016689065</v>
      </c>
      <c r="AF9" s="81">
        <f>IFERROR(IF($B$2="Tonnes",AppQt.Data!Y45,(AppQt.Data!Y45*ozton*AppQt.Data!Y$7)/1000000),"-")</f>
        <v>239.81896647356817</v>
      </c>
      <c r="AG9" s="81">
        <f>IFERROR(IF($B$2="Tonnes",AppQt.Data!Z45,(AppQt.Data!Z45*ozton*AppQt.Data!Z$7)/1000000),"-")</f>
        <v>358.41596377677246</v>
      </c>
      <c r="AH9" s="81">
        <f>IFERROR(IF($B$2="Tonnes",AppQt.Data!AA45,(AppQt.Data!AA45*ozton*AppQt.Data!AA$7)/1000000),"-")</f>
        <v>246.58138078618646</v>
      </c>
      <c r="AI9" s="81">
        <f>IFERROR(IF($B$2="Tonnes",AppQt.Data!AB45,(AppQt.Data!AB45*ozton*AppQt.Data!AB$7)/1000000),"-")</f>
        <v>186.49156434765982</v>
      </c>
      <c r="AJ9" s="81">
        <f>IFERROR(IF($B$2="Tonnes",AppQt.Data!AC45,(AppQt.Data!AC45*ozton*AppQt.Data!AC$7)/1000000),"-")</f>
        <v>256.23568932871956</v>
      </c>
      <c r="AK9" s="81">
        <f>IFERROR(IF($B$2="Tonnes",AppQt.Data!AD45,(AppQt.Data!AD45*ozton*AppQt.Data!AD$7)/1000000),"-")</f>
        <v>199.75472008319096</v>
      </c>
      <c r="AL9" s="81">
        <f>IFERROR(IF($B$2="Tonnes",AppQt.Data!AE45,(AppQt.Data!AE45*ozton*AppQt.Data!AE$7)/1000000),"-")</f>
        <v>194.17208464079357</v>
      </c>
      <c r="AM9" s="81">
        <f>IFERROR(IF($B$2="Tonnes",AppQt.Data!AF45,(AppQt.Data!AF45*ozton*AppQt.Data!AF$7)/1000000),"-")</f>
        <v>225.11311100400542</v>
      </c>
      <c r="AN9" s="81">
        <f>IFERROR(IF($B$2="Tonnes",AppQt.Data!AG45,(AppQt.Data!AG45*ozton*AppQt.Data!AG$7)/1000000),"-")</f>
        <v>235.24707205991496</v>
      </c>
      <c r="AO9" s="81">
        <f>IFERROR(IF($B$2="Tonnes",AppQt.Data!AH45,(AppQt.Data!AH45*ozton*AppQt.Data!AH$7)/1000000),"-")</f>
        <v>184.54297534165022</v>
      </c>
      <c r="AP9" s="81">
        <f>IFERROR(IF($B$2="Tonnes",AppQt.Data!AI45,(AppQt.Data!AI45*ozton*AppQt.Data!AI$7)/1000000),"-")</f>
        <v>199.46498393562246</v>
      </c>
      <c r="AQ9" s="81">
        <f>IFERROR(IF($B$2="Tonnes",AppQt.Data!AJ45,(AppQt.Data!AJ45*ozton*AppQt.Data!AJ$7)/1000000),"-")</f>
        <v>206.59508751676105</v>
      </c>
      <c r="AR9" s="81">
        <f>IFERROR(IF($B$2="Tonnes",AppQt.Data!AK45,(AppQt.Data!AK45*ozton*AppQt.Data!AK$7)/1000000),"-")</f>
        <v>195.26295177991116</v>
      </c>
      <c r="AS9" s="81">
        <f>IFERROR(IF($B$2="Tonnes",AppQt.Data!AL45,(AppQt.Data!AL45*ozton*AppQt.Data!AL$7)/1000000),"-")</f>
        <v>159.77315022159476</v>
      </c>
      <c r="AT9" s="81">
        <f>IFERROR(IF($B$2="Tonnes",AppQt.Data!AM45,(AppQt.Data!AM45*ozton*AppQt.Data!AM$7)/1000000),"-")</f>
        <v>153.65409602096648</v>
      </c>
      <c r="AU9" s="81">
        <f>IFERROR(IF($B$2="Tonnes",AppQt.Data!AN45,(AppQt.Data!AN45*ozton*AppQt.Data!AN$7)/1000000),"-")</f>
        <v>184.17225884317952</v>
      </c>
      <c r="AV9" s="81">
        <f>IFERROR(IF($B$2="Tonnes",AppQt.Data!AO45,(AppQt.Data!AO45*ozton*AppQt.Data!AO$7)/1000000),"-")</f>
        <v>192.06282061948062</v>
      </c>
      <c r="AW9" s="81">
        <f>IFERROR(IF($B$2="Tonnes",AppQt.Data!AP45,(AppQt.Data!AP45*ozton*AppQt.Data!AP$7)/1000000),"-")</f>
        <v>152.0610339608555</v>
      </c>
      <c r="AX9" s="81">
        <f>IFERROR(IF($B$2="Tonnes",AppQt.Data!AQ45,(AppQt.Data!AQ45*ozton*AppQt.Data!AQ$7)/1000000),"-")</f>
        <v>173.0655712684466</v>
      </c>
      <c r="AY9" s="81">
        <f>IFERROR(IF($B$2="Tonnes",AppQt.Data!AR45,(AppQt.Data!AR45*ozton*AppQt.Data!AR$7)/1000000),"-")</f>
        <v>198.52808187470259</v>
      </c>
      <c r="AZ9" s="81">
        <f>IFERROR(IF($B$2="Tonnes",AppQt.Data!AS45,(AppQt.Data!AS45*ozton*AppQt.Data!AS$7)/1000000),"-")</f>
        <v>201.69544620659593</v>
      </c>
      <c r="BA9" s="81">
        <f>IFERROR(IF($B$2="Tonnes",AppQt.Data!AT45,(AppQt.Data!AT45*ozton*AppQt.Data!AT$7)/1000000),"-")</f>
        <v>156.89170424290205</v>
      </c>
      <c r="BB9" s="81">
        <f>IFERROR(IF($B$2="Tonnes",AppQt.Data!AU45,(AppQt.Data!AU45*ozton*AppQt.Data!AU$7)/1000000),"-")</f>
        <v>191.70033694337425</v>
      </c>
      <c r="BC9" s="81">
        <f>IFERROR(IF($B$2="Tonnes",AppQt.Data!AV45,(AppQt.Data!AV45*ozton*AppQt.Data!AV$7)/1000000),"-")</f>
        <v>192.67585021483833</v>
      </c>
      <c r="BD9" s="81">
        <f>IFERROR(IF($B$2="Tonnes",AppQt.Data!AW45,(AppQt.Data!AW45*ozton*AppQt.Data!AW$7)/1000000),"-")</f>
        <v>197.87485312991504</v>
      </c>
      <c r="BE9" s="81">
        <f>IFERROR(IF($B$2="Tonnes",AppQt.Data!AX45,(AppQt.Data!AX45*ozton*AppQt.Data!AX$7)/1000000),"-")</f>
        <v>147.04389870447929</v>
      </c>
      <c r="BF9" s="81">
        <f>IFERROR(IF($B$2="Tonnes",AppQt.Data!AY45,(AppQt.Data!AY45*ozton*AppQt.Data!AY$7)/1000000),"-")</f>
        <v>166.13215037469718</v>
      </c>
      <c r="BG9" s="81">
        <f>IFERROR(IF($B$2="Tonnes",AppQt.Data!AZ45,(AppQt.Data!AZ45*ozton*AppQt.Data!AZ$7)/1000000),"-")</f>
        <v>170.73712461</v>
      </c>
      <c r="BH9" s="81">
        <f>IFERROR(IF($B$2="Tonnes",AppQt.Data!BA45,(AppQt.Data!BA45*ozton*AppQt.Data!BA$7)/1000000),"-")</f>
        <v>67.129109224648772</v>
      </c>
      <c r="BI9" s="81">
        <f>IFERROR(IF($B$2="Tonnes",AppQt.Data!BB45,(AppQt.Data!BB45*ozton*AppQt.Data!BB$7)/1000000),"-")</f>
        <v>94.278331392963608</v>
      </c>
      <c r="BJ9" s="81">
        <f>IFERROR(IF($B$2="Tonnes",AppQt.Data!BC45,(AppQt.Data!BC45*ozton*AppQt.Data!BC$7)/1000000),"-")</f>
        <v>122.82092212000002</v>
      </c>
      <c r="BK9" s="81">
        <f>IFERROR(IF($B$2="Tonnes",AppQt.Data!BD45,(AppQt.Data!BD45*ozton*AppQt.Data!BD$7)/1000000),"-")</f>
        <v>149.05446561000002</v>
      </c>
      <c r="BL9" s="81">
        <f>IFERROR(IF($B$2="Tonnes",AppQt.Data!BE45,(AppQt.Data!BE45*ozton*AppQt.Data!BE$7)/1000000),"-")</f>
        <v>200.25214517079741</v>
      </c>
      <c r="BM9" s="81">
        <f>IFERROR(IF($B$2="Tonnes",AppQt.Data!BF45,(AppQt.Data!BF45*ozton*AppQt.Data!BF$7)/1000000),"-")</f>
        <v>151.80847360634999</v>
      </c>
      <c r="BN9" s="81">
        <f>IFERROR(IF($B$2="Tonnes",AppQt.Data!BG45,(AppQt.Data!BG45*ozton*AppQt.Data!BG$7)/1000000),"-")</f>
        <v>162.23246141520005</v>
      </c>
      <c r="BO9" s="81">
        <f>IFERROR(IF($B$2="Tonnes",AppQt.Data!BH45,(AppQt.Data!BH45*ozton*AppQt.Data!BH$7)/1000000),"-")</f>
        <v>185.02184951300001</v>
      </c>
      <c r="BP9" s="81">
        <f>IFERROR(IF($B$2="Tonnes",AppQt.Data!BI45,(AppQt.Data!BI45*ozton*AppQt.Data!BI$7)/1000000),"-")</f>
        <v>183.0354182593708</v>
      </c>
      <c r="BQ9" s="81">
        <f>IFERROR(IF($B$2="Tonnes",AppQt.Data!BJ45,(AppQt.Data!BJ45*ozton*AppQt.Data!BJ$7)/1000000),"-")</f>
        <v>108.975998413122</v>
      </c>
      <c r="BR9" s="81">
        <f>IFERROR(IF($B$2="Tonnes",AppQt.Data!BK45,(AppQt.Data!BK45*ozton*AppQt.Data!BK$7)/1000000),"-")</f>
        <v>170.843266825</v>
      </c>
      <c r="BS9" s="81">
        <f>IFERROR(IF($B$2="Tonnes",AppQt.Data!BL45,(AppQt.Data!BL45*ozton*AppQt.Data!BL$7)/1000000),"-")</f>
        <v>135.29536988403999</v>
      </c>
      <c r="BT9" s="81">
        <f>IFERROR(IF($B$2="Tonnes",AppQt.Data!BM45,(AppQt.Data!BM45*ozton*AppQt.Data!BM$7)/1000000),"-")</f>
        <v>205.90091784522758</v>
      </c>
      <c r="BU9" s="81">
        <f>IFERROR(IF($B$2="Tonnes",AppQt.Data!BN45,(AppQt.Data!BN45*ozton*AppQt.Data!BN$7)/1000000),"-")</f>
        <v>140.79859112027572</v>
      </c>
      <c r="BV9" s="81">
        <f>IFERROR(IF($B$2="Tonnes",AppQt.Data!BO45,(AppQt.Data!BO45*ozton*AppQt.Data!BO$7)/1000000),"-")</f>
        <v>164.2813884206123</v>
      </c>
      <c r="BW9" s="81">
        <f>IFERROR(IF($B$2="Tonnes",AppQt.Data!BP45,(AppQt.Data!BP45*ozton*AppQt.Data!BP$7)/1000000),"-")</f>
        <v>161.00905349851109</v>
      </c>
      <c r="BX9" s="68" t="str">
        <f t="shared" si="3"/>
        <v>▲</v>
      </c>
      <c r="BY9" s="69">
        <f t="shared" si="1"/>
        <v>19.005590240456847</v>
      </c>
    </row>
    <row r="10" spans="1:77">
      <c r="A10" s="64"/>
      <c r="B10" s="80" t="s">
        <v>238</v>
      </c>
      <c r="C10" s="81">
        <f>IFERROR(IF($B$2="Tonnes",AppAn.Data!L36,(AppAn.Data!L36*ozton*AppAn.Data!L$6)/1000000),"-")</f>
        <v>461.94805385360314</v>
      </c>
      <c r="D10" s="81">
        <f>IFERROR(IF($B$2="Tonnes",AppAn.Data!M36,(AppAn.Data!M36*ozton*AppAn.Data!M$6)/1000000),"-")</f>
        <v>557.17953512455631</v>
      </c>
      <c r="E10" s="81">
        <f>IFERROR(IF($B$2="Tonnes",AppAn.Data!N36,(AppAn.Data!N36*ozton*AppAn.Data!N$6)/1000000),"-")</f>
        <v>599.35801637019154</v>
      </c>
      <c r="F10" s="81">
        <f>IFERROR(IF($B$2="Tonnes",AppAn.Data!O36,(AppAn.Data!O36*ozton*AppAn.Data!O$6)/1000000),"-")</f>
        <v>938.79550356213849</v>
      </c>
      <c r="G10" s="81">
        <f>IFERROR(IF($B$2="Tonnes",AppAn.Data!P36,(AppAn.Data!P36*ozton*AppAn.Data!P$6)/1000000),"-")</f>
        <v>806.83356824988664</v>
      </c>
      <c r="H10" s="81">
        <f>IFERROR(IF($B$2="Tonnes",AppAn.Data!Q36,(AppAn.Data!Q36*ozton*AppAn.Data!Q$6)/1000000),"-")</f>
        <v>767.44614220395886</v>
      </c>
      <c r="I10" s="81">
        <f>IFERROR(IF($B$2="Tonnes",AppAn.Data!R36,(AppAn.Data!R36*ozton*AppAn.Data!R$6)/1000000),"-")</f>
        <v>644.81647597606843</v>
      </c>
      <c r="J10" s="81">
        <f>IFERROR(IF($B$2="Tonnes",AppAn.Data!S36,(AppAn.Data!S36*ozton*AppAn.Data!S$6)/1000000),"-")</f>
        <v>665.16699308736031</v>
      </c>
      <c r="K10" s="81">
        <f>IFERROR(IF($B$2="Tonnes",AppAn.Data!T36,(AppAn.Data!T36*ozton*AppAn.Data!T$6)/1000000),"-")</f>
        <v>686.31230692541044</v>
      </c>
      <c r="L10" s="81">
        <f>IFERROR(IF($B$2="Tonnes",AppAn.Data!U36,(AppAn.Data!U36*ozton*AppAn.Data!U$6)/1000000),"-")</f>
        <v>638.00704596565402</v>
      </c>
      <c r="M10" s="81">
        <f>IFERROR(IF($B$2="Tonnes",AppAn.Data!V36,(AppAn.Data!V36*ozton*AppAn.Data!V$6)/1000000),"-")</f>
        <v>413.77982834761235</v>
      </c>
      <c r="N10" s="81">
        <f>IFERROR(IF($B$2="Tonnes",AppAn.Data!W36,(AppAn.Data!W36*ozton*AppAn.Data!W$6)/1000000),"-")</f>
        <v>673.34592970534754</v>
      </c>
      <c r="O10" s="81">
        <f>IFERROR(IF($B$2="Tonnes",AppAn.Data!X36,(AppAn.Data!X36*ozton*AppAn.Data!X$6)/1000000),"-")</f>
        <v>570.78505338153286</v>
      </c>
      <c r="P10" s="81">
        <f>IFERROR(IF($B$2="Tonnes",AppAn.Data!Y36,(AppAn.Data!Y36*ozton*AppAn.Data!Y$6)/1000000),"-")</f>
        <v>630.20395088462669</v>
      </c>
      <c r="Q10" s="68" t="str">
        <f t="shared" si="2"/>
        <v>▲</v>
      </c>
      <c r="R10" s="69">
        <f t="shared" si="0"/>
        <v>10.410030387284186</v>
      </c>
      <c r="S10" s="64"/>
      <c r="T10" s="81">
        <f>IFERROR(IF($B$2="Tonnes",AppQt.Data!M46,(AppQt.Data!M46*ozton*AppQt.Data!M$7)/1000000),"-")</f>
        <v>121.01434971672106</v>
      </c>
      <c r="U10" s="81">
        <f>IFERROR(IF($B$2="Tonnes",AppQt.Data!N46,(AppQt.Data!N46*ozton*AppQt.Data!N$7)/1000000),"-")</f>
        <v>91.090084713148556</v>
      </c>
      <c r="V10" s="81">
        <f>IFERROR(IF($B$2="Tonnes",AppQt.Data!O46,(AppQt.Data!O46*ozton*AppQt.Data!O$7)/1000000),"-")</f>
        <v>118.75178022784213</v>
      </c>
      <c r="W10" s="81">
        <f>IFERROR(IF($B$2="Tonnes",AppQt.Data!P46,(AppQt.Data!P46*ozton*AppQt.Data!P$7)/1000000),"-")</f>
        <v>131.09183919589137</v>
      </c>
      <c r="X10" s="81">
        <f>IFERROR(IF($B$2="Tonnes",AppQt.Data!Q46,(AppQt.Data!Q46*ozton*AppQt.Data!Q$7)/1000000),"-")</f>
        <v>154.34011068977372</v>
      </c>
      <c r="Y10" s="81">
        <f>IFERROR(IF($B$2="Tonnes",AppQt.Data!R46,(AppQt.Data!R46*ozton*AppQt.Data!R$7)/1000000),"-")</f>
        <v>114.56032392038105</v>
      </c>
      <c r="Z10" s="81">
        <f>IFERROR(IF($B$2="Tonnes",AppQt.Data!S46,(AppQt.Data!S46*ozton*AppQt.Data!S$7)/1000000),"-")</f>
        <v>140.36323631772828</v>
      </c>
      <c r="AA10" s="81">
        <f>IFERROR(IF($B$2="Tonnes",AppQt.Data!T46,(AppQt.Data!T46*ozton*AppQt.Data!T$7)/1000000),"-")</f>
        <v>147.91586419667325</v>
      </c>
      <c r="AB10" s="81">
        <f>IFERROR(IF($B$2="Tonnes",AppQt.Data!U46,(AppQt.Data!U46*ozton*AppQt.Data!U$7)/1000000),"-")</f>
        <v>168.55019214673428</v>
      </c>
      <c r="AC10" s="81">
        <f>IFERROR(IF($B$2="Tonnes",AppQt.Data!V46,(AppQt.Data!V46*ozton*AppQt.Data!V$7)/1000000),"-")</f>
        <v>132.13723486262006</v>
      </c>
      <c r="AD10" s="81">
        <f>IFERROR(IF($B$2="Tonnes",AppQt.Data!W46,(AppQt.Data!W46*ozton*AppQt.Data!W$7)/1000000),"-")</f>
        <v>143.33721018578797</v>
      </c>
      <c r="AE10" s="81">
        <f>IFERROR(IF($B$2="Tonnes",AppQt.Data!X46,(AppQt.Data!X46*ozton*AppQt.Data!X$7)/1000000),"-")</f>
        <v>155.33337917504923</v>
      </c>
      <c r="AF10" s="81">
        <f>IFERROR(IF($B$2="Tonnes",AppQt.Data!Y46,(AppQt.Data!Y46*ozton*AppQt.Data!Y$7)/1000000),"-")</f>
        <v>219.84547060050474</v>
      </c>
      <c r="AG10" s="81">
        <f>IFERROR(IF($B$2="Tonnes",AppQt.Data!Z46,(AppQt.Data!Z46*ozton*AppQt.Data!Z$7)/1000000),"-")</f>
        <v>326.9375507124181</v>
      </c>
      <c r="AH10" s="81">
        <f>IFERROR(IF($B$2="Tonnes",AppQt.Data!AA46,(AppQt.Data!AA46*ozton*AppQt.Data!AA$7)/1000000),"-")</f>
        <v>229.43655405348454</v>
      </c>
      <c r="AI10" s="81">
        <f>IFERROR(IF($B$2="Tonnes",AppQt.Data!AB46,(AppQt.Data!AB46*ozton*AppQt.Data!AB$7)/1000000),"-")</f>
        <v>162.57592819573108</v>
      </c>
      <c r="AJ10" s="81">
        <f>IFERROR(IF($B$2="Tonnes",AppQt.Data!AC46,(AppQt.Data!AC46*ozton*AppQt.Data!AC$7)/1000000),"-")</f>
        <v>235.95629185094433</v>
      </c>
      <c r="AK10" s="81">
        <f>IFERROR(IF($B$2="Tonnes",AppQt.Data!AD46,(AppQt.Data!AD46*ozton*AppQt.Data!AD$7)/1000000),"-")</f>
        <v>184.56520793657438</v>
      </c>
      <c r="AL10" s="81">
        <f>IFERROR(IF($B$2="Tonnes",AppQt.Data!AE46,(AppQt.Data!AE46*ozton*AppQt.Data!AE$7)/1000000),"-")</f>
        <v>181.04223062275167</v>
      </c>
      <c r="AM10" s="81">
        <f>IFERROR(IF($B$2="Tonnes",AppQt.Data!AF46,(AppQt.Data!AF46*ozton*AppQt.Data!AF$7)/1000000),"-")</f>
        <v>205.26983783961629</v>
      </c>
      <c r="AN10" s="81">
        <f>IFERROR(IF($B$2="Tonnes",AppQt.Data!AG46,(AppQt.Data!AG46*ozton*AppQt.Data!AG$7)/1000000),"-")</f>
        <v>219.8150944560285</v>
      </c>
      <c r="AO10" s="81">
        <f>IFERROR(IF($B$2="Tonnes",AppQt.Data!AH46,(AppQt.Data!AH46*ozton*AppQt.Data!AH$7)/1000000),"-")</f>
        <v>172.48779437834673</v>
      </c>
      <c r="AP10" s="81">
        <f>IFERROR(IF($B$2="Tonnes",AppQt.Data!AI46,(AppQt.Data!AI46*ozton*AppQt.Data!AI$7)/1000000),"-")</f>
        <v>184.09122849525468</v>
      </c>
      <c r="AQ10" s="81">
        <f>IFERROR(IF($B$2="Tonnes",AppQt.Data!AJ46,(AppQt.Data!AJ46*ozton*AppQt.Data!AJ$7)/1000000),"-")</f>
        <v>191.05202487432891</v>
      </c>
      <c r="AR10" s="81">
        <f>IFERROR(IF($B$2="Tonnes",AppQt.Data!AK46,(AppQt.Data!AK46*ozton*AppQt.Data!AK$7)/1000000),"-")</f>
        <v>183.12641039032769</v>
      </c>
      <c r="AS10" s="81">
        <f>IFERROR(IF($B$2="Tonnes",AppQt.Data!AL46,(AppQt.Data!AL46*ozton*AppQt.Data!AL$7)/1000000),"-")</f>
        <v>149.12115022159475</v>
      </c>
      <c r="AT10" s="81">
        <f>IFERROR(IF($B$2="Tonnes",AppQt.Data!AM46,(AppQt.Data!AM46*ozton*AppQt.Data!AM$7)/1000000),"-")</f>
        <v>144.10448172096648</v>
      </c>
      <c r="AU10" s="81">
        <f>IFERROR(IF($B$2="Tonnes",AppQt.Data!AN46,(AppQt.Data!AN46*ozton*AppQt.Data!AN$7)/1000000),"-")</f>
        <v>168.46443364317952</v>
      </c>
      <c r="AV10" s="81">
        <f>IFERROR(IF($B$2="Tonnes",AppQt.Data!AO46,(AppQt.Data!AO46*ozton*AppQt.Data!AO$7)/1000000),"-")</f>
        <v>179.09566761948059</v>
      </c>
      <c r="AW10" s="81">
        <f>IFERROR(IF($B$2="Tonnes",AppQt.Data!AP46,(AppQt.Data!AP46*ozton*AppQt.Data!AP$7)/1000000),"-")</f>
        <v>141.0569391483555</v>
      </c>
      <c r="AX10" s="81">
        <f>IFERROR(IF($B$2="Tonnes",AppQt.Data!AQ46,(AppQt.Data!AQ46*ozton*AppQt.Data!AQ$7)/1000000),"-")</f>
        <v>162.0405267228216</v>
      </c>
      <c r="AY10" s="81">
        <f>IFERROR(IF($B$2="Tonnes",AppQt.Data!AR46,(AppQt.Data!AR46*ozton*AppQt.Data!AR$7)/1000000),"-")</f>
        <v>182.9738595967026</v>
      </c>
      <c r="AZ10" s="81">
        <f>IFERROR(IF($B$2="Tonnes",AppQt.Data!AS46,(AppQt.Data!AS46*ozton*AppQt.Data!AS$7)/1000000),"-")</f>
        <v>187.54983769159591</v>
      </c>
      <c r="BA10" s="81">
        <f>IFERROR(IF($B$2="Tonnes",AppQt.Data!AT46,(AppQt.Data!AT46*ozton*AppQt.Data!AT$7)/1000000),"-")</f>
        <v>144.09102187790205</v>
      </c>
      <c r="BB10" s="81">
        <f>IFERROR(IF($B$2="Tonnes",AppQt.Data!AU46,(AppQt.Data!AU46*ozton*AppQt.Data!AU$7)/1000000),"-")</f>
        <v>176.64559714107423</v>
      </c>
      <c r="BC10" s="81">
        <f>IFERROR(IF($B$2="Tonnes",AppQt.Data!AV46,(AppQt.Data!AV46*ozton*AppQt.Data!AV$7)/1000000),"-")</f>
        <v>178.02585021483833</v>
      </c>
      <c r="BD10" s="81">
        <f>IFERROR(IF($B$2="Tonnes",AppQt.Data!AW46,(AppQt.Data!AW46*ozton*AppQt.Data!AW$7)/1000000),"-")</f>
        <v>183.58687227647755</v>
      </c>
      <c r="BE10" s="81">
        <f>IFERROR(IF($B$2="Tonnes",AppQt.Data!AX46,(AppQt.Data!AX46*ozton*AppQt.Data!AX$7)/1000000),"-")</f>
        <v>135.96389870447928</v>
      </c>
      <c r="BF10" s="81">
        <f>IFERROR(IF($B$2="Tonnes",AppQt.Data!AY46,(AppQt.Data!AY46*ozton*AppQt.Data!AY$7)/1000000),"-")</f>
        <v>158.0591503746972</v>
      </c>
      <c r="BG10" s="81">
        <f>IFERROR(IF($B$2="Tonnes",AppQt.Data!AZ46,(AppQt.Data!AZ46*ozton*AppQt.Data!AZ$7)/1000000),"-")</f>
        <v>160.39712460999999</v>
      </c>
      <c r="BH10" s="81">
        <f>IFERROR(IF($B$2="Tonnes",AppQt.Data!BA46,(AppQt.Data!BA46*ozton*AppQt.Data!BA$7)/1000000),"-")</f>
        <v>61.295109224648769</v>
      </c>
      <c r="BI10" s="81">
        <f>IFERROR(IF($B$2="Tonnes",AppQt.Data!BB46,(AppQt.Data!BB46*ozton*AppQt.Data!BB$7)/1000000),"-")</f>
        <v>90.664331392963604</v>
      </c>
      <c r="BJ10" s="81">
        <f>IFERROR(IF($B$2="Tonnes",AppQt.Data!BC46,(AppQt.Data!BC46*ozton*AppQt.Data!BC$7)/1000000),"-")</f>
        <v>118.53892212000001</v>
      </c>
      <c r="BK10" s="81">
        <f>IFERROR(IF($B$2="Tonnes",AppQt.Data!BD46,(AppQt.Data!BD46*ozton*AppQt.Data!BD$7)/1000000),"-")</f>
        <v>143.28146561000003</v>
      </c>
      <c r="BL10" s="81">
        <f>IFERROR(IF($B$2="Tonnes",AppQt.Data!BE46,(AppQt.Data!BE46*ozton*AppQt.Data!BE$7)/1000000),"-")</f>
        <v>193.76214517079742</v>
      </c>
      <c r="BM10" s="81">
        <f>IFERROR(IF($B$2="Tonnes",AppQt.Data!BF46,(AppQt.Data!BF46*ozton*AppQt.Data!BF$7)/1000000),"-")</f>
        <v>146.66747360635</v>
      </c>
      <c r="BN10" s="81">
        <f>IFERROR(IF($B$2="Tonnes",AppQt.Data!BG46,(AppQt.Data!BG46*ozton*AppQt.Data!BG$7)/1000000),"-")</f>
        <v>156.04646141520004</v>
      </c>
      <c r="BO10" s="81">
        <f>IFERROR(IF($B$2="Tonnes",AppQt.Data!BH46,(AppQt.Data!BH46*ozton*AppQt.Data!BH$7)/1000000),"-")</f>
        <v>176.86984951300002</v>
      </c>
      <c r="BP10" s="81">
        <f>IFERROR(IF($B$2="Tonnes",AppQt.Data!BI46,(AppQt.Data!BI46*ozton*AppQt.Data!BI$7)/1000000),"-")</f>
        <v>177.44141825937081</v>
      </c>
      <c r="BQ10" s="81">
        <f>IFERROR(IF($B$2="Tonnes",AppQt.Data!BJ46,(AppQt.Data!BJ46*ozton*AppQt.Data!BJ$7)/1000000),"-")</f>
        <v>103.17599841312199</v>
      </c>
      <c r="BR10" s="81">
        <f>IFERROR(IF($B$2="Tonnes",AppQt.Data!BK46,(AppQt.Data!BK46*ozton*AppQt.Data!BK$7)/1000000),"-")</f>
        <v>163.15026682500002</v>
      </c>
      <c r="BS10" s="81">
        <f>IFERROR(IF($B$2="Tonnes",AppQt.Data!BL46,(AppQt.Data!BL46*ozton*AppQt.Data!BL$7)/1000000),"-")</f>
        <v>127.01736988403999</v>
      </c>
      <c r="BT10" s="81">
        <f>IFERROR(IF($B$2="Tonnes",AppQt.Data!BM46,(AppQt.Data!BM46*ozton*AppQt.Data!BM$7)/1000000),"-")</f>
        <v>195.59291784522759</v>
      </c>
      <c r="BU10" s="81">
        <f>IFERROR(IF($B$2="Tonnes",AppQt.Data!BN46,(AppQt.Data!BN46*ozton*AppQt.Data!BN$7)/1000000),"-")</f>
        <v>132.0455911202757</v>
      </c>
      <c r="BV10" s="81">
        <f>IFERROR(IF($B$2="Tonnes",AppQt.Data!BO46,(AppQt.Data!BO46*ozton*AppQt.Data!BO$7)/1000000),"-")</f>
        <v>154.07038842061229</v>
      </c>
      <c r="BW10" s="81">
        <f>IFERROR(IF($B$2="Tonnes",AppQt.Data!BP46,(AppQt.Data!BP46*ozton*AppQt.Data!BP$7)/1000000),"-")</f>
        <v>148.49505349851111</v>
      </c>
      <c r="BX10" s="68" t="str">
        <f t="shared" si="3"/>
        <v>▲</v>
      </c>
      <c r="BY10" s="69">
        <f t="shared" si="1"/>
        <v>16.909249210623003</v>
      </c>
    </row>
    <row r="11" spans="1:77">
      <c r="A11" s="64"/>
      <c r="B11" s="80" t="s">
        <v>241</v>
      </c>
      <c r="C11" s="81">
        <f>IFERROR(IF($B$2="Tonnes",AppAn.Data!L37,(AppAn.Data!L37*ozton*AppAn.Data!L$6)/1000000),"-")</f>
        <v>22.997214503944171</v>
      </c>
      <c r="D11" s="81">
        <f>IFERROR(IF($B$2="Tonnes",AppAn.Data!M37,(AppAn.Data!M37*ozton*AppAn.Data!M$6)/1000000),"-")</f>
        <v>42.2651016993007</v>
      </c>
      <c r="E11" s="81">
        <f>IFERROR(IF($B$2="Tonnes",AppAn.Data!N37,(AppAn.Data!N37*ozton*AppAn.Data!N$6)/1000000),"-")</f>
        <v>47.638410492700736</v>
      </c>
      <c r="F11" s="81">
        <f>IFERROR(IF($B$2="Tonnes",AppAn.Data!O37,(AppAn.Data!O37*ozton*AppAn.Data!O$6)/1000000),"-")</f>
        <v>82.606999999999999</v>
      </c>
      <c r="G11" s="81">
        <f>IFERROR(IF($B$2="Tonnes",AppAn.Data!P37,(AppAn.Data!P37*ozton*AppAn.Data!P$6)/1000000),"-")</f>
        <v>60.042000000000002</v>
      </c>
      <c r="H11" s="81">
        <f>IFERROR(IF($B$2="Tonnes",AppAn.Data!Q37,(AppAn.Data!Q37*ozton*AppAn.Data!Q$6)/1000000),"-")</f>
        <v>51.356999999999999</v>
      </c>
      <c r="I11" s="81">
        <f>IFERROR(IF($B$2="Tonnes",AppAn.Data!R37,(AppAn.Data!R37*ozton*AppAn.Data!R$6)/1000000),"-")</f>
        <v>41.4306895</v>
      </c>
      <c r="J11" s="81">
        <f>IFERROR(IF($B$2="Tonnes",AppAn.Data!S37,(AppAn.Data!S37*ozton*AppAn.Data!S$6)/1000000),"-")</f>
        <v>44.273460807999996</v>
      </c>
      <c r="K11" s="81">
        <f>IFERROR(IF($B$2="Tonnes",AppAn.Data!T37,(AppAn.Data!T37*ozton*AppAn.Data!T$6)/1000000),"-")</f>
        <v>50.641030682299998</v>
      </c>
      <c r="L11" s="81">
        <f>IFERROR(IF($B$2="Tonnes",AppAn.Data!U37,(AppAn.Data!U37*ozton*AppAn.Data!U$6)/1000000),"-")</f>
        <v>38.3409808534375</v>
      </c>
      <c r="M11" s="81">
        <f>IFERROR(IF($B$2="Tonnes",AppAn.Data!V37,(AppAn.Data!V37*ozton*AppAn.Data!V$6)/1000000),"-")</f>
        <v>15.363</v>
      </c>
      <c r="N11" s="81">
        <f>IFERROR(IF($B$2="Tonnes",AppAn.Data!W37,(AppAn.Data!W37*ozton*AppAn.Data!W$6)/1000000),"-")</f>
        <v>21.808999999999997</v>
      </c>
      <c r="O11" s="81">
        <f>IFERROR(IF($B$2="Tonnes",AppAn.Data!X37,(AppAn.Data!X37*ozton*AppAn.Data!X$6)/1000000),"-")</f>
        <v>22.414999999999999</v>
      </c>
      <c r="P11" s="81">
        <f>IFERROR(IF($B$2="Tonnes",AppAn.Data!Y37,(AppAn.Data!Y37*ozton*AppAn.Data!Y$6)/1000000),"-")</f>
        <v>37.385999999999996</v>
      </c>
      <c r="Q11" s="68" t="str">
        <f t="shared" si="2"/>
        <v>▲</v>
      </c>
      <c r="R11" s="69">
        <f t="shared" si="0"/>
        <v>66.790095917912097</v>
      </c>
      <c r="S11" s="64"/>
      <c r="T11" s="81">
        <f>IFERROR(IF($B$2="Tonnes",AppQt.Data!M47,(AppQt.Data!M47*ozton*AppQt.Data!M$7)/1000000),"-")</f>
        <v>5.8111293522451462</v>
      </c>
      <c r="U11" s="81">
        <f>IFERROR(IF($B$2="Tonnes",AppQt.Data!N47,(AppQt.Data!N47*ozton*AppQt.Data!N$7)/1000000),"-")</f>
        <v>5.3610932706310663</v>
      </c>
      <c r="V11" s="81">
        <f>IFERROR(IF($B$2="Tonnes",AppQt.Data!O47,(AppQt.Data!O47*ozton*AppQt.Data!O$7)/1000000),"-")</f>
        <v>5.7057550060679612</v>
      </c>
      <c r="W11" s="81">
        <f>IFERROR(IF($B$2="Tonnes",AppQt.Data!P47,(AppQt.Data!P47*ozton*AppQt.Data!P$7)/1000000),"-")</f>
        <v>6.1192368750000004</v>
      </c>
      <c r="X11" s="81">
        <f>IFERROR(IF($B$2="Tonnes",AppQt.Data!Q47,(AppQt.Data!Q47*ozton*AppQt.Data!Q$7)/1000000),"-")</f>
        <v>10.60470382867133</v>
      </c>
      <c r="Y11" s="81">
        <f>IFERROR(IF($B$2="Tonnes",AppQt.Data!R47,(AppQt.Data!R47*ozton*AppQt.Data!R$7)/1000000),"-")</f>
        <v>10.22305270979021</v>
      </c>
      <c r="Z11" s="81">
        <f>IFERROR(IF($B$2="Tonnes",AppQt.Data!S47,(AppQt.Data!S47*ozton*AppQt.Data!S$7)/1000000),"-")</f>
        <v>10.049819034965036</v>
      </c>
      <c r="AA11" s="81">
        <f>IFERROR(IF($B$2="Tonnes",AppQt.Data!T47,(AppQt.Data!T47*ozton*AppQt.Data!T$7)/1000000),"-")</f>
        <v>11.387526125874126</v>
      </c>
      <c r="AB11" s="81">
        <f>IFERROR(IF($B$2="Tonnes",AppQt.Data!U47,(AppQt.Data!U47*ozton*AppQt.Data!U$7)/1000000),"-")</f>
        <v>11.216651824817522</v>
      </c>
      <c r="AC11" s="81">
        <f>IFERROR(IF($B$2="Tonnes",AppQt.Data!V47,(AppQt.Data!V47*ozton*AppQt.Data!V$7)/1000000),"-")</f>
        <v>12.764928832116791</v>
      </c>
      <c r="AD11" s="81">
        <f>IFERROR(IF($B$2="Tonnes",AppQt.Data!W47,(AppQt.Data!W47*ozton*AppQt.Data!W$7)/1000000),"-")</f>
        <v>11.067167791970803</v>
      </c>
      <c r="AE11" s="81">
        <f>IFERROR(IF($B$2="Tonnes",AppQt.Data!X47,(AppQt.Data!X47*ozton*AppQt.Data!X$7)/1000000),"-")</f>
        <v>12.58966204379562</v>
      </c>
      <c r="AF11" s="81">
        <f>IFERROR(IF($B$2="Tonnes",AppQt.Data!Y47,(AppQt.Data!Y47*ozton*AppQt.Data!Y$7)/1000000),"-")</f>
        <v>17.3895625</v>
      </c>
      <c r="AG11" s="81">
        <f>IFERROR(IF($B$2="Tonnes",AppQt.Data!Z47,(AppQt.Data!Z47*ozton*AppQt.Data!Z$7)/1000000),"-")</f>
        <v>28.844625000000001</v>
      </c>
      <c r="AH11" s="81">
        <f>IFERROR(IF($B$2="Tonnes",AppQt.Data!AA47,(AppQt.Data!AA47*ozton*AppQt.Data!AA$7)/1000000),"-")</f>
        <v>14.9828125</v>
      </c>
      <c r="AI11" s="81">
        <f>IFERROR(IF($B$2="Tonnes",AppQt.Data!AB47,(AppQt.Data!AB47*ozton*AppQt.Data!AB$7)/1000000),"-")</f>
        <v>21.39</v>
      </c>
      <c r="AJ11" s="81">
        <f>IFERROR(IF($B$2="Tonnes",AppQt.Data!AC47,(AppQt.Data!AC47*ozton*AppQt.Data!AC$7)/1000000),"-")</f>
        <v>18.350999999999999</v>
      </c>
      <c r="AK11" s="81">
        <f>IFERROR(IF($B$2="Tonnes",AppQt.Data!AD47,(AppQt.Data!AD47*ozton*AppQt.Data!AD$7)/1000000),"-")</f>
        <v>12.867000000000001</v>
      </c>
      <c r="AL11" s="81">
        <f>IFERROR(IF($B$2="Tonnes",AppQt.Data!AE47,(AppQt.Data!AE47*ozton*AppQt.Data!AE$7)/1000000),"-")</f>
        <v>11.224</v>
      </c>
      <c r="AM11" s="81">
        <f>IFERROR(IF($B$2="Tonnes",AppQt.Data!AF47,(AppQt.Data!AF47*ozton*AppQt.Data!AF$7)/1000000),"-")</f>
        <v>17.600000000000001</v>
      </c>
      <c r="AN11" s="81">
        <f>IFERROR(IF($B$2="Tonnes",AppQt.Data!AG47,(AppQt.Data!AG47*ozton*AppQt.Data!AG$7)/1000000),"-")</f>
        <v>13.6</v>
      </c>
      <c r="AO11" s="81">
        <f>IFERROR(IF($B$2="Tonnes",AppQt.Data!AH47,(AppQt.Data!AH47*ozton*AppQt.Data!AH$7)/1000000),"-")</f>
        <v>10.497999999999999</v>
      </c>
      <c r="AP11" s="81">
        <f>IFERROR(IF($B$2="Tonnes",AppQt.Data!AI47,(AppQt.Data!AI47*ozton*AppQt.Data!AI$7)/1000000),"-")</f>
        <v>13.692</v>
      </c>
      <c r="AQ11" s="81">
        <f>IFERROR(IF($B$2="Tonnes",AppQt.Data!AJ47,(AppQt.Data!AJ47*ozton*AppQt.Data!AJ$7)/1000000),"-")</f>
        <v>13.567</v>
      </c>
      <c r="AR11" s="81">
        <f>IFERROR(IF($B$2="Tonnes",AppQt.Data!AK47,(AppQt.Data!AK47*ozton*AppQt.Data!AK$7)/1000000),"-")</f>
        <v>10.199999999999999</v>
      </c>
      <c r="AS11" s="81">
        <f>IFERROR(IF($B$2="Tonnes",AppQt.Data!AL47,(AppQt.Data!AL47*ozton*AppQt.Data!AL$7)/1000000),"-")</f>
        <v>8.7520000000000007</v>
      </c>
      <c r="AT11" s="81">
        <f>IFERROR(IF($B$2="Tonnes",AppQt.Data!AM47,(AppQt.Data!AM47*ozton*AppQt.Data!AM$7)/1000000),"-")</f>
        <v>8.3146142999999988</v>
      </c>
      <c r="AU11" s="81">
        <f>IFERROR(IF($B$2="Tonnes",AppQt.Data!AN47,(AppQt.Data!AN47*ozton*AppQt.Data!AN$7)/1000000),"-")</f>
        <v>14.164075200000001</v>
      </c>
      <c r="AV11" s="81">
        <f>IFERROR(IF($B$2="Tonnes",AppQt.Data!AO47,(AppQt.Data!AO47*ozton*AppQt.Data!AO$7)/1000000),"-")</f>
        <v>11.1918405</v>
      </c>
      <c r="AW11" s="81">
        <f>IFERROR(IF($B$2="Tonnes",AppQt.Data!AP47,(AppQt.Data!AP47*ozton*AppQt.Data!AP$7)/1000000),"-")</f>
        <v>9.5394620000000003</v>
      </c>
      <c r="AX11" s="81">
        <f>IFERROR(IF($B$2="Tonnes",AppQt.Data!AQ47,(AppQt.Data!AQ47*ozton*AppQt.Data!AQ$7)/1000000),"-")</f>
        <v>9.6629360300000009</v>
      </c>
      <c r="AY11" s="81">
        <f>IFERROR(IF($B$2="Tonnes",AppQt.Data!AR47,(AppQt.Data!AR47*ozton*AppQt.Data!AR$7)/1000000),"-")</f>
        <v>13.879222277999999</v>
      </c>
      <c r="AZ11" s="81">
        <f>IFERROR(IF($B$2="Tonnes",AppQt.Data!AS47,(AppQt.Data!AS47*ozton*AppQt.Data!AS$7)/1000000),"-")</f>
        <v>12.345608515</v>
      </c>
      <c r="BA11" s="81">
        <f>IFERROR(IF($B$2="Tonnes",AppQt.Data!AT47,(AppQt.Data!AT47*ozton*AppQt.Data!AT$7)/1000000),"-")</f>
        <v>11.420682365000001</v>
      </c>
      <c r="BB11" s="81">
        <f>IFERROR(IF($B$2="Tonnes",AppQt.Data!AU47,(AppQt.Data!AU47*ozton*AppQt.Data!AU$7)/1000000),"-")</f>
        <v>13.624739802300001</v>
      </c>
      <c r="BC11" s="81">
        <f>IFERROR(IF($B$2="Tonnes",AppQt.Data!AV47,(AppQt.Data!AV47*ozton*AppQt.Data!AV$7)/1000000),"-")</f>
        <v>13.25</v>
      </c>
      <c r="BD11" s="81">
        <f>IFERROR(IF($B$2="Tonnes",AppQt.Data!AW47,(AppQt.Data!AW47*ozton*AppQt.Data!AW$7)/1000000),"-")</f>
        <v>12.687980853437502</v>
      </c>
      <c r="BE11" s="81">
        <f>IFERROR(IF($B$2="Tonnes",AppQt.Data!AX47,(AppQt.Data!AX47*ozton*AppQt.Data!AX$7)/1000000),"-")</f>
        <v>9.7799999999999994</v>
      </c>
      <c r="BF11" s="81">
        <f>IFERROR(IF($B$2="Tonnes",AppQt.Data!AY47,(AppQt.Data!AY47*ozton*AppQt.Data!AY$7)/1000000),"-")</f>
        <v>6.8730000000000002</v>
      </c>
      <c r="BG11" s="81">
        <f>IFERROR(IF($B$2="Tonnes",AppQt.Data!AZ47,(AppQt.Data!AZ47*ozton*AppQt.Data!AZ$7)/1000000),"-")</f>
        <v>9</v>
      </c>
      <c r="BH11" s="81">
        <f>IFERROR(IF($B$2="Tonnes",AppQt.Data!BA47,(AppQt.Data!BA47*ozton*AppQt.Data!BA$7)/1000000),"-")</f>
        <v>4.6040000000000001</v>
      </c>
      <c r="BI11" s="81">
        <f>IFERROR(IF($B$2="Tonnes",AppQt.Data!BB47,(AppQt.Data!BB47*ozton*AppQt.Data!BB$7)/1000000),"-")</f>
        <v>2.7839999999999998</v>
      </c>
      <c r="BJ11" s="81">
        <f>IFERROR(IF($B$2="Tonnes",AppQt.Data!BC47,(AppQt.Data!BC47*ozton*AppQt.Data!BC$7)/1000000),"-")</f>
        <v>3.302</v>
      </c>
      <c r="BK11" s="81">
        <f>IFERROR(IF($B$2="Tonnes",AppQt.Data!BD47,(AppQt.Data!BD47*ozton*AppQt.Data!BD$7)/1000000),"-")</f>
        <v>4.673</v>
      </c>
      <c r="BL11" s="81">
        <f>IFERROR(IF($B$2="Tonnes",AppQt.Data!BE47,(AppQt.Data!BE47*ozton*AppQt.Data!BE$7)/1000000),"-")</f>
        <v>5.04</v>
      </c>
      <c r="BM11" s="81">
        <f>IFERROR(IF($B$2="Tonnes",AppQt.Data!BF47,(AppQt.Data!BF47*ozton*AppQt.Data!BF$7)/1000000),"-")</f>
        <v>4.351</v>
      </c>
      <c r="BN11" s="81">
        <f>IFERROR(IF($B$2="Tonnes",AppQt.Data!BG47,(AppQt.Data!BG47*ozton*AppQt.Data!BG$7)/1000000),"-")</f>
        <v>5.4660000000000002</v>
      </c>
      <c r="BO11" s="81">
        <f>IFERROR(IF($B$2="Tonnes",AppQt.Data!BH47,(AppQt.Data!BH47*ozton*AppQt.Data!BH$7)/1000000),"-")</f>
        <v>6.952</v>
      </c>
      <c r="BP11" s="81">
        <f>IFERROR(IF($B$2="Tonnes",AppQt.Data!BI47,(AppQt.Data!BI47*ozton*AppQt.Data!BI$7)/1000000),"-")</f>
        <v>4.0940000000000003</v>
      </c>
      <c r="BQ11" s="81">
        <f>IFERROR(IF($B$2="Tonnes",AppQt.Data!BJ47,(AppQt.Data!BJ47*ozton*AppQt.Data!BJ$7)/1000000),"-")</f>
        <v>4.62</v>
      </c>
      <c r="BR11" s="81">
        <f>IFERROR(IF($B$2="Tonnes",AppQt.Data!BK47,(AppQt.Data!BK47*ozton*AppQt.Data!BK$7)/1000000),"-")</f>
        <v>6.8029999999999999</v>
      </c>
      <c r="BS11" s="81">
        <f>IFERROR(IF($B$2="Tonnes",AppQt.Data!BL47,(AppQt.Data!BL47*ozton*AppQt.Data!BL$7)/1000000),"-")</f>
        <v>6.8979999999999997</v>
      </c>
      <c r="BT11" s="81">
        <f>IFERROR(IF($B$2="Tonnes",AppQt.Data!BM47,(AppQt.Data!BM47*ozton*AppQt.Data!BM$7)/1000000),"-")</f>
        <v>9.1280000000000001</v>
      </c>
      <c r="BU11" s="81">
        <f>IFERROR(IF($B$2="Tonnes",AppQt.Data!BN47,(AppQt.Data!BN47*ozton*AppQt.Data!BN$7)/1000000),"-")</f>
        <v>7.6929999999999996</v>
      </c>
      <c r="BV11" s="81">
        <f>IFERROR(IF($B$2="Tonnes",AppQt.Data!BO47,(AppQt.Data!BO47*ozton*AppQt.Data!BO$7)/1000000),"-")</f>
        <v>9.2509999999999994</v>
      </c>
      <c r="BW11" s="81">
        <f>IFERROR(IF($B$2="Tonnes",AppQt.Data!BP47,(AppQt.Data!BP47*ozton*AppQt.Data!BP$7)/1000000),"-")</f>
        <v>11.314</v>
      </c>
      <c r="BX11" s="68" t="str">
        <f t="shared" si="3"/>
        <v>▲</v>
      </c>
      <c r="BY11" s="69">
        <f t="shared" si="1"/>
        <v>64.018556103218344</v>
      </c>
    </row>
    <row r="12" spans="1:77">
      <c r="A12" s="64"/>
      <c r="B12" s="80" t="s">
        <v>239</v>
      </c>
      <c r="C12" s="81">
        <f>IFERROR(IF($B$2="Tonnes",AppAn.Data!L38,(AppAn.Data!L38*ozton*AppAn.Data!L$6)/1000000),"-")</f>
        <v>7.7404309396422821</v>
      </c>
      <c r="D12" s="81">
        <f>IFERROR(IF($B$2="Tonnes",AppAn.Data!M38,(AppAn.Data!M38*ozton*AppAn.Data!M$6)/1000000),"-")</f>
        <v>7.1068297113940879</v>
      </c>
      <c r="E12" s="81">
        <f>IFERROR(IF($B$2="Tonnes",AppAn.Data!N38,(AppAn.Data!N38*ozton*AppAn.Data!N$6)/1000000),"-")</f>
        <v>7.2110601623241122</v>
      </c>
      <c r="F12" s="81">
        <f>IFERROR(IF($B$2="Tonnes",AppAn.Data!O38,(AppAn.Data!O38*ozton*AppAn.Data!O$6)/1000000),"-")</f>
        <v>9.9053718220484459</v>
      </c>
      <c r="G12" s="81">
        <f>IFERROR(IF($B$2="Tonnes",AppAn.Data!P38,(AppAn.Data!P38*ozton*AppAn.Data!P$6)/1000000),"-")</f>
        <v>8.4000368068228557</v>
      </c>
      <c r="H12" s="81">
        <f>IFERROR(IF($B$2="Tonnes",AppAn.Data!Q38,(AppAn.Data!Q38*ozton*AppAn.Data!Q$6)/1000000),"-")</f>
        <v>7.0469766499898707</v>
      </c>
      <c r="I12" s="81">
        <f>IFERROR(IF($B$2="Tonnes",AppAn.Data!R38,(AppAn.Data!R38*ozton*AppAn.Data!R$6)/1000000),"-")</f>
        <v>6.6152913895834935</v>
      </c>
      <c r="J12" s="81">
        <f>IFERROR(IF($B$2="Tonnes",AppAn.Data!S38,(AppAn.Data!S38*ozton*AppAn.Data!S$6)/1000000),"-")</f>
        <v>6.2770538281249992</v>
      </c>
      <c r="K12" s="81">
        <f>IFERROR(IF($B$2="Tonnes",AppAn.Data!T38,(AppAn.Data!T38*ozton*AppAn.Data!T$6)/1000000),"-")</f>
        <v>6.01</v>
      </c>
      <c r="L12" s="81">
        <f>IFERROR(IF($B$2="Tonnes",AppAn.Data!U38,(AppAn.Data!U38*ozton*AppAn.Data!U$6)/1000000),"-")</f>
        <v>5.44</v>
      </c>
      <c r="M12" s="81">
        <f>IFERROR(IF($B$2="Tonnes",AppAn.Data!V38,(AppAn.Data!V38*ozton*AppAn.Data!V$6)/1000000),"-")</f>
        <v>4.1400000000000006</v>
      </c>
      <c r="N12" s="81">
        <f>IFERROR(IF($B$2="Tonnes",AppAn.Data!W38,(AppAn.Data!W38*ozton*AppAn.Data!W$6)/1000000),"-")</f>
        <v>4.16</v>
      </c>
      <c r="O12" s="81">
        <f>IFERROR(IF($B$2="Tonnes",AppAn.Data!X38,(AppAn.Data!X38*ozton*AppAn.Data!X$6)/1000000),"-")</f>
        <v>4.9499999999999993</v>
      </c>
      <c r="P12" s="81">
        <f>IFERROR(IF($B$2="Tonnes",AppAn.Data!Y38,(AppAn.Data!Y38*ozton*AppAn.Data!Y$6)/1000000),"-")</f>
        <v>4.4000000000000004</v>
      </c>
      <c r="Q12" s="68" t="str">
        <f t="shared" si="2"/>
        <v>▼</v>
      </c>
      <c r="R12" s="69">
        <f t="shared" si="0"/>
        <v>-11.111111111111093</v>
      </c>
      <c r="S12" s="64"/>
      <c r="T12" s="81">
        <f>IFERROR(IF($B$2="Tonnes",AppQt.Data!M48,(AppQt.Data!M48*ozton*AppQt.Data!M$7)/1000000),"-")</f>
        <v>2.0311040045606794</v>
      </c>
      <c r="U12" s="81">
        <f>IFERROR(IF($B$2="Tonnes",AppQt.Data!N48,(AppQt.Data!N48*ozton*AppQt.Data!N$7)/1000000),"-")</f>
        <v>2.0522297629058057</v>
      </c>
      <c r="V12" s="81">
        <f>IFERROR(IF($B$2="Tonnes",AppQt.Data!O48,(AppQt.Data!O48*ozton*AppQt.Data!O$7)/1000000),"-")</f>
        <v>1.5525288774419508</v>
      </c>
      <c r="W12" s="81">
        <f>IFERROR(IF($B$2="Tonnes",AppQt.Data!P48,(AppQt.Data!P48*ozton*AppQt.Data!P$7)/1000000),"-")</f>
        <v>2.1045682947338471</v>
      </c>
      <c r="X12" s="81">
        <f>IFERROR(IF($B$2="Tonnes",AppQt.Data!Q48,(AppQt.Data!Q48*ozton*AppQt.Data!Q$7)/1000000),"-")</f>
        <v>1.9086178307810502</v>
      </c>
      <c r="Y12" s="81">
        <f>IFERROR(IF($B$2="Tonnes",AppQt.Data!R48,(AppQt.Data!R48*ozton*AppQt.Data!R$7)/1000000),"-")</f>
        <v>1.9432364121213606</v>
      </c>
      <c r="Z12" s="81">
        <f>IFERROR(IF($B$2="Tonnes",AppQt.Data!S48,(AppQt.Data!S48*ozton*AppQt.Data!S$7)/1000000),"-")</f>
        <v>1.2416068785055949</v>
      </c>
      <c r="AA12" s="81">
        <f>IFERROR(IF($B$2="Tonnes",AppQt.Data!T48,(AppQt.Data!T48*ozton*AppQt.Data!T$7)/1000000),"-")</f>
        <v>2.0133685899860829</v>
      </c>
      <c r="AB12" s="81">
        <f>IFERROR(IF($B$2="Tonnes",AppQt.Data!U48,(AppQt.Data!U48*ozton*AppQt.Data!U$7)/1000000),"-")</f>
        <v>2.0989575337784454</v>
      </c>
      <c r="AC12" s="81">
        <f>IFERROR(IF($B$2="Tonnes",AppQt.Data!V48,(AppQt.Data!V48*ozton*AppQt.Data!V$7)/1000000),"-")</f>
        <v>2.0458912055654879</v>
      </c>
      <c r="AD12" s="81">
        <f>IFERROR(IF($B$2="Tonnes",AppQt.Data!W48,(AppQt.Data!W48*ozton*AppQt.Data!W$7)/1000000),"-")</f>
        <v>1.0540924749343779</v>
      </c>
      <c r="AE12" s="81">
        <f>IFERROR(IF($B$2="Tonnes",AppQt.Data!X48,(AppQt.Data!X48*ozton*AppQt.Data!X$7)/1000000),"-")</f>
        <v>2.012118948045801</v>
      </c>
      <c r="AF12" s="81">
        <f>IFERROR(IF($B$2="Tonnes",AppQt.Data!Y48,(AppQt.Data!Y48*ozton*AppQt.Data!Y$7)/1000000),"-")</f>
        <v>2.5839333730634091</v>
      </c>
      <c r="AG12" s="81">
        <f>IFERROR(IF($B$2="Tonnes",AppQt.Data!Z48,(AppQt.Data!Z48*ozton*AppQt.Data!Z$7)/1000000),"-")</f>
        <v>2.6337880643543485</v>
      </c>
      <c r="AH12" s="81">
        <f>IFERROR(IF($B$2="Tonnes",AppQt.Data!AA48,(AppQt.Data!AA48*ozton*AppQt.Data!AA$7)/1000000),"-")</f>
        <v>2.1620142327019338</v>
      </c>
      <c r="AI12" s="81">
        <f>IFERROR(IF($B$2="Tonnes",AppQt.Data!AB48,(AppQt.Data!AB48*ozton*AppQt.Data!AB$7)/1000000),"-")</f>
        <v>2.525636151928754</v>
      </c>
      <c r="AJ12" s="81">
        <f>IFERROR(IF($B$2="Tonnes",AppQt.Data!AC48,(AppQt.Data!AC48*ozton*AppQt.Data!AC$7)/1000000),"-")</f>
        <v>1.9283974777752264</v>
      </c>
      <c r="AK12" s="81">
        <f>IFERROR(IF($B$2="Tonnes",AppQt.Data!AD48,(AppQt.Data!AD48*ozton*AppQt.Data!AD$7)/1000000),"-")</f>
        <v>2.322512146616587</v>
      </c>
      <c r="AL12" s="81">
        <f>IFERROR(IF($B$2="Tonnes",AppQt.Data!AE48,(AppQt.Data!AE48*ozton*AppQt.Data!AE$7)/1000000),"-")</f>
        <v>1.9058540180419155</v>
      </c>
      <c r="AM12" s="81">
        <f>IFERROR(IF($B$2="Tonnes",AppQt.Data!AF48,(AppQt.Data!AF48*ozton*AppQt.Data!AF$7)/1000000),"-")</f>
        <v>2.2432731643891271</v>
      </c>
      <c r="AN12" s="81">
        <f>IFERROR(IF($B$2="Tonnes",AppQt.Data!AG48,(AppQt.Data!AG48*ozton*AppQt.Data!AG$7)/1000000),"-")</f>
        <v>1.831977603886465</v>
      </c>
      <c r="AO12" s="81">
        <f>IFERROR(IF($B$2="Tonnes",AppQt.Data!AH48,(AppQt.Data!AH48*ozton*AppQt.Data!AH$7)/1000000),"-")</f>
        <v>1.5571809633034952</v>
      </c>
      <c r="AP12" s="81">
        <f>IFERROR(IF($B$2="Tonnes",AppQt.Data!AI48,(AppQt.Data!AI48*ozton*AppQt.Data!AI$7)/1000000),"-")</f>
        <v>1.681755440367775</v>
      </c>
      <c r="AQ12" s="81">
        <f>IFERROR(IF($B$2="Tonnes",AppQt.Data!AJ48,(AppQt.Data!AJ48*ozton*AppQt.Data!AJ$7)/1000000),"-")</f>
        <v>1.9760626424321359</v>
      </c>
      <c r="AR12" s="81">
        <f>IFERROR(IF($B$2="Tonnes",AppQt.Data!AK48,(AppQt.Data!AK48*ozton*AppQt.Data!AK$7)/1000000),"-")</f>
        <v>1.9365413895834931</v>
      </c>
      <c r="AS12" s="81">
        <f>IFERROR(IF($B$2="Tonnes",AppQt.Data!AL48,(AppQt.Data!AL48*ozton*AppQt.Data!AL$7)/1000000),"-")</f>
        <v>1.9</v>
      </c>
      <c r="AT12" s="81">
        <f>IFERROR(IF($B$2="Tonnes",AppQt.Data!AM48,(AppQt.Data!AM48*ozton*AppQt.Data!AM$7)/1000000),"-")</f>
        <v>1.2350000000000001</v>
      </c>
      <c r="AU12" s="81">
        <f>IFERROR(IF($B$2="Tonnes",AppQt.Data!AN48,(AppQt.Data!AN48*ozton*AppQt.Data!AN$7)/1000000),"-")</f>
        <v>1.54375</v>
      </c>
      <c r="AV12" s="81">
        <f>IFERROR(IF($B$2="Tonnes",AppQt.Data!AO48,(AppQt.Data!AO48*ozton*AppQt.Data!AO$7)/1000000),"-")</f>
        <v>1.7753124999999998</v>
      </c>
      <c r="AW12" s="81">
        <f>IFERROR(IF($B$2="Tonnes",AppQt.Data!AP48,(AppQt.Data!AP48*ozton*AppQt.Data!AP$7)/1000000),"-")</f>
        <v>1.4646328124999999</v>
      </c>
      <c r="AX12" s="81">
        <f>IFERROR(IF($B$2="Tonnes",AppQt.Data!AQ48,(AppQt.Data!AQ48*ozton*AppQt.Data!AQ$7)/1000000),"-")</f>
        <v>1.3621085156249999</v>
      </c>
      <c r="AY12" s="81">
        <f>IFERROR(IF($B$2="Tonnes",AppQt.Data!AR48,(AppQt.Data!AR48*ozton*AppQt.Data!AR$7)/1000000),"-")</f>
        <v>1.675</v>
      </c>
      <c r="AZ12" s="81">
        <f>IFERROR(IF($B$2="Tonnes",AppQt.Data!AS48,(AppQt.Data!AS48*ozton*AppQt.Data!AS$7)/1000000),"-")</f>
        <v>1.8</v>
      </c>
      <c r="BA12" s="81">
        <f>IFERROR(IF($B$2="Tonnes",AppQt.Data!AT48,(AppQt.Data!AT48*ozton*AppQt.Data!AT$7)/1000000),"-")</f>
        <v>1.38</v>
      </c>
      <c r="BB12" s="81">
        <f>IFERROR(IF($B$2="Tonnes",AppQt.Data!AU48,(AppQt.Data!AU48*ozton*AppQt.Data!AU$7)/1000000),"-")</f>
        <v>1.43</v>
      </c>
      <c r="BC12" s="81">
        <f>IFERROR(IF($B$2="Tonnes",AppQt.Data!AV48,(AppQt.Data!AV48*ozton*AppQt.Data!AV$7)/1000000),"-")</f>
        <v>1.4</v>
      </c>
      <c r="BD12" s="81">
        <f>IFERROR(IF($B$2="Tonnes",AppQt.Data!AW48,(AppQt.Data!AW48*ozton*AppQt.Data!AW$7)/1000000),"-")</f>
        <v>1.6</v>
      </c>
      <c r="BE12" s="81">
        <f>IFERROR(IF($B$2="Tonnes",AppQt.Data!AX48,(AppQt.Data!AX48*ozton*AppQt.Data!AX$7)/1000000),"-")</f>
        <v>1.3</v>
      </c>
      <c r="BF12" s="81">
        <f>IFERROR(IF($B$2="Tonnes",AppQt.Data!AY48,(AppQt.Data!AY48*ozton*AppQt.Data!AY$7)/1000000),"-")</f>
        <v>1.2</v>
      </c>
      <c r="BG12" s="81">
        <f>IFERROR(IF($B$2="Tonnes",AppQt.Data!AZ48,(AppQt.Data!AZ48*ozton*AppQt.Data!AZ$7)/1000000),"-")</f>
        <v>1.34</v>
      </c>
      <c r="BH12" s="81">
        <f>IFERROR(IF($B$2="Tonnes",AppQt.Data!BA48,(AppQt.Data!BA48*ozton*AppQt.Data!BA$7)/1000000),"-")</f>
        <v>1.23</v>
      </c>
      <c r="BI12" s="81">
        <f>IFERROR(IF($B$2="Tonnes",AppQt.Data!BB48,(AppQt.Data!BB48*ozton*AppQt.Data!BB$7)/1000000),"-")</f>
        <v>0.83</v>
      </c>
      <c r="BJ12" s="81">
        <f>IFERROR(IF($B$2="Tonnes",AppQt.Data!BC48,(AppQt.Data!BC48*ozton*AppQt.Data!BC$7)/1000000),"-")</f>
        <v>0.98</v>
      </c>
      <c r="BK12" s="81">
        <f>IFERROR(IF($B$2="Tonnes",AppQt.Data!BD48,(AppQt.Data!BD48*ozton*AppQt.Data!BD$7)/1000000),"-")</f>
        <v>1.1000000000000001</v>
      </c>
      <c r="BL12" s="81">
        <f>IFERROR(IF($B$2="Tonnes",AppQt.Data!BE48,(AppQt.Data!BE48*ozton*AppQt.Data!BE$7)/1000000),"-")</f>
        <v>1.45</v>
      </c>
      <c r="BM12" s="81">
        <f>IFERROR(IF($B$2="Tonnes",AppQt.Data!BF48,(AppQt.Data!BF48*ozton*AppQt.Data!BF$7)/1000000),"-")</f>
        <v>0.79</v>
      </c>
      <c r="BN12" s="81">
        <f>IFERROR(IF($B$2="Tonnes",AppQt.Data!BG48,(AppQt.Data!BG48*ozton*AppQt.Data!BG$7)/1000000),"-")</f>
        <v>0.72</v>
      </c>
      <c r="BO12" s="81">
        <f>IFERROR(IF($B$2="Tonnes",AppQt.Data!BH48,(AppQt.Data!BH48*ozton*AppQt.Data!BH$7)/1000000),"-")</f>
        <v>1.2</v>
      </c>
      <c r="BP12" s="81">
        <f>IFERROR(IF($B$2="Tonnes",AppQt.Data!BI48,(AppQt.Data!BI48*ozton*AppQt.Data!BI$7)/1000000),"-")</f>
        <v>1.5</v>
      </c>
      <c r="BQ12" s="81">
        <f>IFERROR(IF($B$2="Tonnes",AppQt.Data!BJ48,(AppQt.Data!BJ48*ozton*AppQt.Data!BJ$7)/1000000),"-")</f>
        <v>1.18</v>
      </c>
      <c r="BR12" s="81">
        <f>IFERROR(IF($B$2="Tonnes",AppQt.Data!BK48,(AppQt.Data!BK48*ozton*AppQt.Data!BK$7)/1000000),"-")</f>
        <v>0.89</v>
      </c>
      <c r="BS12" s="81">
        <f>IFERROR(IF($B$2="Tonnes",AppQt.Data!BL48,(AppQt.Data!BL48*ozton*AppQt.Data!BL$7)/1000000),"-")</f>
        <v>1.38</v>
      </c>
      <c r="BT12" s="81">
        <f>IFERROR(IF($B$2="Tonnes",AppQt.Data!BM48,(AppQt.Data!BM48*ozton*AppQt.Data!BM$7)/1000000),"-")</f>
        <v>1.18</v>
      </c>
      <c r="BU12" s="81">
        <f>IFERROR(IF($B$2="Tonnes",AppQt.Data!BN48,(AppQt.Data!BN48*ozton*AppQt.Data!BN$7)/1000000),"-")</f>
        <v>1.06</v>
      </c>
      <c r="BV12" s="81">
        <f>IFERROR(IF($B$2="Tonnes",AppQt.Data!BO48,(AppQt.Data!BO48*ozton*AppQt.Data!BO$7)/1000000),"-")</f>
        <v>0.96</v>
      </c>
      <c r="BW12" s="81">
        <f>IFERROR(IF($B$2="Tonnes",AppQt.Data!BP48,(AppQt.Data!BP48*ozton*AppQt.Data!BP$7)/1000000),"-")</f>
        <v>1.2</v>
      </c>
      <c r="BX12" s="68" t="str">
        <f t="shared" si="3"/>
        <v>▼</v>
      </c>
      <c r="BY12" s="69">
        <f t="shared" si="1"/>
        <v>-13.043478260869556</v>
      </c>
    </row>
    <row r="13" spans="1:77">
      <c r="A13" s="64"/>
      <c r="B13" s="89" t="s">
        <v>55</v>
      </c>
      <c r="C13" s="81">
        <f>IFERROR(IF($B$2="Tonnes",AppAn.Data!L39,(AppAn.Data!L39*ozton*AppAn.Data!L$6)/1000000),"-")</f>
        <v>20.752929448639424</v>
      </c>
      <c r="D13" s="81">
        <f>IFERROR(IF($B$2="Tonnes",AppAn.Data!M39,(AppAn.Data!M39*ozton*AppAn.Data!M$6)/1000000),"-")</f>
        <v>15.925840909298252</v>
      </c>
      <c r="E13" s="81">
        <f>IFERROR(IF($B$2="Tonnes",AppAn.Data!N39,(AppAn.Data!N39*ozton*AppAn.Data!N$6)/1000000),"-")</f>
        <v>16.111873862644646</v>
      </c>
      <c r="F13" s="81">
        <f>IFERROR(IF($B$2="Tonnes",AppAn.Data!O39,(AppAn.Data!O39*ozton*AppAn.Data!O$6)/1000000),"-")</f>
        <v>16.952167236713521</v>
      </c>
      <c r="G13" s="81">
        <f>IFERROR(IF($B$2="Tonnes",AppAn.Data!P39,(AppAn.Data!P39*ozton*AppAn.Data!P$6)/1000000),"-")</f>
        <v>16.449725311152172</v>
      </c>
      <c r="H13" s="81">
        <f>IFERROR(IF($B$2="Tonnes",AppAn.Data!Q39,(AppAn.Data!Q39*ozton*AppAn.Data!Q$6)/1000000),"-")</f>
        <v>16.50694112367712</v>
      </c>
      <c r="I13" s="81">
        <f>IFERROR(IF($B$2="Tonnes",AppAn.Data!R39,(AppAn.Data!R39*ozton*AppAn.Data!R$6)/1000000),"-")</f>
        <v>16.926071909073691</v>
      </c>
      <c r="J13" s="81">
        <f>IFERROR(IF($B$2="Tonnes",AppAn.Data!S39,(AppAn.Data!S39*ozton*AppAn.Data!S$6)/1000000),"-")</f>
        <v>16.615226784168982</v>
      </c>
      <c r="K13" s="81">
        <f>IFERROR(IF($B$2="Tonnes",AppAn.Data!T39,(AppAn.Data!T39*ozton*AppAn.Data!T$6)/1000000),"-")</f>
        <v>16.454580736898361</v>
      </c>
      <c r="L13" s="81">
        <f>IFERROR(IF($B$2="Tonnes",AppAn.Data!U39,(AppAn.Data!U39*ozton*AppAn.Data!U$6)/1000000),"-")</f>
        <v>17.003901884581232</v>
      </c>
      <c r="M13" s="81">
        <f>IFERROR(IF($B$2="Tonnes",AppAn.Data!V39,(AppAn.Data!V39*ozton*AppAn.Data!V$6)/1000000),"-")</f>
        <v>13.836298896407367</v>
      </c>
      <c r="N13" s="81">
        <f>IFERROR(IF($B$2="Tonnes",AppAn.Data!W39,(AppAn.Data!W39*ozton*AppAn.Data!W$6)/1000000),"-")</f>
        <v>15.47383946883042</v>
      </c>
      <c r="O13" s="81">
        <f>IFERROR(IF($B$2="Tonnes",AppAn.Data!X39,(AppAn.Data!X39*ozton*AppAn.Data!X$6)/1000000),"-")</f>
        <v>15.441725773828118</v>
      </c>
      <c r="P13" s="81">
        <f>IFERROR(IF($B$2="Tonnes",AppAn.Data!Y39,(AppAn.Data!Y39*ozton*AppAn.Data!Y$6)/1000000),"-")</f>
        <v>16.298862062519525</v>
      </c>
      <c r="Q13" s="68" t="str">
        <f t="shared" si="2"/>
        <v>▲</v>
      </c>
      <c r="R13" s="69">
        <f t="shared" si="0"/>
        <v>5.5507804065796362</v>
      </c>
      <c r="S13" s="64"/>
      <c r="T13" s="81">
        <f>IFERROR(IF($B$2="Tonnes",AppQt.Data!M49,(AppQt.Data!M49*ozton*AppQt.Data!M$7)/1000000),"-")</f>
        <v>4.7536462727885134</v>
      </c>
      <c r="U13" s="81">
        <f>IFERROR(IF($B$2="Tonnes",AppQt.Data!N49,(AppQt.Data!N49*ozton*AppQt.Data!N$7)/1000000),"-")</f>
        <v>4.8053611402765473</v>
      </c>
      <c r="V13" s="81">
        <f>IFERROR(IF($B$2="Tonnes",AppQt.Data!O49,(AppQt.Data!O49*ozton*AppQt.Data!O$7)/1000000),"-")</f>
        <v>4.2239758041437678</v>
      </c>
      <c r="W13" s="81">
        <f>IFERROR(IF($B$2="Tonnes",AppQt.Data!P49,(AppQt.Data!P49*ozton*AppQt.Data!P$7)/1000000),"-")</f>
        <v>6.9699462314305958</v>
      </c>
      <c r="X13" s="81">
        <f>IFERROR(IF($B$2="Tonnes",AppQt.Data!Q49,(AppQt.Data!Q49*ozton*AppQt.Data!Q$7)/1000000),"-")</f>
        <v>3.9720346170427243</v>
      </c>
      <c r="Y13" s="81">
        <f>IFERROR(IF($B$2="Tonnes",AppQt.Data!R49,(AppQt.Data!R49*ozton*AppQt.Data!R$7)/1000000),"-")</f>
        <v>3.9464415404512678</v>
      </c>
      <c r="Z13" s="81">
        <f>IFERROR(IF($B$2="Tonnes",AppQt.Data!S49,(AppQt.Data!S49*ozton*AppQt.Data!S$7)/1000000),"-")</f>
        <v>4.1121093645359013</v>
      </c>
      <c r="AA13" s="81">
        <f>IFERROR(IF($B$2="Tonnes",AppQt.Data!T49,(AppQt.Data!T49*ozton*AppQt.Data!T$7)/1000000),"-")</f>
        <v>3.8952553872683584</v>
      </c>
      <c r="AB13" s="81">
        <f>IFERROR(IF($B$2="Tonnes",AppQt.Data!U49,(AppQt.Data!U49*ozton*AppQt.Data!U$7)/1000000),"-")</f>
        <v>3.9860438767953359</v>
      </c>
      <c r="AC13" s="81">
        <f>IFERROR(IF($B$2="Tonnes",AppQt.Data!V49,(AppQt.Data!V49*ozton*AppQt.Data!V$7)/1000000),"-")</f>
        <v>4.3610291180430929</v>
      </c>
      <c r="AD13" s="81">
        <f>IFERROR(IF($B$2="Tonnes",AppQt.Data!W49,(AppQt.Data!W49*ozton*AppQt.Data!W$7)/1000000),"-")</f>
        <v>4.105624694855881</v>
      </c>
      <c r="AE13" s="81">
        <f>IFERROR(IF($B$2="Tonnes",AppQt.Data!X49,(AppQt.Data!X49*ozton*AppQt.Data!X$7)/1000000),"-")</f>
        <v>3.6591761729503345</v>
      </c>
      <c r="AF13" s="81">
        <f>IFERROR(IF($B$2="Tonnes",AppQt.Data!Y49,(AppQt.Data!Y49*ozton*AppQt.Data!Y$7)/1000000),"-")</f>
        <v>3.3551638460111644</v>
      </c>
      <c r="AG13" s="81">
        <f>IFERROR(IF($B$2="Tonnes",AppQt.Data!Z49,(AppQt.Data!Z49*ozton*AppQt.Data!Z$7)/1000000),"-")</f>
        <v>3.8832287703082056</v>
      </c>
      <c r="AH13" s="81">
        <f>IFERROR(IF($B$2="Tonnes",AppQt.Data!AA49,(AppQt.Data!AA49*ozton*AppQt.Data!AA$7)/1000000),"-")</f>
        <v>4.6787613886995487</v>
      </c>
      <c r="AI13" s="81">
        <f>IFERROR(IF($B$2="Tonnes",AppQt.Data!AB49,(AppQt.Data!AB49*ozton*AppQt.Data!AB$7)/1000000),"-")</f>
        <v>5.0350132316946024</v>
      </c>
      <c r="AJ13" s="81">
        <f>IFERROR(IF($B$2="Tonnes",AppQt.Data!AC49,(AppQt.Data!AC49*ozton*AppQt.Data!AC$7)/1000000),"-")</f>
        <v>3.7573499233309233</v>
      </c>
      <c r="AK13" s="81">
        <f>IFERROR(IF($B$2="Tonnes",AppQt.Data!AD49,(AppQt.Data!AD49*ozton*AppQt.Data!AD$7)/1000000),"-")</f>
        <v>3.6950231132233449</v>
      </c>
      <c r="AL13" s="81">
        <f>IFERROR(IF($B$2="Tonnes",AppQt.Data!AE49,(AppQt.Data!AE49*ozton*AppQt.Data!AE$7)/1000000),"-")</f>
        <v>4.151921951453466</v>
      </c>
      <c r="AM13" s="81">
        <f>IFERROR(IF($B$2="Tonnes",AppQt.Data!AF49,(AppQt.Data!AF49*ozton*AppQt.Data!AF$7)/1000000),"-")</f>
        <v>4.8454303231444396</v>
      </c>
      <c r="AN13" s="81">
        <f>IFERROR(IF($B$2="Tonnes",AppQt.Data!AG49,(AppQt.Data!AG49*ozton*AppQt.Data!AG$7)/1000000),"-")</f>
        <v>3.1957957065799971</v>
      </c>
      <c r="AO13" s="81">
        <f>IFERROR(IF($B$2="Tonnes",AppQt.Data!AH49,(AppQt.Data!AH49*ozton*AppQt.Data!AH$7)/1000000),"-")</f>
        <v>3.8690209501456287</v>
      </c>
      <c r="AP13" s="81">
        <f>IFERROR(IF($B$2="Tonnes",AppQt.Data!AI49,(AppQt.Data!AI49*ozton*AppQt.Data!AI$7)/1000000),"-")</f>
        <v>4.3753416659505504</v>
      </c>
      <c r="AQ13" s="81">
        <f>IFERROR(IF($B$2="Tonnes",AppQt.Data!AJ49,(AppQt.Data!AJ49*ozton*AppQt.Data!AJ$7)/1000000),"-")</f>
        <v>5.0667828010009428</v>
      </c>
      <c r="AR13" s="81">
        <f>IFERROR(IF($B$2="Tonnes",AppQt.Data!AK49,(AppQt.Data!AK49*ozton*AppQt.Data!AK$7)/1000000),"-")</f>
        <v>3.5541967139835355</v>
      </c>
      <c r="AS13" s="81">
        <f>IFERROR(IF($B$2="Tonnes",AppQt.Data!AL49,(AppQt.Data!AL49*ozton*AppQt.Data!AL$7)/1000000),"-")</f>
        <v>4.0394035758726679</v>
      </c>
      <c r="AT13" s="81">
        <f>IFERROR(IF($B$2="Tonnes",AppQt.Data!AM49,(AppQt.Data!AM49*ozton*AppQt.Data!AM$7)/1000000),"-")</f>
        <v>4.1618557836903394</v>
      </c>
      <c r="AU13" s="81">
        <f>IFERROR(IF($B$2="Tonnes",AppQt.Data!AN49,(AppQt.Data!AN49*ozton*AppQt.Data!AN$7)/1000000),"-")</f>
        <v>5.1706158355271459</v>
      </c>
      <c r="AV13" s="81">
        <f>IFERROR(IF($B$2="Tonnes",AppQt.Data!AO49,(AppQt.Data!AO49*ozton*AppQt.Data!AO$7)/1000000),"-")</f>
        <v>3.2669631524209404</v>
      </c>
      <c r="AW13" s="81">
        <f>IFERROR(IF($B$2="Tonnes",AppQt.Data!AP49,(AppQt.Data!AP49*ozton*AppQt.Data!AP$7)/1000000),"-")</f>
        <v>4.1091167287227313</v>
      </c>
      <c r="AX13" s="81">
        <f>IFERROR(IF($B$2="Tonnes",AppQt.Data!AQ49,(AppQt.Data!AQ49*ozton*AppQt.Data!AQ$7)/1000000),"-")</f>
        <v>4.1202372258534359</v>
      </c>
      <c r="AY13" s="81">
        <f>IFERROR(IF($B$2="Tonnes",AppQt.Data!AR49,(AppQt.Data!AR49*ozton*AppQt.Data!AR$7)/1000000),"-")</f>
        <v>5.1189096771718745</v>
      </c>
      <c r="AZ13" s="81">
        <f>IFERROR(IF($B$2="Tonnes",AppQt.Data!AS49,(AppQt.Data!AS49*ozton*AppQt.Data!AS$7)/1000000),"-")</f>
        <v>3.3323024154693592</v>
      </c>
      <c r="BA13" s="81">
        <f>IFERROR(IF($B$2="Tonnes",AppQt.Data!AT49,(AppQt.Data!AT49*ozton*AppQt.Data!AT$7)/1000000),"-")</f>
        <v>4.1091167287227313</v>
      </c>
      <c r="BB13" s="81">
        <f>IFERROR(IF($B$2="Tonnes",AppQt.Data!AU49,(AppQt.Data!AU49*ozton*AppQt.Data!AU$7)/1000000),"-")</f>
        <v>3.9966301090778327</v>
      </c>
      <c r="BC13" s="81">
        <f>IFERROR(IF($B$2="Tonnes",AppQt.Data!AV49,(AppQt.Data!AV49*ozton*AppQt.Data!AV$7)/1000000),"-")</f>
        <v>5.0165314836284365</v>
      </c>
      <c r="BD13" s="81">
        <f>IFERROR(IF($B$2="Tonnes",AppQt.Data!AW49,(AppQt.Data!AW49*ozton*AppQt.Data!AW$7)/1000000),"-")</f>
        <v>3.3989484637787464</v>
      </c>
      <c r="BE13" s="81">
        <f>IFERROR(IF($B$2="Tonnes",AppQt.Data!AX49,(AppQt.Data!AX49*ozton*AppQt.Data!AX$7)/1000000),"-")</f>
        <v>4.191299063297186</v>
      </c>
      <c r="BF13" s="81">
        <f>IFERROR(IF($B$2="Tonnes",AppQt.Data!AY49,(AppQt.Data!AY49*ozton*AppQt.Data!AY$7)/1000000),"-")</f>
        <v>4.1964616145317244</v>
      </c>
      <c r="BG13" s="81">
        <f>IFERROR(IF($B$2="Tonnes",AppQt.Data!AZ49,(AppQt.Data!AZ49*ozton*AppQt.Data!AZ$7)/1000000),"-")</f>
        <v>5.217192742973574</v>
      </c>
      <c r="BH13" s="81">
        <f>IFERROR(IF($B$2="Tonnes",AppQt.Data!BA49,(AppQt.Data!BA49*ozton*AppQt.Data!BA$7)/1000000),"-")</f>
        <v>3.0590536174008718</v>
      </c>
      <c r="BI13" s="81">
        <f>IFERROR(IF($B$2="Tonnes",AppQt.Data!BB49,(AppQt.Data!BB49*ozton*AppQt.Data!BB$7)/1000000),"-")</f>
        <v>2.5147794379783117</v>
      </c>
      <c r="BJ13" s="81">
        <f>IFERROR(IF($B$2="Tonnes",AppQt.Data!BC49,(AppQt.Data!BC49*ozton*AppQt.Data!BC$7)/1000000),"-")</f>
        <v>3.5669923723519656</v>
      </c>
      <c r="BK13" s="81">
        <f>IFERROR(IF($B$2="Tonnes",AppQt.Data!BD49,(AppQt.Data!BD49*ozton*AppQt.Data!BD$7)/1000000),"-")</f>
        <v>4.6954734686762167</v>
      </c>
      <c r="BL13" s="81">
        <f>IFERROR(IF($B$2="Tonnes",AppQt.Data!BE49,(AppQt.Data!BE49*ozton*AppQt.Data!BE$7)/1000000),"-")</f>
        <v>2.7531482556607845</v>
      </c>
      <c r="BM13" s="81">
        <f>IFERROR(IF($B$2="Tonnes",AppQt.Data!BF49,(AppQt.Data!BF49*ozton*AppQt.Data!BF$7)/1000000),"-")</f>
        <v>3.520691213169636</v>
      </c>
      <c r="BN13" s="81">
        <f>IFERROR(IF($B$2="Tonnes",AppQt.Data!BG49,(AppQt.Data!BG49*ozton*AppQt.Data!BG$7)/1000000),"-")</f>
        <v>4.0999999999999996</v>
      </c>
      <c r="BO13" s="81">
        <f>IFERROR(IF($B$2="Tonnes",AppQt.Data!BH49,(AppQt.Data!BH49*ozton*AppQt.Data!BH$7)/1000000),"-")</f>
        <v>5.0999999999999996</v>
      </c>
      <c r="BP13" s="81">
        <f>IFERROR(IF($B$2="Tonnes",AppQt.Data!BI49,(AppQt.Data!BI49*ozton*AppQt.Data!BI$7)/1000000),"-")</f>
        <v>2.9</v>
      </c>
      <c r="BQ13" s="81">
        <f>IFERROR(IF($B$2="Tonnes",AppQt.Data!BJ49,(AppQt.Data!BJ49*ozton*AppQt.Data!BJ$7)/1000000),"-")</f>
        <v>3.6967257738281178</v>
      </c>
      <c r="BR13" s="81">
        <f>IFERROR(IF($B$2="Tonnes",AppQt.Data!BK49,(AppQt.Data!BK49*ozton*AppQt.Data!BK$7)/1000000),"-")</f>
        <v>4.51</v>
      </c>
      <c r="BS13" s="81">
        <f>IFERROR(IF($B$2="Tonnes",AppQt.Data!BL49,(AppQt.Data!BL49*ozton*AppQt.Data!BL$7)/1000000),"-")</f>
        <v>4.335</v>
      </c>
      <c r="BT13" s="81">
        <f>IFERROR(IF($B$2="Tonnes",AppQt.Data!BM49,(AppQt.Data!BM49*ozton*AppQt.Data!BM$7)/1000000),"-")</f>
        <v>3</v>
      </c>
      <c r="BU13" s="81">
        <f>IFERROR(IF($B$2="Tonnes",AppQt.Data!BN49,(AppQt.Data!BN49*ozton*AppQt.Data!BN$7)/1000000),"-")</f>
        <v>3.881562062519524</v>
      </c>
      <c r="BV13" s="81">
        <f>IFERROR(IF($B$2="Tonnes",AppQt.Data!BO49,(AppQt.Data!BO49*ozton*AppQt.Data!BO$7)/1000000),"-")</f>
        <v>4.7355</v>
      </c>
      <c r="BW13" s="81">
        <f>IFERROR(IF($B$2="Tonnes",AppQt.Data!BP49,(AppQt.Data!BP49*ozton*AppQt.Data!BP$7)/1000000),"-")</f>
        <v>4.6818</v>
      </c>
      <c r="BX13" s="68" t="str">
        <f t="shared" si="3"/>
        <v>▲</v>
      </c>
      <c r="BY13" s="69">
        <f t="shared" si="1"/>
        <v>8.0000000000000071</v>
      </c>
    </row>
    <row r="14" spans="1:77">
      <c r="A14" s="64"/>
      <c r="B14" s="89" t="s">
        <v>56</v>
      </c>
      <c r="C14" s="81">
        <f>IFERROR(IF($B$2="Tonnes",AppAn.Data!L40,(AppAn.Data!L40*ozton*AppAn.Data!L$6)/1000000),"-")</f>
        <v>33.402897766679018</v>
      </c>
      <c r="D14" s="81">
        <f>IFERROR(IF($B$2="Tonnes",AppAn.Data!M40,(AppAn.Data!M40*ozton*AppAn.Data!M$6)/1000000),"-")</f>
        <v>33.388808682277947</v>
      </c>
      <c r="E14" s="81">
        <f>IFERROR(IF($B$2="Tonnes",AppAn.Data!N40,(AppAn.Data!N40*ozton*AppAn.Data!N$6)/1000000),"-")</f>
        <v>35.220113652666747</v>
      </c>
      <c r="F14" s="81">
        <f>IFERROR(IF($B$2="Tonnes",AppAn.Data!O40,(AppAn.Data!O40*ozton*AppAn.Data!O$6)/1000000),"-")</f>
        <v>41.173682035880191</v>
      </c>
      <c r="G14" s="81">
        <f>IFERROR(IF($B$2="Tonnes",AppAn.Data!P40,(AppAn.Data!P40*ozton*AppAn.Data!P$6)/1000000),"-")</f>
        <v>36.482704848543065</v>
      </c>
      <c r="H14" s="81">
        <f>IFERROR(IF($B$2="Tonnes",AppAn.Data!Q40,(AppAn.Data!Q40*ozton*AppAn.Data!Q$6)/1000000),"-")</f>
        <v>38.89268807259846</v>
      </c>
      <c r="I14" s="81">
        <f>IFERROR(IF($B$2="Tonnes",AppAn.Data!R40,(AppAn.Data!R40*ozton*AppAn.Data!R$6)/1000000),"-")</f>
        <v>38.360817000000004</v>
      </c>
      <c r="J14" s="81">
        <f>IFERROR(IF($B$2="Tonnes",AppAn.Data!S40,(AppAn.Data!S40*ozton*AppAn.Data!S$6)/1000000),"-")</f>
        <v>38.559016057500003</v>
      </c>
      <c r="K14" s="81">
        <f>IFERROR(IF($B$2="Tonnes",AppAn.Data!T40,(AppAn.Data!T40*ozton*AppAn.Data!T$6)/1000000),"-")</f>
        <v>41.885188294046259</v>
      </c>
      <c r="L14" s="81">
        <f>IFERROR(IF($B$2="Tonnes",AppAn.Data!U40,(AppAn.Data!U40*ozton*AppAn.Data!U$6)/1000000),"-")</f>
        <v>40.3800312362442</v>
      </c>
      <c r="M14" s="81">
        <f>IFERROR(IF($B$2="Tonnes",AppAn.Data!V40,(AppAn.Data!V40*ozton*AppAn.Data!V$6)/1000000),"-")</f>
        <v>20.864946879139097</v>
      </c>
      <c r="N14" s="81">
        <f>IFERROR(IF($B$2="Tonnes",AppAn.Data!W40,(AppAn.Data!W40*ozton*AppAn.Data!W$6)/1000000),"-")</f>
        <v>26.98466939749213</v>
      </c>
      <c r="O14" s="81">
        <f>IFERROR(IF($B$2="Tonnes",AppAn.Data!X40,(AppAn.Data!X40*ozton*AppAn.Data!X$6)/1000000),"-")</f>
        <v>28.255415316736386</v>
      </c>
      <c r="P14" s="81">
        <f>IFERROR(IF($B$2="Tonnes",AppAn.Data!Y40,(AppAn.Data!Y40*ozton*AppAn.Data!Y$6)/1000000),"-")</f>
        <v>24.854369556454269</v>
      </c>
      <c r="Q14" s="68" t="str">
        <f t="shared" si="2"/>
        <v>▼</v>
      </c>
      <c r="R14" s="69">
        <f t="shared" si="0"/>
        <v>-12.036792671978858</v>
      </c>
      <c r="S14" s="64"/>
      <c r="T14" s="81">
        <f>IFERROR(IF($B$2="Tonnes",AppQt.Data!M50,(AppQt.Data!M50*ozton*AppQt.Data!M$7)/1000000),"-")</f>
        <v>9.6287269403003091</v>
      </c>
      <c r="U14" s="81">
        <f>IFERROR(IF($B$2="Tonnes",AppQt.Data!N50,(AppQt.Data!N50*ozton*AppQt.Data!N$7)/1000000),"-")</f>
        <v>6.3022213675103504</v>
      </c>
      <c r="V14" s="81">
        <f>IFERROR(IF($B$2="Tonnes",AppQt.Data!O50,(AppQt.Data!O50*ozton*AppQt.Data!O$7)/1000000),"-")</f>
        <v>11.015857992113618</v>
      </c>
      <c r="W14" s="81">
        <f>IFERROR(IF($B$2="Tonnes",AppQt.Data!P50,(AppQt.Data!P50*ozton*AppQt.Data!P$7)/1000000),"-")</f>
        <v>6.4560914667547422</v>
      </c>
      <c r="X14" s="81">
        <f>IFERROR(IF($B$2="Tonnes",AppQt.Data!Q50,(AppQt.Data!Q50*ozton*AppQt.Data!Q$7)/1000000),"-")</f>
        <v>10.800543051406184</v>
      </c>
      <c r="Y14" s="81">
        <f>IFERROR(IF($B$2="Tonnes",AppQt.Data!R50,(AppQt.Data!R50*ozton*AppQt.Data!R$7)/1000000),"-")</f>
        <v>6.0650945729510912</v>
      </c>
      <c r="Z14" s="81">
        <f>IFERROR(IF($B$2="Tonnes",AppQt.Data!S50,(AppQt.Data!S50*ozton*AppQt.Data!S$7)/1000000),"-")</f>
        <v>9.6194458076664233</v>
      </c>
      <c r="AA14" s="81">
        <f>IFERROR(IF($B$2="Tonnes",AppQt.Data!T50,(AppQt.Data!T50*ozton*AppQt.Data!T$7)/1000000),"-")</f>
        <v>6.9037252502542499</v>
      </c>
      <c r="AB14" s="81">
        <f>IFERROR(IF($B$2="Tonnes",AppQt.Data!U50,(AppQt.Data!U50*ozton*AppQt.Data!U$7)/1000000),"-")</f>
        <v>11.583383138084308</v>
      </c>
      <c r="AC14" s="81">
        <f>IFERROR(IF($B$2="Tonnes",AppQt.Data!V50,(AppQt.Data!V50*ozton*AppQt.Data!V$7)/1000000),"-")</f>
        <v>7.0643256747384715</v>
      </c>
      <c r="AD14" s="81">
        <f>IFERROR(IF($B$2="Tonnes",AppQt.Data!W50,(AppQt.Data!W50*ozton*AppQt.Data!W$7)/1000000),"-")</f>
        <v>8.9868221230485545</v>
      </c>
      <c r="AE14" s="81">
        <f>IFERROR(IF($B$2="Tonnes",AppQt.Data!X50,(AppQt.Data!X50*ozton*AppQt.Data!X$7)/1000000),"-")</f>
        <v>7.5855827167954128</v>
      </c>
      <c r="AF14" s="81">
        <f>IFERROR(IF($B$2="Tonnes",AppQt.Data!Y50,(AppQt.Data!Y50*ozton*AppQt.Data!Y$7)/1000000),"-")</f>
        <v>12.286987302291074</v>
      </c>
      <c r="AG14" s="81">
        <f>IFERROR(IF($B$2="Tonnes",AppQt.Data!Z50,(AppQt.Data!Z50*ozton*AppQt.Data!Z$7)/1000000),"-")</f>
        <v>10.275912306955304</v>
      </c>
      <c r="AH14" s="81">
        <f>IFERROR(IF($B$2="Tonnes",AppQt.Data!AA50,(AppQt.Data!AA50*ozton*AppQt.Data!AA$7)/1000000),"-")</f>
        <v>9.6303472444285951</v>
      </c>
      <c r="AI14" s="81">
        <f>IFERROR(IF($B$2="Tonnes",AppQt.Data!AB50,(AppQt.Data!AB50*ozton*AppQt.Data!AB$7)/1000000),"-")</f>
        <v>8.9804351822052162</v>
      </c>
      <c r="AJ14" s="81">
        <f>IFERROR(IF($B$2="Tonnes",AppQt.Data!AC50,(AppQt.Data!AC50*ozton*AppQt.Data!AC$7)/1000000),"-")</f>
        <v>11.514394388149032</v>
      </c>
      <c r="AK14" s="81">
        <f>IFERROR(IF($B$2="Tonnes",AppQt.Data!AD50,(AppQt.Data!AD50*ozton*AppQt.Data!AD$7)/1000000),"-")</f>
        <v>9.0505640333382651</v>
      </c>
      <c r="AL14" s="81">
        <f>IFERROR(IF($B$2="Tonnes",AppQt.Data!AE50,(AppQt.Data!AE50*ozton*AppQt.Data!AE$7)/1000000),"-")</f>
        <v>8.208357510454583</v>
      </c>
      <c r="AM14" s="81">
        <f>IFERROR(IF($B$2="Tonnes",AppQt.Data!AF50,(AppQt.Data!AF50*ozton*AppQt.Data!AF$7)/1000000),"-")</f>
        <v>7.7093889166011875</v>
      </c>
      <c r="AN14" s="81">
        <f>IFERROR(IF($B$2="Tonnes",AppQt.Data!AG50,(AppQt.Data!AG50*ozton*AppQt.Data!AG$7)/1000000),"-")</f>
        <v>12.090114107556484</v>
      </c>
      <c r="AO14" s="81">
        <f>IFERROR(IF($B$2="Tonnes",AppQt.Data!AH50,(AppQt.Data!AH50*ozton*AppQt.Data!AH$7)/1000000),"-")</f>
        <v>8.4630798752895391</v>
      </c>
      <c r="AP14" s="81">
        <f>IFERROR(IF($B$2="Tonnes",AppQt.Data!AI50,(AppQt.Data!AI50*ozton*AppQt.Data!AI$7)/1000000),"-")</f>
        <v>9.3093878628184932</v>
      </c>
      <c r="AQ14" s="81">
        <f>IFERROR(IF($B$2="Tonnes",AppQt.Data!AJ50,(AppQt.Data!AJ50*ozton*AppQt.Data!AJ$7)/1000000),"-")</f>
        <v>9.0301062269339383</v>
      </c>
      <c r="AR14" s="81">
        <f>IFERROR(IF($B$2="Tonnes",AppQt.Data!AK50,(AppQt.Data!AK50*ozton*AppQt.Data!AK$7)/1000000),"-")</f>
        <v>10.8</v>
      </c>
      <c r="AS14" s="81">
        <f>IFERROR(IF($B$2="Tonnes",AppQt.Data!AL50,(AppQt.Data!AL50*ozton*AppQt.Data!AL$7)/1000000),"-")</f>
        <v>9.3960000000000008</v>
      </c>
      <c r="AT14" s="81">
        <f>IFERROR(IF($B$2="Tonnes",AppQt.Data!AM50,(AppQt.Data!AM50*ozton*AppQt.Data!AM$7)/1000000),"-")</f>
        <v>8.6913000000000018</v>
      </c>
      <c r="AU14" s="81">
        <f>IFERROR(IF($B$2="Tonnes",AppQt.Data!AN50,(AppQt.Data!AN50*ozton*AppQt.Data!AN$7)/1000000),"-")</f>
        <v>9.4735170000000011</v>
      </c>
      <c r="AV14" s="81">
        <f>IFERROR(IF($B$2="Tonnes",AppQt.Data!AO50,(AppQt.Data!AO50*ozton*AppQt.Data!AO$7)/1000000),"-")</f>
        <v>9.2366790750000014</v>
      </c>
      <c r="AW14" s="81">
        <f>IFERROR(IF($B$2="Tonnes",AppQt.Data!AP50,(AppQt.Data!AP50*ozton*AppQt.Data!AP$7)/1000000),"-")</f>
        <v>10.160346982500004</v>
      </c>
      <c r="AX14" s="81">
        <f>IFERROR(IF($B$2="Tonnes",AppQt.Data!AQ50,(AppQt.Data!AQ50*ozton*AppQt.Data!AQ$7)/1000000),"-")</f>
        <v>9.2569999999999997</v>
      </c>
      <c r="AY14" s="81">
        <f>IFERROR(IF($B$2="Tonnes",AppQt.Data!AR50,(AppQt.Data!AR50*ozton*AppQt.Data!AR$7)/1000000),"-")</f>
        <v>9.9049899999999997</v>
      </c>
      <c r="AZ14" s="81">
        <f>IFERROR(IF($B$2="Tonnes",AppQt.Data!AS50,(AppQt.Data!AS50*ozton*AppQt.Data!AS$7)/1000000),"-")</f>
        <v>9.4906877495625039</v>
      </c>
      <c r="BA14" s="81">
        <f>IFERROR(IF($B$2="Tonnes",AppQt.Data!AT50,(AppQt.Data!AT50*ozton*AppQt.Data!AT$7)/1000000),"-")</f>
        <v>11.199011544483755</v>
      </c>
      <c r="BB14" s="81">
        <f>IFERROR(IF($B$2="Tonnes",AppQt.Data!AU50,(AppQt.Data!AU50*ozton*AppQt.Data!AU$7)/1000000),"-")</f>
        <v>10.3</v>
      </c>
      <c r="BC14" s="81">
        <f>IFERROR(IF($B$2="Tonnes",AppQt.Data!AV50,(AppQt.Data!AV50*ozton*AppQt.Data!AV$7)/1000000),"-")</f>
        <v>10.895489000000001</v>
      </c>
      <c r="BD14" s="81">
        <f>IFERROR(IF($B$2="Tonnes",AppQt.Data!AW50,(AppQt.Data!AW50*ozton*AppQt.Data!AW$7)/1000000),"-")</f>
        <v>10.060129014536255</v>
      </c>
      <c r="BE14" s="81">
        <f>IFERROR(IF($B$2="Tonnes",AppQt.Data!AX50,(AppQt.Data!AX50*ozton*AppQt.Data!AX$7)/1000000),"-")</f>
        <v>11.758962121707942</v>
      </c>
      <c r="BF14" s="81">
        <f>IFERROR(IF($B$2="Tonnes",AppQt.Data!AY50,(AppQt.Data!AY50*ozton*AppQt.Data!AY$7)/1000000),"-")</f>
        <v>8.7550000000000008</v>
      </c>
      <c r="BG14" s="81">
        <f>IFERROR(IF($B$2="Tonnes",AppQt.Data!AZ50,(AppQt.Data!AZ50*ozton*AppQt.Data!AZ$7)/1000000),"-")</f>
        <v>9.8059401000000008</v>
      </c>
      <c r="BH14" s="81">
        <f>IFERROR(IF($B$2="Tonnes",AppQt.Data!BA50,(AppQt.Data!BA50*ozton*AppQt.Data!BA$7)/1000000),"-")</f>
        <v>4.527058056541315</v>
      </c>
      <c r="BI14" s="81">
        <f>IFERROR(IF($B$2="Tonnes",AppQt.Data!BB50,(AppQt.Data!BB50*ozton*AppQt.Data!BB$7)/1000000),"-")</f>
        <v>4.11563674259778</v>
      </c>
      <c r="BJ14" s="81">
        <f>IFERROR(IF($B$2="Tonnes",AppQt.Data!BC50,(AppQt.Data!BC50*ozton*AppQt.Data!BC$7)/1000000),"-")</f>
        <v>4.3775000000000004</v>
      </c>
      <c r="BK14" s="81">
        <f>IFERROR(IF($B$2="Tonnes",AppQt.Data!BD50,(AppQt.Data!BD50*ozton*AppQt.Data!BD$7)/1000000),"-")</f>
        <v>7.8447520800000019</v>
      </c>
      <c r="BL14" s="81">
        <f>IFERROR(IF($B$2="Tonnes",AppQt.Data!BE50,(AppQt.Data!BE50*ozton*AppQt.Data!BE$7)/1000000),"-")</f>
        <v>5.9757166346345354</v>
      </c>
      <c r="BM14" s="81">
        <f>IFERROR(IF($B$2="Tonnes",AppQt.Data!BF50,(AppQt.Data!BF50*ozton*AppQt.Data!BF$7)/1000000),"-")</f>
        <v>4.2956651420575911</v>
      </c>
      <c r="BN14" s="81">
        <f>IFERROR(IF($B$2="Tonnes",AppQt.Data!BG50,(AppQt.Data!BG50*ozton*AppQt.Data!BG$7)/1000000),"-")</f>
        <v>6.8289000000000009</v>
      </c>
      <c r="BO14" s="81">
        <f>IFERROR(IF($B$2="Tonnes",AppQt.Data!BH50,(AppQt.Data!BH50*ozton*AppQt.Data!BH$7)/1000000),"-")</f>
        <v>9.8843876208000019</v>
      </c>
      <c r="BP14" s="81">
        <f>IFERROR(IF($B$2="Tonnes",AppQt.Data!BI50,(AppQt.Data!BI50*ozton*AppQt.Data!BI$7)/1000000),"-")</f>
        <v>5.5574164702101188</v>
      </c>
      <c r="BQ14" s="81">
        <f>IFERROR(IF($B$2="Tonnes",AppQt.Data!BJ50,(AppQt.Data!BJ50*ozton*AppQt.Data!BJ$7)/1000000),"-")</f>
        <v>5.2407114733102604</v>
      </c>
      <c r="BR14" s="81">
        <f>IFERROR(IF($B$2="Tonnes",AppQt.Data!BK50,(AppQt.Data!BK50*ozton*AppQt.Data!BK$7)/1000000),"-")</f>
        <v>7.3752120000000012</v>
      </c>
      <c r="BS14" s="81">
        <f>IFERROR(IF($B$2="Tonnes",AppQt.Data!BL50,(AppQt.Data!BL50*ozton*AppQt.Data!BL$7)/1000000),"-")</f>
        <v>10.082075373216004</v>
      </c>
      <c r="BT14" s="81">
        <f>IFERROR(IF($B$2="Tonnes",AppQt.Data!BM50,(AppQt.Data!BM50*ozton*AppQt.Data!BM$7)/1000000),"-")</f>
        <v>6.2243064466353335</v>
      </c>
      <c r="BU14" s="81">
        <f>IFERROR(IF($B$2="Tonnes",AppQt.Data!BN50,(AppQt.Data!BN50*ozton*AppQt.Data!BN$7)/1000000),"-")</f>
        <v>4.664233211246132</v>
      </c>
      <c r="BV14" s="81">
        <f>IFERROR(IF($B$2="Tonnes",AppQt.Data!BO50,(AppQt.Data!BO50*ozton*AppQt.Data!BO$7)/1000000),"-")</f>
        <v>5.9001696000000008</v>
      </c>
      <c r="BW14" s="81">
        <f>IFERROR(IF($B$2="Tonnes",AppQt.Data!BP50,(AppQt.Data!BP50*ozton*AppQt.Data!BP$7)/1000000),"-")</f>
        <v>8.0656602985728014</v>
      </c>
      <c r="BX14" s="68" t="str">
        <f t="shared" si="3"/>
        <v>▼</v>
      </c>
      <c r="BY14" s="69">
        <f t="shared" si="1"/>
        <v>-20.000000000000018</v>
      </c>
    </row>
    <row r="15" spans="1:77">
      <c r="A15" s="64"/>
      <c r="B15" s="89" t="s">
        <v>57</v>
      </c>
      <c r="C15" s="81">
        <f>IFERROR(IF($B$2="Tonnes",AppAn.Data!L41,(AppAn.Data!L41*ozton*AppAn.Data!L$6)/1000000),"-")</f>
        <v>11.2653501318878</v>
      </c>
      <c r="D15" s="81">
        <f>IFERROR(IF($B$2="Tonnes",AppAn.Data!M41,(AppAn.Data!M41*ozton*AppAn.Data!M$6)/1000000),"-")</f>
        <v>10.032990447772805</v>
      </c>
      <c r="E15" s="81">
        <f>IFERROR(IF($B$2="Tonnes",AppAn.Data!N41,(AppAn.Data!N41*ozton*AppAn.Data!N$6)/1000000),"-")</f>
        <v>11.885079025522685</v>
      </c>
      <c r="F15" s="81">
        <f>IFERROR(IF($B$2="Tonnes",AppAn.Data!O41,(AppAn.Data!O41*ozton*AppAn.Data!O$6)/1000000),"-")</f>
        <v>16.303311307983197</v>
      </c>
      <c r="G15" s="81">
        <f>IFERROR(IF($B$2="Tonnes",AppAn.Data!P41,(AppAn.Data!P41*ozton*AppAn.Data!P$6)/1000000),"-")</f>
        <v>16.525635719184638</v>
      </c>
      <c r="H15" s="81">
        <f>IFERROR(IF($B$2="Tonnes",AppAn.Data!Q41,(AppAn.Data!Q41*ozton*AppAn.Data!Q$6)/1000000),"-")</f>
        <v>13.573032460161828</v>
      </c>
      <c r="I15" s="81">
        <f>IFERROR(IF($B$2="Tonnes",AppAn.Data!R41,(AppAn.Data!R41*ozton*AppAn.Data!R$6)/1000000),"-")</f>
        <v>12.55976012440793</v>
      </c>
      <c r="J15" s="81">
        <f>IFERROR(IF($B$2="Tonnes",AppAn.Data!S41,(AppAn.Data!S41*ozton*AppAn.Data!S$6)/1000000),"-")</f>
        <v>11.791633137457762</v>
      </c>
      <c r="K15" s="81">
        <f>IFERROR(IF($B$2="Tonnes",AppAn.Data!T41,(AppAn.Data!T41*ozton*AppAn.Data!T$6)/1000000),"-")</f>
        <v>12.919999999999998</v>
      </c>
      <c r="L15" s="81">
        <f>IFERROR(IF($B$2="Tonnes",AppAn.Data!U41,(AppAn.Data!U41*ozton*AppAn.Data!U$6)/1000000),"-")</f>
        <v>12.21</v>
      </c>
      <c r="M15" s="81">
        <f>IFERROR(IF($B$2="Tonnes",AppAn.Data!V41,(AppAn.Data!V41*ozton*AppAn.Data!V$6)/1000000),"-")</f>
        <v>9.1615000000000002</v>
      </c>
      <c r="N15" s="81">
        <f>IFERROR(IF($B$2="Tonnes",AppAn.Data!W41,(AppAn.Data!W41*ozton*AppAn.Data!W$6)/1000000),"-")</f>
        <v>10.5085</v>
      </c>
      <c r="O15" s="81">
        <f>IFERROR(IF($B$2="Tonnes",AppAn.Data!X41,(AppAn.Data!X41*ozton*AppAn.Data!X$6)/1000000),"-")</f>
        <v>13.002658</v>
      </c>
      <c r="P15" s="81">
        <f>IFERROR(IF($B$2="Tonnes",AppAn.Data!Y41,(AppAn.Data!Y41*ozton*AppAn.Data!Y$6)/1000000),"-")</f>
        <v>11.302</v>
      </c>
      <c r="Q15" s="68" t="str">
        <f t="shared" si="2"/>
        <v>▼</v>
      </c>
      <c r="R15" s="69">
        <f t="shared" si="0"/>
        <v>-13.079310399458333</v>
      </c>
      <c r="S15" s="64"/>
      <c r="T15" s="81">
        <f>IFERROR(IF($B$2="Tonnes",AppQt.Data!M51,(AppQt.Data!M51*ozton*AppQt.Data!M$7)/1000000),"-")</f>
        <v>2.6781271392144599</v>
      </c>
      <c r="U15" s="81">
        <f>IFERROR(IF($B$2="Tonnes",AppQt.Data!N51,(AppQt.Data!N51*ozton*AppQt.Data!N$7)/1000000),"-")</f>
        <v>3.0352083793050424</v>
      </c>
      <c r="V15" s="81">
        <f>IFERROR(IF($B$2="Tonnes",AppQt.Data!O51,(AppQt.Data!O51*ozton*AppQt.Data!O$7)/1000000),"-")</f>
        <v>3.9124736046070692</v>
      </c>
      <c r="W15" s="81">
        <f>IFERROR(IF($B$2="Tonnes",AppQt.Data!P51,(AppQt.Data!P51*ozton*AppQt.Data!P$7)/1000000),"-")</f>
        <v>1.6395410087612292</v>
      </c>
      <c r="X15" s="81">
        <f>IFERROR(IF($B$2="Tonnes",AppQt.Data!Q51,(AppQt.Data!Q51*ozton*AppQt.Data!Q$7)/1000000),"-")</f>
        <v>3.3543412124867231</v>
      </c>
      <c r="Y15" s="81">
        <f>IFERROR(IF($B$2="Tonnes",AppQt.Data!R51,(AppQt.Data!R51*ozton*AppQt.Data!R$7)/1000000),"-")</f>
        <v>2.9104467370799751</v>
      </c>
      <c r="Z15" s="81">
        <f>IFERROR(IF($B$2="Tonnes",AppQt.Data!S51,(AppQt.Data!S51*ozton*AppQt.Data!S$7)/1000000),"-")</f>
        <v>2.5111277784902732</v>
      </c>
      <c r="AA15" s="81">
        <f>IFERROR(IF($B$2="Tonnes",AppQt.Data!T51,(AppQt.Data!T51*ozton*AppQt.Data!T$7)/1000000),"-")</f>
        <v>1.2570747197158325</v>
      </c>
      <c r="AB15" s="81">
        <f>IFERROR(IF($B$2="Tonnes",AppQt.Data!U51,(AppQt.Data!U51*ozton*AppQt.Data!U$7)/1000000),"-")</f>
        <v>2.5355443745702839</v>
      </c>
      <c r="AC15" s="81">
        <f>IFERROR(IF($B$2="Tonnes",AppQt.Data!V51,(AppQt.Data!V51*ozton*AppQt.Data!V$7)/1000000),"-")</f>
        <v>2.9167857633563337</v>
      </c>
      <c r="AD15" s="81">
        <f>IFERROR(IF($B$2="Tonnes",AppQt.Data!W51,(AppQt.Data!W51*ozton*AppQt.Data!W$7)/1000000),"-")</f>
        <v>3.0794905549553171</v>
      </c>
      <c r="AE15" s="81">
        <f>IFERROR(IF($B$2="Tonnes",AppQt.Data!X51,(AppQt.Data!X51*ozton*AppQt.Data!X$7)/1000000),"-")</f>
        <v>3.3532583326407508</v>
      </c>
      <c r="AF15" s="81">
        <f>IFERROR(IF($B$2="Tonnes",AppQt.Data!Y51,(AppQt.Data!Y51*ozton*AppQt.Data!Y$7)/1000000),"-")</f>
        <v>2.9662430032261788</v>
      </c>
      <c r="AG15" s="81">
        <f>IFERROR(IF($B$2="Tonnes",AppQt.Data!Z51,(AppQt.Data!Z51*ozton*AppQt.Data!Z$7)/1000000),"-")</f>
        <v>5.1111669284333638</v>
      </c>
      <c r="AH15" s="81">
        <f>IFERROR(IF($B$2="Tonnes",AppQt.Data!AA51,(AppQt.Data!AA51*ozton*AppQt.Data!AA$7)/1000000),"-")</f>
        <v>4.6480268316393101</v>
      </c>
      <c r="AI15" s="81">
        <f>IFERROR(IF($B$2="Tonnes",AppQt.Data!AB51,(AppQt.Data!AB51*ozton*AppQt.Data!AB$7)/1000000),"-")</f>
        <v>3.5778745446843461</v>
      </c>
      <c r="AJ15" s="81">
        <f>IFERROR(IF($B$2="Tonnes",AppQt.Data!AC51,(AppQt.Data!AC51*ozton*AppQt.Data!AC$7)/1000000),"-")</f>
        <v>4.3249736792098972</v>
      </c>
      <c r="AK15" s="81">
        <f>IFERROR(IF($B$2="Tonnes",AppQt.Data!AD51,(AppQt.Data!AD51*ozton*AppQt.Data!AD$7)/1000000),"-")</f>
        <v>3.1557101597761945</v>
      </c>
      <c r="AL15" s="81">
        <f>IFERROR(IF($B$2="Tonnes",AppQt.Data!AE51,(AppQt.Data!AE51*ozton*AppQt.Data!AE$7)/1000000),"-")</f>
        <v>4.5332184144549412</v>
      </c>
      <c r="AM15" s="81">
        <f>IFERROR(IF($B$2="Tonnes",AppQt.Data!AF51,(AppQt.Data!AF51*ozton*AppQt.Data!AF$7)/1000000),"-")</f>
        <v>4.5117334657436059</v>
      </c>
      <c r="AN15" s="81">
        <f>IFERROR(IF($B$2="Tonnes",AppQt.Data!AG51,(AppQt.Data!AG51*ozton*AppQt.Data!AG$7)/1000000),"-")</f>
        <v>4.5412223631703927</v>
      </c>
      <c r="AO15" s="81">
        <f>IFERROR(IF($B$2="Tonnes",AppQt.Data!AH51,(AppQt.Data!AH51*ozton*AppQt.Data!AH$7)/1000000),"-")</f>
        <v>2.7247334179022356</v>
      </c>
      <c r="AP15" s="81">
        <f>IFERROR(IF($B$2="Tonnes",AppQt.Data!AI51,(AppQt.Data!AI51*ozton*AppQt.Data!AI$7)/1000000),"-")</f>
        <v>3.2015617660351268</v>
      </c>
      <c r="AQ15" s="81">
        <f>IFERROR(IF($B$2="Tonnes",AppQt.Data!AJ51,(AppQt.Data!AJ51*ozton*AppQt.Data!AJ$7)/1000000),"-")</f>
        <v>3.1055149130540731</v>
      </c>
      <c r="AR15" s="81">
        <f>IFERROR(IF($B$2="Tonnes",AppQt.Data!AK51,(AppQt.Data!AK51*ozton*AppQt.Data!AK$7)/1000000),"-")</f>
        <v>3.5092318517511023</v>
      </c>
      <c r="AS15" s="81">
        <f>IFERROR(IF($B$2="Tonnes",AppQt.Data!AL51,(AppQt.Data!AL51*ozton*AppQt.Data!AL$7)/1000000),"-")</f>
        <v>3.0705778702822144</v>
      </c>
      <c r="AT15" s="81">
        <f>IFERROR(IF($B$2="Tonnes",AppQt.Data!AM51,(AppQt.Data!AM51*ozton*AppQt.Data!AM$7)/1000000),"-")</f>
        <v>2.9170489767681036</v>
      </c>
      <c r="AU15" s="81">
        <f>IFERROR(IF($B$2="Tonnes",AppQt.Data!AN51,(AppQt.Data!AN51*ozton*AppQt.Data!AN$7)/1000000),"-")</f>
        <v>3.0629014256065092</v>
      </c>
      <c r="AV15" s="81">
        <f>IFERROR(IF($B$2="Tonnes",AppQt.Data!AO51,(AppQt.Data!AO51*ozton*AppQt.Data!AO$7)/1000000),"-")</f>
        <v>2.9097563543261837</v>
      </c>
      <c r="AW15" s="81">
        <f>IFERROR(IF($B$2="Tonnes",AppQt.Data!AP51,(AppQt.Data!AP51*ozton*AppQt.Data!AP$7)/1000000),"-")</f>
        <v>3.2855183212019696</v>
      </c>
      <c r="AX15" s="81">
        <f>IFERROR(IF($B$2="Tonnes",AppQt.Data!AQ51,(AppQt.Data!AQ51*ozton*AppQt.Data!AQ$7)/1000000),"-")</f>
        <v>2.6253440790912936</v>
      </c>
      <c r="AY15" s="81">
        <f>IFERROR(IF($B$2="Tonnes",AppQt.Data!AR51,(AppQt.Data!AR51*ozton*AppQt.Data!AR$7)/1000000),"-")</f>
        <v>2.9710143828383138</v>
      </c>
      <c r="AZ15" s="81">
        <f>IFERROR(IF($B$2="Tonnes",AppQt.Data!AS51,(AppQt.Data!AS51*ozton*AppQt.Data!AS$7)/1000000),"-")</f>
        <v>3.15</v>
      </c>
      <c r="BA15" s="81">
        <f>IFERROR(IF($B$2="Tonnes",AppQt.Data!AT51,(AppQt.Data!AT51*ozton*AppQt.Data!AT$7)/1000000),"-")</f>
        <v>3.04</v>
      </c>
      <c r="BB15" s="81">
        <f>IFERROR(IF($B$2="Tonnes",AppQt.Data!AU51,(AppQt.Data!AU51*ozton*AppQt.Data!AU$7)/1000000),"-")</f>
        <v>3.28</v>
      </c>
      <c r="BC15" s="81">
        <f>IFERROR(IF($B$2="Tonnes",AppQt.Data!AV51,(AppQt.Data!AV51*ozton*AppQt.Data!AV$7)/1000000),"-")</f>
        <v>3.45</v>
      </c>
      <c r="BD15" s="81">
        <f>IFERROR(IF($B$2="Tonnes",AppQt.Data!AW51,(AppQt.Data!AW51*ozton*AppQt.Data!AW$7)/1000000),"-")</f>
        <v>3.16</v>
      </c>
      <c r="BE15" s="81">
        <f>IFERROR(IF($B$2="Tonnes",AppQt.Data!AX51,(AppQt.Data!AX51*ozton*AppQt.Data!AX$7)/1000000),"-")</f>
        <v>3</v>
      </c>
      <c r="BF15" s="81">
        <f>IFERROR(IF($B$2="Tonnes",AppQt.Data!AY51,(AppQt.Data!AY51*ozton*AppQt.Data!AY$7)/1000000),"-")</f>
        <v>2.9</v>
      </c>
      <c r="BG15" s="81">
        <f>IFERROR(IF($B$2="Tonnes",AppQt.Data!AZ51,(AppQt.Data!AZ51*ozton*AppQt.Data!AZ$7)/1000000),"-")</f>
        <v>3.15</v>
      </c>
      <c r="BH15" s="81">
        <f>IFERROR(IF($B$2="Tonnes",AppQt.Data!BA51,(AppQt.Data!BA51*ozton*AppQt.Data!BA$7)/1000000),"-")</f>
        <v>2.2364999999999999</v>
      </c>
      <c r="BI15" s="81">
        <f>IFERROR(IF($B$2="Tonnes",AppQt.Data!BB51,(AppQt.Data!BB51*ozton*AppQt.Data!BB$7)/1000000),"-")</f>
        <v>1.78</v>
      </c>
      <c r="BJ15" s="81">
        <f>IFERROR(IF($B$2="Tonnes",AppQt.Data!BC51,(AppQt.Data!BC51*ozton*AppQt.Data!BC$7)/1000000),"-")</f>
        <v>2.4500000000000002</v>
      </c>
      <c r="BK15" s="81">
        <f>IFERROR(IF($B$2="Tonnes",AppQt.Data!BD51,(AppQt.Data!BD51*ozton*AppQt.Data!BD$7)/1000000),"-")</f>
        <v>2.6949999999999998</v>
      </c>
      <c r="BL15" s="81">
        <f>IFERROR(IF($B$2="Tonnes",AppQt.Data!BE51,(AppQt.Data!BE51*ozton*AppQt.Data!BE$7)/1000000),"-")</f>
        <v>2.9045999999999998</v>
      </c>
      <c r="BM15" s="81">
        <f>IFERROR(IF($B$2="Tonnes",AppQt.Data!BF51,(AppQt.Data!BF51*ozton*AppQt.Data!BF$7)/1000000),"-")</f>
        <v>2.3174999999999999</v>
      </c>
      <c r="BN15" s="81">
        <f>IFERROR(IF($B$2="Tonnes",AppQt.Data!BG51,(AppQt.Data!BG51*ozton*AppQt.Data!BG$7)/1000000),"-")</f>
        <v>1.5743999999999998</v>
      </c>
      <c r="BO15" s="81">
        <f>IFERROR(IF($B$2="Tonnes",AppQt.Data!BH51,(AppQt.Data!BH51*ozton*AppQt.Data!BH$7)/1000000),"-")</f>
        <v>3.7120000000000002</v>
      </c>
      <c r="BP15" s="81">
        <f>IFERROR(IF($B$2="Tonnes",AppQt.Data!BI51,(AppQt.Data!BI51*ozton*AppQt.Data!BI$7)/1000000),"-")</f>
        <v>3.5726580000000001</v>
      </c>
      <c r="BQ15" s="81">
        <f>IFERROR(IF($B$2="Tonnes",AppQt.Data!BJ51,(AppQt.Data!BJ51*ozton*AppQt.Data!BJ$7)/1000000),"-")</f>
        <v>3.13</v>
      </c>
      <c r="BR15" s="81">
        <f>IFERROR(IF($B$2="Tonnes",AppQt.Data!BK51,(AppQt.Data!BK51*ozton*AppQt.Data!BK$7)/1000000),"-")</f>
        <v>2.5</v>
      </c>
      <c r="BS15" s="81">
        <f>IFERROR(IF($B$2="Tonnes",AppQt.Data!BL51,(AppQt.Data!BL51*ozton*AppQt.Data!BL$7)/1000000),"-")</f>
        <v>3.8</v>
      </c>
      <c r="BT15" s="81">
        <f>IFERROR(IF($B$2="Tonnes",AppQt.Data!BM51,(AppQt.Data!BM51*ozton*AppQt.Data!BM$7)/1000000),"-")</f>
        <v>3.0019999999999998</v>
      </c>
      <c r="BU15" s="81">
        <f>IFERROR(IF($B$2="Tonnes",AppQt.Data!BN51,(AppQt.Data!BN51*ozton*AppQt.Data!BN$7)/1000000),"-")</f>
        <v>2.65</v>
      </c>
      <c r="BV15" s="81">
        <f>IFERROR(IF($B$2="Tonnes",AppQt.Data!BO51,(AppQt.Data!BO51*ozton*AppQt.Data!BO$7)/1000000),"-")</f>
        <v>2.6</v>
      </c>
      <c r="BW15" s="81">
        <f>IFERROR(IF($B$2="Tonnes",AppQt.Data!BP51,(AppQt.Data!BP51*ozton*AppQt.Data!BP$7)/1000000),"-")</f>
        <v>3.05</v>
      </c>
      <c r="BX15" s="68" t="str">
        <f t="shared" si="3"/>
        <v>▼</v>
      </c>
      <c r="BY15" s="69">
        <f t="shared" si="1"/>
        <v>-19.736842105263165</v>
      </c>
    </row>
    <row r="16" spans="1:77">
      <c r="A16" s="64"/>
      <c r="B16" s="89" t="s">
        <v>58</v>
      </c>
      <c r="C16" s="81">
        <f>IFERROR(IF($B$2="Tonnes",AppAn.Data!L42,(AppAn.Data!L42*ozton*AppAn.Data!L$6)/1000000),"-")</f>
        <v>8.5376019642345025</v>
      </c>
      <c r="D16" s="81">
        <f>IFERROR(IF($B$2="Tonnes",AppAn.Data!M42,(AppAn.Data!M42*ozton*AppAn.Data!M$6)/1000000),"-")</f>
        <v>8.8677792080862776</v>
      </c>
      <c r="E16" s="81">
        <f>IFERROR(IF($B$2="Tonnes",AppAn.Data!N42,(AppAn.Data!N42*ozton*AppAn.Data!N$6)/1000000),"-")</f>
        <v>9.6761052951487105</v>
      </c>
      <c r="F16" s="81">
        <f>IFERROR(IF($B$2="Tonnes",AppAn.Data!O42,(AppAn.Data!O42*ozton*AppAn.Data!O$6)/1000000),"-")</f>
        <v>14.349940925318117</v>
      </c>
      <c r="G16" s="81">
        <f>IFERROR(IF($B$2="Tonnes",AppAn.Data!P42,(AppAn.Data!P42*ozton*AppAn.Data!P$6)/1000000),"-")</f>
        <v>14.007963965811756</v>
      </c>
      <c r="H16" s="81">
        <f>IFERROR(IF($B$2="Tonnes",AppAn.Data!Q42,(AppAn.Data!Q42*ozton*AppAn.Data!Q$6)/1000000),"-")</f>
        <v>12.158451816630372</v>
      </c>
      <c r="I16" s="81">
        <f>IFERROR(IF($B$2="Tonnes",AppAn.Data!R42,(AppAn.Data!R42*ozton*AppAn.Data!R$6)/1000000),"-")</f>
        <v>12.101274504948265</v>
      </c>
      <c r="J16" s="81">
        <f>IFERROR(IF($B$2="Tonnes",AppAn.Data!S42,(AppAn.Data!S42*ozton*AppAn.Data!S$6)/1000000),"-")</f>
        <v>11.817428470359133</v>
      </c>
      <c r="K16" s="81">
        <f>IFERROR(IF($B$2="Tonnes",AppAn.Data!T42,(AppAn.Data!T42*ozton*AppAn.Data!T$6)/1000000),"-")</f>
        <v>11.519375</v>
      </c>
      <c r="L16" s="81">
        <f>IFERROR(IF($B$2="Tonnes",AppAn.Data!U42,(AppAn.Data!U42*ozton*AppAn.Data!U$6)/1000000),"-")</f>
        <v>10.540000000000001</v>
      </c>
      <c r="M16" s="81">
        <f>IFERROR(IF($B$2="Tonnes",AppAn.Data!V42,(AppAn.Data!V42*ozton*AppAn.Data!V$6)/1000000),"-")</f>
        <v>5.6979999999999995</v>
      </c>
      <c r="N16" s="81">
        <f>IFERROR(IF($B$2="Tonnes",AppAn.Data!W42,(AppAn.Data!W42*ozton*AppAn.Data!W$6)/1000000),"-")</f>
        <v>6.9799999999999995</v>
      </c>
      <c r="O16" s="81">
        <f>IFERROR(IF($B$2="Tonnes",AppAn.Data!X42,(AppAn.Data!X42*ozton*AppAn.Data!X$6)/1000000),"-")</f>
        <v>9.0641999999999996</v>
      </c>
      <c r="P16" s="81">
        <f>IFERROR(IF($B$2="Tonnes",AppAn.Data!Y42,(AppAn.Data!Y42*ozton*AppAn.Data!Y$6)/1000000),"-")</f>
        <v>7.1720000000000006</v>
      </c>
      <c r="Q16" s="68" t="str">
        <f t="shared" si="2"/>
        <v>▼</v>
      </c>
      <c r="R16" s="69">
        <f t="shared" si="0"/>
        <v>-20.87553231393834</v>
      </c>
      <c r="S16" s="64"/>
      <c r="T16" s="81">
        <f>IFERROR(IF($B$2="Tonnes",AppQt.Data!M52,(AppQt.Data!M52*ozton*AppQt.Data!M$7)/1000000),"-")</f>
        <v>1.9306783074883305</v>
      </c>
      <c r="U16" s="81">
        <f>IFERROR(IF($B$2="Tonnes",AppQt.Data!N52,(AppQt.Data!N52*ozton*AppQt.Data!N$7)/1000000),"-")</f>
        <v>2.2015464004915311</v>
      </c>
      <c r="V16" s="81">
        <f>IFERROR(IF($B$2="Tonnes",AppQt.Data!O52,(AppQt.Data!O52*ozton*AppQt.Data!O$7)/1000000),"-")</f>
        <v>2.3024250371344461</v>
      </c>
      <c r="W16" s="81">
        <f>IFERROR(IF($B$2="Tonnes",AppQt.Data!P52,(AppQt.Data!P52*ozton*AppQt.Data!P$7)/1000000),"-")</f>
        <v>2.102952219120195</v>
      </c>
      <c r="X16" s="81">
        <f>IFERROR(IF($B$2="Tonnes",AppQt.Data!Q52,(AppQt.Data!Q52*ozton*AppQt.Data!Q$7)/1000000),"-")</f>
        <v>1.9296324075134237</v>
      </c>
      <c r="Y16" s="81">
        <f>IFERROR(IF($B$2="Tonnes",AppQt.Data!R52,(AppQt.Data!R52*ozton*AppQt.Data!R$7)/1000000),"-")</f>
        <v>2.4994286127151657</v>
      </c>
      <c r="Z16" s="81">
        <f>IFERROR(IF($B$2="Tonnes",AppQt.Data!S52,(AppQt.Data!S52*ozton*AppQt.Data!S$7)/1000000),"-")</f>
        <v>1.869501369362768</v>
      </c>
      <c r="AA16" s="81">
        <f>IFERROR(IF($B$2="Tonnes",AppQt.Data!T52,(AppQt.Data!T52*ozton*AppQt.Data!T$7)/1000000),"-")</f>
        <v>2.5692168184949207</v>
      </c>
      <c r="AB16" s="81">
        <f>IFERROR(IF($B$2="Tonnes",AppQt.Data!U52,(AppQt.Data!U52*ozton*AppQt.Data!U$7)/1000000),"-")</f>
        <v>1.9699194577833561</v>
      </c>
      <c r="AC16" s="81">
        <f>IFERROR(IF($B$2="Tonnes",AppQt.Data!V52,(AppQt.Data!V52*ozton*AppQt.Data!V$7)/1000000),"-")</f>
        <v>2.1858660007865778</v>
      </c>
      <c r="AD16" s="81">
        <f>IFERROR(IF($B$2="Tonnes",AppQt.Data!W52,(AppQt.Data!W52*ozton*AppQt.Data!W$7)/1000000),"-")</f>
        <v>2.1108544065465598</v>
      </c>
      <c r="AE16" s="81">
        <f>IFERROR(IF($B$2="Tonnes",AppQt.Data!X52,(AppQt.Data!X52*ozton*AppQt.Data!X$7)/1000000),"-")</f>
        <v>3.4094654300322165</v>
      </c>
      <c r="AF16" s="81">
        <f>IFERROR(IF($B$2="Tonnes",AppQt.Data!Y52,(AppQt.Data!Y52*ozton*AppQt.Data!Y$7)/1000000),"-")</f>
        <v>2.7897249727520914</v>
      </c>
      <c r="AG16" s="81">
        <f>IFERROR(IF($B$2="Tonnes",AppQt.Data!Z52,(AppQt.Data!Z52*ozton*AppQt.Data!Z$7)/1000000),"-")</f>
        <v>4.5504145931503492</v>
      </c>
      <c r="AH16" s="81">
        <f>IFERROR(IF($B$2="Tonnes",AppQt.Data!AA52,(AppQt.Data!AA52*ozton*AppQt.Data!AA$7)/1000000),"-")</f>
        <v>3.7821277479213329</v>
      </c>
      <c r="AI16" s="81">
        <f>IFERROR(IF($B$2="Tonnes",AppQt.Data!AB52,(AppQt.Data!AB52*ozton*AppQt.Data!AB$7)/1000000),"-")</f>
        <v>3.2276736114943447</v>
      </c>
      <c r="AJ16" s="81">
        <f>IFERROR(IF($B$2="Tonnes",AppQt.Data!AC52,(AppQt.Data!AC52*ozton*AppQt.Data!AC$7)/1000000),"-")</f>
        <v>3.6103550928307704</v>
      </c>
      <c r="AK16" s="81">
        <f>IFERROR(IF($B$2="Tonnes",AppQt.Data!AD52,(AppQt.Data!AD52*ozton*AppQt.Data!AD$7)/1000000),"-")</f>
        <v>3.8195947304828906</v>
      </c>
      <c r="AL16" s="81">
        <f>IFERROR(IF($B$2="Tonnes",AppQt.Data!AE52,(AppQt.Data!AE52*ozton*AppQt.Data!AE$7)/1000000),"-")</f>
        <v>3.4570237375698043</v>
      </c>
      <c r="AM16" s="81">
        <f>IFERROR(IF($B$2="Tonnes",AppQt.Data!AF52,(AppQt.Data!AF52*ozton*AppQt.Data!AF$7)/1000000),"-")</f>
        <v>3.1209904049282913</v>
      </c>
      <c r="AN16" s="81">
        <f>IFERROR(IF($B$2="Tonnes",AppQt.Data!AG52,(AppQt.Data!AG52*ozton*AppQt.Data!AG$7)/1000000),"-")</f>
        <v>3.4298373381892318</v>
      </c>
      <c r="AO16" s="81">
        <f>IFERROR(IF($B$2="Tonnes",AppQt.Data!AH52,(AppQt.Data!AH52*ozton*AppQt.Data!AH$7)/1000000),"-")</f>
        <v>2.6581239370966547</v>
      </c>
      <c r="AP16" s="81">
        <f>IFERROR(IF($B$2="Tonnes",AppQt.Data!AI52,(AppQt.Data!AI52*ozton*AppQt.Data!AI$7)/1000000),"-")</f>
        <v>2.9903894292337365</v>
      </c>
      <c r="AQ16" s="81">
        <f>IFERROR(IF($B$2="Tonnes",AppQt.Data!AJ52,(AppQt.Data!AJ52*ozton*AppQt.Data!AJ$7)/1000000),"-")</f>
        <v>3.0801011121107487</v>
      </c>
      <c r="AR16" s="81">
        <f>IFERROR(IF($B$2="Tonnes",AppQt.Data!AK52,(AppQt.Data!AK52*ozton*AppQt.Data!AK$7)/1000000),"-")</f>
        <v>3.3111086955190543</v>
      </c>
      <c r="AS16" s="81">
        <f>IFERROR(IF($B$2="Tonnes",AppQt.Data!AL52,(AppQt.Data!AL52*ozton*AppQt.Data!AL$7)/1000000),"-")</f>
        <v>3.0627755433551256</v>
      </c>
      <c r="AT16" s="81">
        <f>IFERROR(IF($B$2="Tonnes",AppQt.Data!AM52,(AppQt.Data!AM52*ozton*AppQt.Data!AM$7)/1000000),"-")</f>
        <v>2.6033592118518567</v>
      </c>
      <c r="AU16" s="81">
        <f>IFERROR(IF($B$2="Tonnes",AppQt.Data!AN52,(AppQt.Data!AN52*ozton*AppQt.Data!AN$7)/1000000),"-")</f>
        <v>3.124031054222228</v>
      </c>
      <c r="AV16" s="81">
        <f>IFERROR(IF($B$2="Tonnes",AppQt.Data!AO52,(AppQt.Data!AO52*ozton*AppQt.Data!AO$7)/1000000),"-")</f>
        <v>3.1865116753066727</v>
      </c>
      <c r="AW16" s="81">
        <f>IFERROR(IF($B$2="Tonnes",AppQt.Data!AP52,(AppQt.Data!AP52*ozton*AppQt.Data!AP$7)/1000000),"-")</f>
        <v>2.9953209747882719</v>
      </c>
      <c r="AX16" s="81">
        <f>IFERROR(IF($B$2="Tonnes",AppQt.Data!AQ52,(AppQt.Data!AQ52*ozton*AppQt.Data!AQ$7)/1000000),"-")</f>
        <v>2.620905852939738</v>
      </c>
      <c r="AY16" s="81">
        <f>IFERROR(IF($B$2="Tonnes",AppQt.Data!AR52,(AppQt.Data!AR52*ozton*AppQt.Data!AR$7)/1000000),"-")</f>
        <v>3.01468996732445</v>
      </c>
      <c r="AZ16" s="81">
        <f>IFERROR(IF($B$2="Tonnes",AppQt.Data!AS52,(AppQt.Data!AS52*ozton*AppQt.Data!AS$7)/1000000),"-")</f>
        <v>3.125</v>
      </c>
      <c r="BA16" s="81">
        <f>IFERROR(IF($B$2="Tonnes",AppQt.Data!AT52,(AppQt.Data!AT52*ozton*AppQt.Data!AT$7)/1000000),"-")</f>
        <v>2.734375</v>
      </c>
      <c r="BB16" s="81">
        <f>IFERROR(IF($B$2="Tonnes",AppQt.Data!AU52,(AppQt.Data!AU52*ozton*AppQt.Data!AU$7)/1000000),"-")</f>
        <v>2.78</v>
      </c>
      <c r="BC16" s="81">
        <f>IFERROR(IF($B$2="Tonnes",AppQt.Data!AV52,(AppQt.Data!AV52*ozton*AppQt.Data!AV$7)/1000000),"-")</f>
        <v>2.88</v>
      </c>
      <c r="BD16" s="81">
        <f>IFERROR(IF($B$2="Tonnes",AppQt.Data!AW52,(AppQt.Data!AW52*ozton*AppQt.Data!AW$7)/1000000),"-")</f>
        <v>2.85</v>
      </c>
      <c r="BE16" s="81">
        <f>IFERROR(IF($B$2="Tonnes",AppQt.Data!AX52,(AppQt.Data!AX52*ozton*AppQt.Data!AX$7)/1000000),"-")</f>
        <v>2.5499999999999998</v>
      </c>
      <c r="BF16" s="81">
        <f>IFERROR(IF($B$2="Tonnes",AppQt.Data!AY52,(AppQt.Data!AY52*ozton*AppQt.Data!AY$7)/1000000),"-")</f>
        <v>2.4500000000000002</v>
      </c>
      <c r="BG16" s="81">
        <f>IFERROR(IF($B$2="Tonnes",AppQt.Data!AZ52,(AppQt.Data!AZ52*ozton*AppQt.Data!AZ$7)/1000000),"-")</f>
        <v>2.69</v>
      </c>
      <c r="BH16" s="81">
        <f>IFERROR(IF($B$2="Tonnes",AppQt.Data!BA52,(AppQt.Data!BA52*ozton*AppQt.Data!BA$7)/1000000),"-")</f>
        <v>1.89</v>
      </c>
      <c r="BI16" s="81">
        <f>IFERROR(IF($B$2="Tonnes",AppQt.Data!BB52,(AppQt.Data!BB52*ozton*AppQt.Data!BB$7)/1000000),"-")</f>
        <v>0.76</v>
      </c>
      <c r="BJ16" s="81">
        <f>IFERROR(IF($B$2="Tonnes",AppQt.Data!BC52,(AppQt.Data!BC52*ozton*AppQt.Data!BC$7)/1000000),"-")</f>
        <v>1.3680000000000001</v>
      </c>
      <c r="BK16" s="81">
        <f>IFERROR(IF($B$2="Tonnes",AppQt.Data!BD52,(AppQt.Data!BD52*ozton*AppQt.Data!BD$7)/1000000),"-")</f>
        <v>1.68</v>
      </c>
      <c r="BL16" s="81">
        <f>IFERROR(IF($B$2="Tonnes",AppQt.Data!BE52,(AppQt.Data!BE52*ozton*AppQt.Data!BE$7)/1000000),"-")</f>
        <v>2.19</v>
      </c>
      <c r="BM16" s="81">
        <f>IFERROR(IF($B$2="Tonnes",AppQt.Data!BF52,(AppQt.Data!BF52*ozton*AppQt.Data!BF$7)/1000000),"-")</f>
        <v>1.66</v>
      </c>
      <c r="BN16" s="81">
        <f>IFERROR(IF($B$2="Tonnes",AppQt.Data!BG52,(AppQt.Data!BG52*ozton*AppQt.Data!BG$7)/1000000),"-")</f>
        <v>1.18</v>
      </c>
      <c r="BO16" s="81">
        <f>IFERROR(IF($B$2="Tonnes",AppQt.Data!BH52,(AppQt.Data!BH52*ozton*AppQt.Data!BH$7)/1000000),"-")</f>
        <v>1.95</v>
      </c>
      <c r="BP16" s="81">
        <f>IFERROR(IF($B$2="Tonnes",AppQt.Data!BI52,(AppQt.Data!BI52*ozton*AppQt.Data!BI$7)/1000000),"-")</f>
        <v>2.5841999999999996</v>
      </c>
      <c r="BQ16" s="81">
        <f>IFERROR(IF($B$2="Tonnes",AppQt.Data!BJ52,(AppQt.Data!BJ52*ozton*AppQt.Data!BJ$7)/1000000),"-")</f>
        <v>2.38</v>
      </c>
      <c r="BR16" s="81">
        <f>IFERROR(IF($B$2="Tonnes",AppQt.Data!BK52,(AppQt.Data!BK52*ozton*AppQt.Data!BK$7)/1000000),"-")</f>
        <v>1.9</v>
      </c>
      <c r="BS16" s="81">
        <f>IFERROR(IF($B$2="Tonnes",AppQt.Data!BL52,(AppQt.Data!BL52*ozton*AppQt.Data!BL$7)/1000000),"-")</f>
        <v>2.2000000000000002</v>
      </c>
      <c r="BT16" s="81">
        <f>IFERROR(IF($B$2="Tonnes",AppQt.Data!BM52,(AppQt.Data!BM52*ozton*AppQt.Data!BM$7)/1000000),"-")</f>
        <v>1.8919999999999999</v>
      </c>
      <c r="BU16" s="81">
        <f>IFERROR(IF($B$2="Tonnes",AppQt.Data!BN52,(AppQt.Data!BN52*ozton*AppQt.Data!BN$7)/1000000),"-")</f>
        <v>1.7</v>
      </c>
      <c r="BV16" s="81">
        <f>IFERROR(IF($B$2="Tonnes",AppQt.Data!BO52,(AppQt.Data!BO52*ozton*AppQt.Data!BO$7)/1000000),"-")</f>
        <v>1.6</v>
      </c>
      <c r="BW16" s="81">
        <f>IFERROR(IF($B$2="Tonnes",AppQt.Data!BP52,(AppQt.Data!BP52*ozton*AppQt.Data!BP$7)/1000000),"-")</f>
        <v>1.98</v>
      </c>
      <c r="BX16" s="68" t="str">
        <f t="shared" si="3"/>
        <v>▼</v>
      </c>
      <c r="BY16" s="69">
        <f t="shared" si="1"/>
        <v>-10.000000000000009</v>
      </c>
    </row>
    <row r="17" spans="1:77">
      <c r="A17" s="64"/>
      <c r="B17" s="89" t="s">
        <v>240</v>
      </c>
      <c r="C17" s="81">
        <f>IFERROR(IF($B$2="Tonnes",AppAn.Data!L43,(AppAn.Data!L43*ozton*AppAn.Data!L$6)/1000000),"-")</f>
        <v>17.844291853733459</v>
      </c>
      <c r="D17" s="81">
        <f>IFERROR(IF($B$2="Tonnes",AppAn.Data!M43,(AppAn.Data!M43*ozton*AppAn.Data!M$6)/1000000),"-")</f>
        <v>18.630854066985648</v>
      </c>
      <c r="E17" s="81">
        <f>IFERROR(IF($B$2="Tonnes",AppAn.Data!N43,(AppAn.Data!N43*ozton*AppAn.Data!N$6)/1000000),"-")</f>
        <v>16.615126842350744</v>
      </c>
      <c r="F17" s="81">
        <f>IFERROR(IF($B$2="Tonnes",AppAn.Data!O43,(AppAn.Data!O43*ozton*AppAn.Data!O$6)/1000000),"-")</f>
        <v>22.903835937499998</v>
      </c>
      <c r="G17" s="81">
        <f>IFERROR(IF($B$2="Tonnes",AppAn.Data!P43,(AppAn.Data!P43*ozton*AppAn.Data!P$6)/1000000),"-")</f>
        <v>22.933124999999997</v>
      </c>
      <c r="H17" s="81">
        <f>IFERROR(IF($B$2="Tonnes",AppAn.Data!Q43,(AppAn.Data!Q43*ozton*AppAn.Data!Q$6)/1000000),"-")</f>
        <v>25.605</v>
      </c>
      <c r="I17" s="81">
        <f>IFERROR(IF($B$2="Tonnes",AppAn.Data!R43,(AppAn.Data!R43*ozton*AppAn.Data!R$6)/1000000),"-")</f>
        <v>24.070499999999999</v>
      </c>
      <c r="J17" s="81">
        <f>IFERROR(IF($B$2="Tonnes",AppAn.Data!S43,(AppAn.Data!S43*ozton*AppAn.Data!S$6)/1000000),"-")</f>
        <v>22.667625000000001</v>
      </c>
      <c r="K17" s="81">
        <f>IFERROR(IF($B$2="Tonnes",AppAn.Data!T43,(AppAn.Data!T43*ozton*AppAn.Data!T$6)/1000000),"-")</f>
        <v>21.704333999999999</v>
      </c>
      <c r="L17" s="81">
        <f>IFERROR(IF($B$2="Tonnes",AppAn.Data!U43,(AppAn.Data!U43*ozton*AppAn.Data!U$6)/1000000),"-")</f>
        <v>19.46</v>
      </c>
      <c r="M17" s="81">
        <f>IFERROR(IF($B$2="Tonnes",AppAn.Data!V43,(AppAn.Data!V43*ozton*AppAn.Data!V$6)/1000000),"-")</f>
        <v>16.375</v>
      </c>
      <c r="N17" s="81">
        <f>IFERROR(IF($B$2="Tonnes",AppAn.Data!W43,(AppAn.Data!W43*ozton*AppAn.Data!W$6)/1000000),"-")</f>
        <v>18.696249999999999</v>
      </c>
      <c r="O17" s="81">
        <f>IFERROR(IF($B$2="Tonnes",AppAn.Data!X43,(AppAn.Data!X43*ozton*AppAn.Data!X$6)/1000000),"-")</f>
        <v>15.422500000000001</v>
      </c>
      <c r="P17" s="81">
        <f>IFERROR(IF($B$2="Tonnes",AppAn.Data!Y43,(AppAn.Data!Y43*ozton*AppAn.Data!Y$6)/1000000),"-")</f>
        <v>12.230550000000001</v>
      </c>
      <c r="Q17" s="68" t="str">
        <f t="shared" si="2"/>
        <v>▼</v>
      </c>
      <c r="R17" s="69">
        <f t="shared" si="0"/>
        <v>-20.696709353217702</v>
      </c>
      <c r="S17" s="64"/>
      <c r="T17" s="81">
        <f>IFERROR(IF($B$2="Tonnes",AppQt.Data!M53,(AppQt.Data!M53*ozton*AppQt.Data!M$7)/1000000),"-")</f>
        <v>5.4353259392722117</v>
      </c>
      <c r="U17" s="81">
        <f>IFERROR(IF($B$2="Tonnes",AppQt.Data!N53,(AppQt.Data!N53*ozton*AppQt.Data!N$7)/1000000),"-")</f>
        <v>3.3630538161625707</v>
      </c>
      <c r="V17" s="81">
        <f>IFERROR(IF($B$2="Tonnes",AppQt.Data!O53,(AppQt.Data!O53*ozton*AppQt.Data!O$7)/1000000),"-")</f>
        <v>3.9234670368620037</v>
      </c>
      <c r="W17" s="81">
        <f>IFERROR(IF($B$2="Tonnes",AppQt.Data!P53,(AppQt.Data!P53*ozton*AppQt.Data!P$7)/1000000),"-")</f>
        <v>5.1224450614366734</v>
      </c>
      <c r="X17" s="81">
        <f>IFERROR(IF($B$2="Tonnes",AppQt.Data!Q53,(AppQt.Data!Q53*ozton*AppQt.Data!Q$7)/1000000),"-")</f>
        <v>6.9482100403708138</v>
      </c>
      <c r="Y17" s="81">
        <f>IFERROR(IF($B$2="Tonnes",AppQt.Data!R53,(AppQt.Data!R53*ozton*AppQt.Data!R$7)/1000000),"-")</f>
        <v>3.0749080442583736</v>
      </c>
      <c r="Z17" s="81">
        <f>IFERROR(IF($B$2="Tonnes",AppQt.Data!S53,(AppQt.Data!S53*ozton*AppQt.Data!S$7)/1000000),"-")</f>
        <v>3.6536289249401914</v>
      </c>
      <c r="AA17" s="81">
        <f>IFERROR(IF($B$2="Tonnes",AppQt.Data!T53,(AppQt.Data!T53*ozton*AppQt.Data!T$7)/1000000),"-")</f>
        <v>4.9541070574162678</v>
      </c>
      <c r="AB17" s="81">
        <f>IFERROR(IF($B$2="Tonnes",AppQt.Data!U53,(AppQt.Data!U53*ozton*AppQt.Data!U$7)/1000000),"-")</f>
        <v>5.897233558768658</v>
      </c>
      <c r="AC17" s="81">
        <f>IFERROR(IF($B$2="Tonnes",AppQt.Data!V53,(AppQt.Data!V53*ozton*AppQt.Data!V$7)/1000000),"-")</f>
        <v>3.2069860074626861</v>
      </c>
      <c r="AD17" s="81">
        <f>IFERROR(IF($B$2="Tonnes",AppQt.Data!W53,(AppQt.Data!W53*ozton*AppQt.Data!W$7)/1000000),"-")</f>
        <v>3.8076395522388049</v>
      </c>
      <c r="AE17" s="81">
        <f>IFERROR(IF($B$2="Tonnes",AppQt.Data!X53,(AppQt.Data!X53*ozton*AppQt.Data!X$7)/1000000),"-")</f>
        <v>3.7032677238805958</v>
      </c>
      <c r="AF17" s="81">
        <f>IFERROR(IF($B$2="Tonnes",AppQt.Data!Y53,(AppQt.Data!Y53*ozton*AppQt.Data!Y$7)/1000000),"-")</f>
        <v>6.2539687500000003</v>
      </c>
      <c r="AG17" s="81">
        <f>IFERROR(IF($B$2="Tonnes",AppQt.Data!Z53,(AppQt.Data!Z53*ozton*AppQt.Data!Z$7)/1000000),"-")</f>
        <v>5.4665937500000004</v>
      </c>
      <c r="AH17" s="81">
        <f>IFERROR(IF($B$2="Tonnes",AppQt.Data!AA53,(AppQt.Data!AA53*ozton*AppQt.Data!AA$7)/1000000),"-")</f>
        <v>5.5852734374999997</v>
      </c>
      <c r="AI17" s="81">
        <f>IFERROR(IF($B$2="Tonnes",AppQt.Data!AB53,(AppQt.Data!AB53*ozton*AppQt.Data!AB$7)/1000000),"-")</f>
        <v>5.5979999999999999</v>
      </c>
      <c r="AJ17" s="81">
        <f>IFERROR(IF($B$2="Tonnes",AppQt.Data!AC53,(AppQt.Data!AC53*ozton*AppQt.Data!AC$7)/1000000),"-")</f>
        <v>6.39</v>
      </c>
      <c r="AK17" s="81">
        <f>IFERROR(IF($B$2="Tonnes",AppQt.Data!AD53,(AppQt.Data!AD53*ozton*AppQt.Data!AD$7)/1000000),"-")</f>
        <v>5.5136250000000002</v>
      </c>
      <c r="AL17" s="81">
        <f>IFERROR(IF($B$2="Tonnes",AppQt.Data!AE53,(AppQt.Data!AE53*ozton*AppQt.Data!AE$7)/1000000),"-")</f>
        <v>5.5507499999999999</v>
      </c>
      <c r="AM17" s="81">
        <f>IFERROR(IF($B$2="Tonnes",AppQt.Data!AF53,(AppQt.Data!AF53*ozton*AppQt.Data!AF$7)/1000000),"-")</f>
        <v>5.4787499999999998</v>
      </c>
      <c r="AN17" s="81">
        <f>IFERROR(IF($B$2="Tonnes",AppQt.Data!AG53,(AppQt.Data!AG53*ozton*AppQt.Data!AG$7)/1000000),"-")</f>
        <v>6.6026249999999997</v>
      </c>
      <c r="AO17" s="81">
        <f>IFERROR(IF($B$2="Tonnes",AppQt.Data!AH53,(AppQt.Data!AH53*ozton*AppQt.Data!AH$7)/1000000),"-")</f>
        <v>5.5293749999999999</v>
      </c>
      <c r="AP17" s="81">
        <f>IFERROR(IF($B$2="Tonnes",AppQt.Data!AI53,(AppQt.Data!AI53*ozton*AppQt.Data!AI$7)/1000000),"-")</f>
        <v>6.6026249999999997</v>
      </c>
      <c r="AQ17" s="81">
        <f>IFERROR(IF($B$2="Tonnes",AppQt.Data!AJ53,(AppQt.Data!AJ53*ozton*AppQt.Data!AJ$7)/1000000),"-")</f>
        <v>6.8703750000000001</v>
      </c>
      <c r="AR17" s="81">
        <f>IFERROR(IF($B$2="Tonnes",AppQt.Data!AK53,(AppQt.Data!AK53*ozton*AppQt.Data!AK$7)/1000000),"-")</f>
        <v>7.0053749999999999</v>
      </c>
      <c r="AS17" s="81">
        <f>IFERROR(IF($B$2="Tonnes",AppQt.Data!AL53,(AppQt.Data!AL53*ozton*AppQt.Data!AL$7)/1000000),"-")</f>
        <v>4.9871249999999998</v>
      </c>
      <c r="AT17" s="81">
        <f>IFERROR(IF($B$2="Tonnes",AppQt.Data!AM53,(AppQt.Data!AM53*ozton*AppQt.Data!AM$7)/1000000),"-")</f>
        <v>5.3235000000000001</v>
      </c>
      <c r="AU17" s="81">
        <f>IFERROR(IF($B$2="Tonnes",AppQt.Data!AN53,(AppQt.Data!AN53*ozton*AppQt.Data!AN$7)/1000000),"-")</f>
        <v>6.7545000000000002</v>
      </c>
      <c r="AV17" s="81">
        <f>IFERROR(IF($B$2="Tonnes",AppQt.Data!AO53,(AppQt.Data!AO53*ozton*AppQt.Data!AO$7)/1000000),"-")</f>
        <v>6.5339999999999998</v>
      </c>
      <c r="AW17" s="81">
        <f>IFERROR(IF($B$2="Tonnes",AppQt.Data!AP53,(AppQt.Data!AP53*ozton*AppQt.Data!AP$7)/1000000),"-")</f>
        <v>5.2627499999999996</v>
      </c>
      <c r="AX17" s="81">
        <f>IFERROR(IF($B$2="Tonnes",AppQt.Data!AQ53,(AppQt.Data!AQ53*ozton*AppQt.Data!AQ$7)/1000000),"-")</f>
        <v>5.1423750000000004</v>
      </c>
      <c r="AY17" s="81">
        <f>IFERROR(IF($B$2="Tonnes",AppQt.Data!AR53,(AppQt.Data!AR53*ozton*AppQt.Data!AR$7)/1000000),"-")</f>
        <v>5.7285000000000004</v>
      </c>
      <c r="AZ17" s="81">
        <f>IFERROR(IF($B$2="Tonnes",AppQt.Data!AS53,(AppQt.Data!AS53*ozton*AppQt.Data!AS$7)/1000000),"-")</f>
        <v>6.1746300000000005</v>
      </c>
      <c r="BA17" s="81">
        <f>IFERROR(IF($B$2="Tonnes",AppQt.Data!AT53,(AppQt.Data!AT53*ozton*AppQt.Data!AT$7)/1000000),"-")</f>
        <v>4.9397040000000008</v>
      </c>
      <c r="BB17" s="81">
        <f>IFERROR(IF($B$2="Tonnes",AppQt.Data!AU53,(AppQt.Data!AU53*ozton*AppQt.Data!AU$7)/1000000),"-")</f>
        <v>5.39</v>
      </c>
      <c r="BC17" s="81">
        <f>IFERROR(IF($B$2="Tonnes",AppQt.Data!AV53,(AppQt.Data!AV53*ozton*AppQt.Data!AV$7)/1000000),"-")</f>
        <v>5.2</v>
      </c>
      <c r="BD17" s="81">
        <f>IFERROR(IF($B$2="Tonnes",AppQt.Data!AW53,(AppQt.Data!AW53*ozton*AppQt.Data!AW$7)/1000000),"-")</f>
        <v>4.9800000000000004</v>
      </c>
      <c r="BE17" s="81">
        <f>IFERROR(IF($B$2="Tonnes",AppQt.Data!AX53,(AppQt.Data!AX53*ozton*AppQt.Data!AX$7)/1000000),"-")</f>
        <v>4.75</v>
      </c>
      <c r="BF17" s="81">
        <f>IFERROR(IF($B$2="Tonnes",AppQt.Data!AY53,(AppQt.Data!AY53*ozton*AppQt.Data!AY$7)/1000000),"-")</f>
        <v>4.91</v>
      </c>
      <c r="BG17" s="81">
        <f>IFERROR(IF($B$2="Tonnes",AppQt.Data!AZ53,(AppQt.Data!AZ53*ozton*AppQt.Data!AZ$7)/1000000),"-")</f>
        <v>4.82</v>
      </c>
      <c r="BH17" s="81">
        <f>IFERROR(IF($B$2="Tonnes",AppQt.Data!BA53,(AppQt.Data!BA53*ozton*AppQt.Data!BA$7)/1000000),"-")</f>
        <v>3.98</v>
      </c>
      <c r="BI17" s="81">
        <f>IFERROR(IF($B$2="Tonnes",AppQt.Data!BB53,(AppQt.Data!BB53*ozton*AppQt.Data!BB$7)/1000000),"-")</f>
        <v>3.65</v>
      </c>
      <c r="BJ17" s="81">
        <f>IFERROR(IF($B$2="Tonnes",AppQt.Data!BC53,(AppQt.Data!BC53*ozton*AppQt.Data!BC$7)/1000000),"-")</f>
        <v>4.2149999999999999</v>
      </c>
      <c r="BK17" s="81">
        <f>IFERROR(IF($B$2="Tonnes",AppQt.Data!BD53,(AppQt.Data!BD53*ozton*AppQt.Data!BD$7)/1000000),"-")</f>
        <v>4.53</v>
      </c>
      <c r="BL17" s="81">
        <f>IFERROR(IF($B$2="Tonnes",AppQt.Data!BE53,(AppQt.Data!BE53*ozton*AppQt.Data!BE$7)/1000000),"-")</f>
        <v>5.0962500000000004</v>
      </c>
      <c r="BM17" s="81">
        <f>IFERROR(IF($B$2="Tonnes",AppQt.Data!BF53,(AppQt.Data!BF53*ozton*AppQt.Data!BF$7)/1000000),"-")</f>
        <v>4.38</v>
      </c>
      <c r="BN17" s="81">
        <f>IFERROR(IF($B$2="Tonnes",AppQt.Data!BG53,(AppQt.Data!BG53*ozton*AppQt.Data!BG$7)/1000000),"-")</f>
        <v>4.47</v>
      </c>
      <c r="BO17" s="81">
        <f>IFERROR(IF($B$2="Tonnes",AppQt.Data!BH53,(AppQt.Data!BH53*ozton*AppQt.Data!BH$7)/1000000),"-")</f>
        <v>4.75</v>
      </c>
      <c r="BP17" s="81">
        <f>IFERROR(IF($B$2="Tonnes",AppQt.Data!BI53,(AppQt.Data!BI53*ozton*AppQt.Data!BI$7)/1000000),"-")</f>
        <v>4.4175000000000004</v>
      </c>
      <c r="BQ17" s="81">
        <f>IFERROR(IF($B$2="Tonnes",AppQt.Data!BJ53,(AppQt.Data!BJ53*ozton*AppQt.Data!BJ$7)/1000000),"-")</f>
        <v>4.05</v>
      </c>
      <c r="BR17" s="81">
        <f>IFERROR(IF($B$2="Tonnes",AppQt.Data!BK53,(AppQt.Data!BK53*ozton*AppQt.Data!BK$7)/1000000),"-")</f>
        <v>3.32</v>
      </c>
      <c r="BS17" s="81">
        <f>IFERROR(IF($B$2="Tonnes",AppQt.Data!BL53,(AppQt.Data!BL53*ozton*AppQt.Data!BL$7)/1000000),"-")</f>
        <v>3.6349999999999998</v>
      </c>
      <c r="BT17" s="81">
        <f>IFERROR(IF($B$2="Tonnes",AppQt.Data!BM53,(AppQt.Data!BM53*ozton*AppQt.Data!BM$7)/1000000),"-")</f>
        <v>3.3805500000000004</v>
      </c>
      <c r="BU17" s="81">
        <f>IFERROR(IF($B$2="Tonnes",AppQt.Data!BN53,(AppQt.Data!BN53*ozton*AppQt.Data!BN$7)/1000000),"-")</f>
        <v>3.02</v>
      </c>
      <c r="BV17" s="81">
        <f>IFERROR(IF($B$2="Tonnes",AppQt.Data!BO53,(AppQt.Data!BO53*ozton*AppQt.Data!BO$7)/1000000),"-")</f>
        <v>2.75</v>
      </c>
      <c r="BW17" s="81">
        <f>IFERROR(IF($B$2="Tonnes",AppQt.Data!BP53,(AppQt.Data!BP53*ozton*AppQt.Data!BP$7)/1000000),"-")</f>
        <v>3.08</v>
      </c>
      <c r="BX17" s="68" t="str">
        <f t="shared" si="3"/>
        <v>▼</v>
      </c>
      <c r="BY17" s="69">
        <f t="shared" si="1"/>
        <v>-15.268225584594219</v>
      </c>
    </row>
    <row r="18" spans="1:77">
      <c r="A18" s="64"/>
      <c r="B18" s="89" t="s">
        <v>60</v>
      </c>
      <c r="C18" s="81">
        <f>IFERROR(IF($B$2="Tonnes",AppAn.Data!L44,(AppAn.Data!L44*ozton*AppAn.Data!L$6)/1000000),"-")</f>
        <v>7.0600656847133765</v>
      </c>
      <c r="D18" s="81">
        <f>IFERROR(IF($B$2="Tonnes",AppAn.Data!M44,(AppAn.Data!M44*ozton*AppAn.Data!M$6)/1000000),"-")</f>
        <v>6.9248076923076916</v>
      </c>
      <c r="E18" s="81">
        <f>IFERROR(IF($B$2="Tonnes",AppAn.Data!N44,(AppAn.Data!N44*ozton*AppAn.Data!N$6)/1000000),"-")</f>
        <v>9.1488372093023251</v>
      </c>
      <c r="F18" s="81">
        <f>IFERROR(IF($B$2="Tonnes",AppAn.Data!O44,(AppAn.Data!O44*ozton*AppAn.Data!O$6)/1000000),"-")</f>
        <v>14.874625</v>
      </c>
      <c r="G18" s="81">
        <f>IFERROR(IF($B$2="Tonnes",AppAn.Data!P44,(AppAn.Data!P44*ozton*AppAn.Data!P$6)/1000000),"-")</f>
        <v>12.369</v>
      </c>
      <c r="H18" s="81">
        <f>IFERROR(IF($B$2="Tonnes",AppAn.Data!Q44,(AppAn.Data!Q44*ozton*AppAn.Data!Q$6)/1000000),"-")</f>
        <v>12.227640075</v>
      </c>
      <c r="I18" s="81">
        <f>IFERROR(IF($B$2="Tonnes",AppAn.Data!R44,(AppAn.Data!R44*ozton*AppAn.Data!R$6)/1000000),"-")</f>
        <v>11.847635570156402</v>
      </c>
      <c r="J18" s="81">
        <f>IFERROR(IF($B$2="Tonnes",AppAn.Data!S44,(AppAn.Data!S44*ozton*AppAn.Data!S$6)/1000000),"-")</f>
        <v>11.441273145528369</v>
      </c>
      <c r="K18" s="81">
        <f>IFERROR(IF($B$2="Tonnes",AppAn.Data!T44,(AppAn.Data!T44*ozton*AppAn.Data!T$6)/1000000),"-")</f>
        <v>12.093805228164143</v>
      </c>
      <c r="L18" s="81">
        <f>IFERROR(IF($B$2="Tonnes",AppAn.Data!U44,(AppAn.Data!U44*ozton*AppAn.Data!U$6)/1000000),"-")</f>
        <v>11.093788405228159</v>
      </c>
      <c r="M18" s="81">
        <f>IFERROR(IF($B$2="Tonnes",AppAn.Data!V44,(AppAn.Data!V44*ozton*AppAn.Data!V$6)/1000000),"-")</f>
        <v>5.8458497607075923</v>
      </c>
      <c r="N18" s="81">
        <f>IFERROR(IF($B$2="Tonnes",AppAn.Data!W44,(AppAn.Data!W44*ozton*AppAn.Data!W$6)/1000000),"-")</f>
        <v>8.0506659557547025</v>
      </c>
      <c r="O18" s="81">
        <f>IFERROR(IF($B$2="Tonnes",AppAn.Data!X44,(AppAn.Data!X44*ozton*AppAn.Data!X$6)/1000000),"-")</f>
        <v>9.4065368025751894</v>
      </c>
      <c r="P18" s="81">
        <f>IFERROR(IF($B$2="Tonnes",AppAn.Data!Y44,(AppAn.Data!Y44*ozton*AppAn.Data!Y$6)/1000000),"-")</f>
        <v>9.2024081116781336</v>
      </c>
      <c r="Q18" s="68" t="str">
        <f t="shared" si="2"/>
        <v>▼</v>
      </c>
      <c r="R18" s="69">
        <f t="shared" si="0"/>
        <v>-2.1700727396417818</v>
      </c>
      <c r="S18" s="64"/>
      <c r="T18" s="81">
        <f>IFERROR(IF($B$2="Tonnes",AppQt.Data!M54,(AppQt.Data!M54*ozton*AppQt.Data!M$7)/1000000),"-")</f>
        <v>2.6656122611464972</v>
      </c>
      <c r="U18" s="81">
        <f>IFERROR(IF($B$2="Tonnes",AppQt.Data!N54,(AppQt.Data!N54*ozton*AppQt.Data!N$7)/1000000),"-")</f>
        <v>1.4502348726114651</v>
      </c>
      <c r="V18" s="81">
        <f>IFERROR(IF($B$2="Tonnes",AppQt.Data!O54,(AppQt.Data!O54*ozton*AppQt.Data!O$7)/1000000),"-")</f>
        <v>1.7130879777070063</v>
      </c>
      <c r="W18" s="81">
        <f>IFERROR(IF($B$2="Tonnes",AppQt.Data!P54,(AppQt.Data!P54*ozton*AppQt.Data!P$7)/1000000),"-")</f>
        <v>1.2311305732484081</v>
      </c>
      <c r="X18" s="81">
        <f>IFERROR(IF($B$2="Tonnes",AppQt.Data!Q54,(AppQt.Data!Q54*ozton*AppQt.Data!Q$7)/1000000),"-")</f>
        <v>3.1975000000000007</v>
      </c>
      <c r="Y18" s="81">
        <f>IFERROR(IF($B$2="Tonnes",AppQt.Data!R54,(AppQt.Data!R54*ozton*AppQt.Data!R$7)/1000000),"-")</f>
        <v>1.3930164835164833</v>
      </c>
      <c r="Z18" s="81">
        <f>IFERROR(IF($B$2="Tonnes",AppQt.Data!S54,(AppQt.Data!S54*ozton*AppQt.Data!S$7)/1000000),"-")</f>
        <v>1.0298076923076922</v>
      </c>
      <c r="AA18" s="81">
        <f>IFERROR(IF($B$2="Tonnes",AppQt.Data!T54,(AppQt.Data!T54*ozton*AppQt.Data!T$7)/1000000),"-")</f>
        <v>1.304483516483516</v>
      </c>
      <c r="AB18" s="81">
        <f>IFERROR(IF($B$2="Tonnes",AppQt.Data!U54,(AppQt.Data!U54*ozton*AppQt.Data!U$7)/1000000),"-")</f>
        <v>4.8083239202657815</v>
      </c>
      <c r="AC18" s="81">
        <f>IFERROR(IF($B$2="Tonnes",AppQt.Data!V54,(AppQt.Data!V54*ozton*AppQt.Data!V$7)/1000000),"-")</f>
        <v>2.0689867109634541</v>
      </c>
      <c r="AD18" s="81">
        <f>IFERROR(IF($B$2="Tonnes",AppQt.Data!W54,(AppQt.Data!W54*ozton*AppQt.Data!W$7)/1000000),"-")</f>
        <v>1.2198322259136218</v>
      </c>
      <c r="AE18" s="81">
        <f>IFERROR(IF($B$2="Tonnes",AppQt.Data!X54,(AppQt.Data!X54*ozton*AppQt.Data!X$7)/1000000),"-")</f>
        <v>1.0516943521594682</v>
      </c>
      <c r="AF18" s="81">
        <f>IFERROR(IF($B$2="Tonnes",AppQt.Data!Y54,(AppQt.Data!Y54*ozton*AppQt.Data!Y$7)/1000000),"-")</f>
        <v>4.2553749999999999</v>
      </c>
      <c r="AG18" s="81">
        <f>IFERROR(IF($B$2="Tonnes",AppQt.Data!Z54,(AppQt.Data!Z54*ozton*AppQt.Data!Z$7)/1000000),"-")</f>
        <v>4.7311249999999996</v>
      </c>
      <c r="AH18" s="81">
        <f>IFERROR(IF($B$2="Tonnes",AppQt.Data!AA54,(AppQt.Data!AA54*ozton*AppQt.Data!AA$7)/1000000),"-")</f>
        <v>2.1281249999999998</v>
      </c>
      <c r="AI18" s="81">
        <f>IFERROR(IF($B$2="Tonnes",AppQt.Data!AB54,(AppQt.Data!AB54*ozton*AppQt.Data!AB$7)/1000000),"-")</f>
        <v>3.76</v>
      </c>
      <c r="AJ18" s="81">
        <f>IFERROR(IF($B$2="Tonnes",AppQt.Data!AC54,(AppQt.Data!AC54*ozton*AppQt.Data!AC$7)/1000000),"-")</f>
        <v>3.22</v>
      </c>
      <c r="AK18" s="81">
        <f>IFERROR(IF($B$2="Tonnes",AppQt.Data!AD54,(AppQt.Data!AD54*ozton*AppQt.Data!AD$7)/1000000),"-")</f>
        <v>3.0720000000000001</v>
      </c>
      <c r="AL18" s="81">
        <f>IFERROR(IF($B$2="Tonnes",AppQt.Data!AE54,(AppQt.Data!AE54*ozton*AppQt.Data!AE$7)/1000000),"-")</f>
        <v>2.88</v>
      </c>
      <c r="AM18" s="81">
        <f>IFERROR(IF($B$2="Tonnes",AppQt.Data!AF54,(AppQt.Data!AF54*ozton*AppQt.Data!AF$7)/1000000),"-")</f>
        <v>3.1970000000000001</v>
      </c>
      <c r="AN18" s="81">
        <f>IFERROR(IF($B$2="Tonnes",AppQt.Data!AG54,(AppQt.Data!AG54*ozton*AppQt.Data!AG$7)/1000000),"-")</f>
        <v>3.3809999999999998</v>
      </c>
      <c r="AO18" s="81">
        <f>IFERROR(IF($B$2="Tonnes",AppQt.Data!AH54,(AppQt.Data!AH54*ozton*AppQt.Data!AH$7)/1000000),"-")</f>
        <v>2.8062300000000002</v>
      </c>
      <c r="AP18" s="81">
        <f>IFERROR(IF($B$2="Tonnes",AppQt.Data!AI54,(AppQt.Data!AI54*ozton*AppQt.Data!AI$7)/1000000),"-")</f>
        <v>2.9465415000000004</v>
      </c>
      <c r="AQ18" s="81">
        <f>IFERROR(IF($B$2="Tonnes",AppQt.Data!AJ54,(AppQt.Data!AJ54*ozton*AppQt.Data!AJ$7)/1000000),"-")</f>
        <v>3.0938685750000006</v>
      </c>
      <c r="AR18" s="81">
        <f>IFERROR(IF($B$2="Tonnes",AppQt.Data!AK54,(AppQt.Data!AK54*ozton*AppQt.Data!AK$7)/1000000),"-")</f>
        <v>3.2485620037500009</v>
      </c>
      <c r="AS18" s="81">
        <f>IFERROR(IF($B$2="Tonnes",AppQt.Data!AL54,(AppQt.Data!AL54*ozton*AppQt.Data!AL$7)/1000000),"-")</f>
        <v>2.5988496030000006</v>
      </c>
      <c r="AT18" s="81">
        <f>IFERROR(IF($B$2="Tonnes",AppQt.Data!AM54,(AppQt.Data!AM54*ozton*AppQt.Data!AM$7)/1000000),"-")</f>
        <v>2.8847230593300011</v>
      </c>
      <c r="AU18" s="81">
        <f>IFERROR(IF($B$2="Tonnes",AppQt.Data!AN54,(AppQt.Data!AN54*ozton*AppQt.Data!AN$7)/1000000),"-")</f>
        <v>3.1155009040764012</v>
      </c>
      <c r="AV18" s="81">
        <f>IFERROR(IF($B$2="Tonnes",AppQt.Data!AO54,(AppQt.Data!AO54*ozton*AppQt.Data!AO$7)/1000000),"-")</f>
        <v>3.0843458950356371</v>
      </c>
      <c r="AW18" s="81">
        <f>IFERROR(IF($B$2="Tonnes",AppQt.Data!AP54,(AppQt.Data!AP54*ozton*AppQt.Data!AP$7)/1000000),"-")</f>
        <v>2.5445853634044004</v>
      </c>
      <c r="AX18" s="81">
        <f>IFERROR(IF($B$2="Tonnes",AppQt.Data!AQ54,(AppQt.Data!AQ54*ozton*AppQt.Data!AQ$7)/1000000),"-")</f>
        <v>2.7481521924767529</v>
      </c>
      <c r="AY18" s="81">
        <f>IFERROR(IF($B$2="Tonnes",AppQt.Data!AR54,(AppQt.Data!AR54*ozton*AppQt.Data!AR$7)/1000000),"-")</f>
        <v>3.0641896946115792</v>
      </c>
      <c r="AZ18" s="81">
        <f>IFERROR(IF($B$2="Tonnes",AppQt.Data!AS54,(AppQt.Data!AS54*ozton*AppQt.Data!AS$7)/1000000),"-")</f>
        <v>3.2231414603122408</v>
      </c>
      <c r="BA18" s="81">
        <f>IFERROR(IF($B$2="Tonnes",AppQt.Data!AT54,(AppQt.Data!AT54*ozton*AppQt.Data!AT$7)/1000000),"-")</f>
        <v>2.514050339043548</v>
      </c>
      <c r="BB18" s="81">
        <f>IFERROR(IF($B$2="Tonnes",AppQt.Data!AU54,(AppQt.Data!AU54*ozton*AppQt.Data!AU$7)/1000000),"-")</f>
        <v>3.0779304555739637</v>
      </c>
      <c r="BC18" s="81">
        <f>IFERROR(IF($B$2="Tonnes",AppQt.Data!AV54,(AppQt.Data!AV54*ozton*AppQt.Data!AV$7)/1000000),"-")</f>
        <v>3.2786829732343898</v>
      </c>
      <c r="BD18" s="81">
        <f>IFERROR(IF($B$2="Tonnes",AppQt.Data!AW54,(AppQt.Data!AW54*ozton*AppQt.Data!AW$7)/1000000),"-")</f>
        <v>3.2876042895184856</v>
      </c>
      <c r="BE18" s="81">
        <f>IFERROR(IF($B$2="Tonnes",AppQt.Data!AX54,(AppQt.Data!AX54*ozton*AppQt.Data!AX$7)/1000000),"-")</f>
        <v>2.212364298358322</v>
      </c>
      <c r="BF18" s="81">
        <f>IFERROR(IF($B$2="Tonnes",AppQt.Data!AY54,(AppQt.Data!AY54*ozton*AppQt.Data!AY$7)/1000000),"-")</f>
        <v>2.7085788009050882</v>
      </c>
      <c r="BG18" s="81">
        <f>IFERROR(IF($B$2="Tonnes",AppQt.Data!AZ54,(AppQt.Data!AZ54*ozton*AppQt.Data!AZ$7)/1000000),"-")</f>
        <v>2.8852410164462632</v>
      </c>
      <c r="BH18" s="81">
        <f>IFERROR(IF($B$2="Tonnes",AppQt.Data!BA54,(AppQt.Data!BA54*ozton*AppQt.Data!BA$7)/1000000),"-")</f>
        <v>1.8081823592351673</v>
      </c>
      <c r="BI18" s="81">
        <f>IFERROR(IF($B$2="Tonnes",AppQt.Data!BB54,(AppQt.Data!BB54*ozton*AppQt.Data!BB$7)/1000000),"-")</f>
        <v>0.66370928950749675</v>
      </c>
      <c r="BJ18" s="81">
        <f>IFERROR(IF($B$2="Tonnes",AppQt.Data!BC54,(AppQt.Data!BC54*ozton*AppQt.Data!BC$7)/1000000),"-")</f>
        <v>1.3542894004525441</v>
      </c>
      <c r="BK18" s="81">
        <f>IFERROR(IF($B$2="Tonnes",AppQt.Data!BD54,(AppQt.Data!BD54*ozton*AppQt.Data!BD$7)/1000000),"-")</f>
        <v>2.0196687115123839</v>
      </c>
      <c r="BL18" s="81">
        <f>IFERROR(IF($B$2="Tonnes",AppQt.Data!BE54,(AppQt.Data!BE54*ozton*AppQt.Data!BE$7)/1000000),"-")</f>
        <v>2.0251642423433873</v>
      </c>
      <c r="BM18" s="81">
        <f>IFERROR(IF($B$2="Tonnes",AppQt.Data!BF54,(AppQt.Data!BF54*ozton*AppQt.Data!BF$7)/1000000),"-")</f>
        <v>1.7213896059918794</v>
      </c>
      <c r="BN18" s="81">
        <f>IFERROR(IF($B$2="Tonnes",AppQt.Data!BG54,(AppQt.Data!BG54*ozton*AppQt.Data!BG$7)/1000000),"-")</f>
        <v>1.880509653604574</v>
      </c>
      <c r="BO18" s="81">
        <f>IFERROR(IF($B$2="Tonnes",AppQt.Data!BH54,(AppQt.Data!BH54*ozton*AppQt.Data!BH$7)/1000000),"-")</f>
        <v>2.4236024538148611</v>
      </c>
      <c r="BP18" s="81">
        <f>IFERROR(IF($B$2="Tonnes",AppQt.Data!BI54,(AppQt.Data!BI54*ozton*AppQt.Data!BI$7)/1000000),"-")</f>
        <v>2.1871773817308586</v>
      </c>
      <c r="BQ18" s="81">
        <f>IFERROR(IF($B$2="Tonnes",AppQt.Data!BJ54,(AppQt.Data!BJ54*ozton*AppQt.Data!BJ$7)/1000000),"-")</f>
        <v>1.8935285665910673</v>
      </c>
      <c r="BR18" s="81">
        <f>IFERROR(IF($B$2="Tonnes",AppQt.Data!BK54,(AppQt.Data!BK54*ozton*AppQt.Data!BK$7)/1000000),"-")</f>
        <v>2.5386880323661747</v>
      </c>
      <c r="BS18" s="81">
        <f>IFERROR(IF($B$2="Tonnes",AppQt.Data!BL54,(AppQt.Data!BL54*ozton*AppQt.Data!BL$7)/1000000),"-")</f>
        <v>2.7871428218870897</v>
      </c>
      <c r="BT18" s="81">
        <f>IFERROR(IF($B$2="Tonnes",AppQt.Data!BM54,(AppQt.Data!BM54*ozton*AppQt.Data!BM$7)/1000000),"-")</f>
        <v>2.0559467388270067</v>
      </c>
      <c r="BU18" s="81">
        <f>IFERROR(IF($B$2="Tonnes",AppQt.Data!BN54,(AppQt.Data!BN54*ozton*AppQt.Data!BN$7)/1000000),"-")</f>
        <v>1.7041757099319608</v>
      </c>
      <c r="BV18" s="81">
        <f>IFERROR(IF($B$2="Tonnes",AppQt.Data!BO54,(AppQt.Data!BO54*ozton*AppQt.Data!BO$7)/1000000),"-")</f>
        <v>2.4879142717188514</v>
      </c>
      <c r="BW18" s="81">
        <f>IFERROR(IF($B$2="Tonnes",AppQt.Data!BP54,(AppQt.Data!BP54*ozton*AppQt.Data!BP$7)/1000000),"-")</f>
        <v>2.9543713912003149</v>
      </c>
      <c r="BX18" s="68" t="str">
        <f t="shared" si="3"/>
        <v>▲</v>
      </c>
      <c r="BY18" s="69">
        <f t="shared" si="1"/>
        <v>5.9999999999999831</v>
      </c>
    </row>
    <row r="19" spans="1:77">
      <c r="A19" s="64"/>
      <c r="B19" s="89" t="s">
        <v>61</v>
      </c>
      <c r="C19" s="81">
        <f>IFERROR(IF($B$2="Tonnes",AppAn.Data!L45,(AppAn.Data!L45*ozton*AppAn.Data!L$6)/1000000),"-")</f>
        <v>14.166197848045673</v>
      </c>
      <c r="D19" s="81">
        <f>IFERROR(IF($B$2="Tonnes",AppAn.Data!M45,(AppAn.Data!M45*ozton*AppAn.Data!M$6)/1000000),"-")</f>
        <v>12.836228097195793</v>
      </c>
      <c r="E19" s="81">
        <f>IFERROR(IF($B$2="Tonnes",AppAn.Data!N45,(AppAn.Data!N45*ozton*AppAn.Data!N$6)/1000000),"-")</f>
        <v>10.471896892454522</v>
      </c>
      <c r="F19" s="81">
        <f>IFERROR(IF($B$2="Tonnes",AppAn.Data!O45,(AppAn.Data!O45*ozton*AppAn.Data!O$6)/1000000),"-")</f>
        <v>11.774157608695653</v>
      </c>
      <c r="G19" s="81">
        <f>IFERROR(IF($B$2="Tonnes",AppAn.Data!P45,(AppAn.Data!P45*ozton*AppAn.Data!P$6)/1000000),"-")</f>
        <v>12.5</v>
      </c>
      <c r="H19" s="81">
        <f>IFERROR(IF($B$2="Tonnes",AppAn.Data!Q45,(AppAn.Data!Q45*ozton*AppAn.Data!Q$6)/1000000),"-")</f>
        <v>15.630133749999999</v>
      </c>
      <c r="I19" s="81">
        <f>IFERROR(IF($B$2="Tonnes",AppAn.Data!R45,(AppAn.Data!R45*ozton*AppAn.Data!R$6)/1000000),"-")</f>
        <v>15.411434483320001</v>
      </c>
      <c r="J19" s="81">
        <f>IFERROR(IF($B$2="Tonnes",AppAn.Data!S45,(AppAn.Data!S45*ozton*AppAn.Data!S$6)/1000000),"-")</f>
        <v>16.493969662795472</v>
      </c>
      <c r="K19" s="81">
        <f>IFERROR(IF($B$2="Tonnes",AppAn.Data!T45,(AppAn.Data!T45*ozton*AppAn.Data!T$6)/1000000),"-")</f>
        <v>18.211236544445512</v>
      </c>
      <c r="L19" s="81">
        <f>IFERROR(IF($B$2="Tonnes",AppAn.Data!U45,(AppAn.Data!U45*ozton*AppAn.Data!U$6)/1000000),"-")</f>
        <v>17.289411785307998</v>
      </c>
      <c r="M19" s="81">
        <f>IFERROR(IF($B$2="Tonnes",AppAn.Data!V45,(AppAn.Data!V45*ozton*AppAn.Data!V$6)/1000000),"-")</f>
        <v>10.738128894678828</v>
      </c>
      <c r="N19" s="81">
        <f>IFERROR(IF($B$2="Tonnes",AppAn.Data!W45,(AppAn.Data!W45*ozton*AppAn.Data!W$6)/1000000),"-")</f>
        <v>11.937416647587764</v>
      </c>
      <c r="O19" s="81">
        <f>IFERROR(IF($B$2="Tonnes",AppAn.Data!X45,(AppAn.Data!X45*ozton*AppAn.Data!X$6)/1000000),"-")</f>
        <v>18.074964526742235</v>
      </c>
      <c r="P19" s="81">
        <f>IFERROR(IF($B$2="Tonnes",AppAn.Data!Y45,(AppAn.Data!Y45*ozton*AppAn.Data!Y$6)/1000000),"-")</f>
        <v>15.097785059845735</v>
      </c>
      <c r="Q19" s="68" t="str">
        <f t="shared" si="2"/>
        <v>▼</v>
      </c>
      <c r="R19" s="69">
        <f t="shared" si="0"/>
        <v>-16.471288021017738</v>
      </c>
      <c r="S19" s="64"/>
      <c r="T19" s="81">
        <f>IFERROR(IF($B$2="Tonnes",AppQt.Data!M55,(AppQt.Data!M55*ozton*AppQt.Data!M$7)/1000000),"-")</f>
        <v>5.0897848045674134</v>
      </c>
      <c r="U19" s="81">
        <f>IFERROR(IF($B$2="Tonnes",AppQt.Data!N55,(AppQt.Data!N55*ozton*AppQt.Data!N$7)/1000000),"-")</f>
        <v>3.1128211462450595</v>
      </c>
      <c r="V19" s="81">
        <f>IFERROR(IF($B$2="Tonnes",AppQt.Data!O55,(AppQt.Data!O55*ozton*AppQt.Data!O$7)/1000000),"-")</f>
        <v>2.8879496047430826</v>
      </c>
      <c r="W19" s="81">
        <f>IFERROR(IF($B$2="Tonnes",AppQt.Data!P55,(AppQt.Data!P55*ozton*AppQt.Data!P$7)/1000000),"-")</f>
        <v>3.0756422924901186</v>
      </c>
      <c r="X19" s="81">
        <f>IFERROR(IF($B$2="Tonnes",AppQt.Data!Q55,(AppQt.Data!Q55*ozton*AppQt.Data!Q$7)/1000000),"-")</f>
        <v>5.4471342577343487</v>
      </c>
      <c r="Y19" s="81">
        <f>IFERROR(IF($B$2="Tonnes",AppQt.Data!R55,(AppQt.Data!R55*ozton*AppQt.Data!R$7)/1000000),"-")</f>
        <v>2.9124534902161714</v>
      </c>
      <c r="Z19" s="81">
        <f>IFERROR(IF($B$2="Tonnes",AppQt.Data!S55,(AppQt.Data!S55*ozton*AppQt.Data!S$7)/1000000),"-")</f>
        <v>2.0473725098204265</v>
      </c>
      <c r="AA19" s="81">
        <f>IFERROR(IF($B$2="Tonnes",AppQt.Data!T55,(AppQt.Data!T55*ozton*AppQt.Data!T$7)/1000000),"-")</f>
        <v>2.4292678394248446</v>
      </c>
      <c r="AB19" s="81">
        <f>IFERROR(IF($B$2="Tonnes",AppQt.Data!U55,(AppQt.Data!U55*ozton*AppQt.Data!U$7)/1000000),"-")</f>
        <v>4.6079566893315462</v>
      </c>
      <c r="AC19" s="81">
        <f>IFERROR(IF($B$2="Tonnes",AppQt.Data!V55,(AppQt.Data!V55*ozton*AppQt.Data!V$7)/1000000),"-")</f>
        <v>2.391146537680966</v>
      </c>
      <c r="AD19" s="81">
        <f>IFERROR(IF($B$2="Tonnes",AppQt.Data!W55,(AppQt.Data!W55*ozton*AppQt.Data!W$7)/1000000),"-")</f>
        <v>1.6479807508140203</v>
      </c>
      <c r="AE19" s="81">
        <f>IFERROR(IF($B$2="Tonnes",AppQt.Data!X55,(AppQt.Data!X55*ozton*AppQt.Data!X$7)/1000000),"-")</f>
        <v>1.8248129146279883</v>
      </c>
      <c r="AF19" s="81">
        <f>IFERROR(IF($B$2="Tonnes",AppQt.Data!Y55,(AppQt.Data!Y55*ozton*AppQt.Data!Y$7)/1000000),"-")</f>
        <v>3.370625</v>
      </c>
      <c r="AG19" s="81">
        <f>IFERROR(IF($B$2="Tonnes",AppQt.Data!Z55,(AppQt.Data!Z55*ozton*AppQt.Data!Z$7)/1000000),"-")</f>
        <v>3.1</v>
      </c>
      <c r="AH19" s="81">
        <f>IFERROR(IF($B$2="Tonnes",AppQt.Data!AA55,(AppQt.Data!AA55*ozton*AppQt.Data!AA$7)/1000000),"-")</f>
        <v>2.6687500000000002</v>
      </c>
      <c r="AI19" s="81">
        <f>IFERROR(IF($B$2="Tonnes",AppQt.Data!AB55,(AppQt.Data!AB55*ozton*AppQt.Data!AB$7)/1000000),"-")</f>
        <v>2.6347826086956525</v>
      </c>
      <c r="AJ19" s="81">
        <f>IFERROR(IF($B$2="Tonnes",AppQt.Data!AC55,(AppQt.Data!AC55*ozton*AppQt.Data!AC$7)/1000000),"-")</f>
        <v>3.74</v>
      </c>
      <c r="AK19" s="81">
        <f>IFERROR(IF($B$2="Tonnes",AppQt.Data!AD55,(AppQt.Data!AD55*ozton*AppQt.Data!AD$7)/1000000),"-")</f>
        <v>3.06</v>
      </c>
      <c r="AL19" s="81">
        <f>IFERROR(IF($B$2="Tonnes",AppQt.Data!AE55,(AppQt.Data!AE55*ozton*AppQt.Data!AE$7)/1000000),"-")</f>
        <v>2.7</v>
      </c>
      <c r="AM19" s="81">
        <f>IFERROR(IF($B$2="Tonnes",AppQt.Data!AF55,(AppQt.Data!AF55*ozton*AppQt.Data!AF$7)/1000000),"-")</f>
        <v>3</v>
      </c>
      <c r="AN19" s="81">
        <f>IFERROR(IF($B$2="Tonnes",AppQt.Data!AG55,(AppQt.Data!AG55*ozton*AppQt.Data!AG$7)/1000000),"-")</f>
        <v>4.4400000000000004</v>
      </c>
      <c r="AO19" s="81">
        <f>IFERROR(IF($B$2="Tonnes",AppQt.Data!AH55,(AppQt.Data!AH55*ozton*AppQt.Data!AH$7)/1000000),"-")</f>
        <v>3.7189999999999999</v>
      </c>
      <c r="AP19" s="81">
        <f>IFERROR(IF($B$2="Tonnes",AppQt.Data!AI55,(AppQt.Data!AI55*ozton*AppQt.Data!AI$7)/1000000),"-")</f>
        <v>3.5430499999999996</v>
      </c>
      <c r="AQ19" s="81">
        <f>IFERROR(IF($B$2="Tonnes",AppQt.Data!AJ55,(AppQt.Data!AJ55*ozton*AppQt.Data!AJ$7)/1000000),"-")</f>
        <v>3.9280837499999999</v>
      </c>
      <c r="AR19" s="81">
        <f>IFERROR(IF($B$2="Tonnes",AppQt.Data!AK55,(AppQt.Data!AK55*ozton*AppQt.Data!AK$7)/1000000),"-")</f>
        <v>4.7137004999999998</v>
      </c>
      <c r="AS19" s="81">
        <f>IFERROR(IF($B$2="Tonnes",AppQt.Data!AL55,(AppQt.Data!AL55*ozton*AppQt.Data!AL$7)/1000000),"-")</f>
        <v>3.5209603999999999</v>
      </c>
      <c r="AT19" s="81">
        <f>IFERROR(IF($B$2="Tonnes",AppQt.Data!AM55,(AppQt.Data!AM55*ozton*AppQt.Data!AM$7)/1000000),"-")</f>
        <v>3.2920979740000003</v>
      </c>
      <c r="AU19" s="81">
        <f>IFERROR(IF($B$2="Tonnes",AppQt.Data!AN55,(AppQt.Data!AN55*ozton*AppQt.Data!AN$7)/1000000),"-")</f>
        <v>3.8846756093200003</v>
      </c>
      <c r="AV19" s="81">
        <f>IFERROR(IF($B$2="Tonnes",AppQt.Data!AO55,(AppQt.Data!AO55*ozton*AppQt.Data!AO$7)/1000000),"-")</f>
        <v>4.5644938409510001</v>
      </c>
      <c r="AW19" s="81">
        <f>IFERROR(IF($B$2="Tonnes",AppQt.Data!AP55,(AppQt.Data!AP55*ozton*AppQt.Data!AP$7)/1000000),"-")</f>
        <v>3.8798197648083499</v>
      </c>
      <c r="AX19" s="81">
        <f>IFERROR(IF($B$2="Tonnes",AppQt.Data!AQ55,(AppQt.Data!AQ55*ozton*AppQt.Data!AQ$7)/1000000),"-")</f>
        <v>3.7440260730400579</v>
      </c>
      <c r="AY19" s="81">
        <f>IFERROR(IF($B$2="Tonnes",AppQt.Data!AR55,(AppQt.Data!AR55*ozton*AppQt.Data!AR$7)/1000000),"-")</f>
        <v>4.3056299839960657</v>
      </c>
      <c r="AZ19" s="81">
        <f>IFERROR(IF($B$2="Tonnes",AppQt.Data!AS55,(AppQt.Data!AS55*ozton*AppQt.Data!AS$7)/1000000),"-")</f>
        <v>5.0939751265013173</v>
      </c>
      <c r="BA19" s="81">
        <f>IFERROR(IF($B$2="Tonnes",AppQt.Data!AT55,(AppQt.Data!AT55*ozton*AppQt.Data!AT$7)/1000000),"-")</f>
        <v>4.431758360056147</v>
      </c>
      <c r="BB19" s="81">
        <f>IFERROR(IF($B$2="Tonnes",AppQt.Data!AU55,(AppQt.Data!AU55*ozton*AppQt.Data!AU$7)/1000000),"-")</f>
        <v>4.1215352748522163</v>
      </c>
      <c r="BC19" s="81">
        <f>IFERROR(IF($B$2="Tonnes",AppQt.Data!AV55,(AppQt.Data!AV55*ozton*AppQt.Data!AV$7)/1000000),"-")</f>
        <v>4.5639677830358298</v>
      </c>
      <c r="BD19" s="81">
        <f>IFERROR(IF($B$2="Tonnes",AppQt.Data!AW55,(AppQt.Data!AW55*ozton*AppQt.Data!AW$7)/1000000),"-")</f>
        <v>5.3996136340913967</v>
      </c>
      <c r="BE19" s="81">
        <f>IFERROR(IF($B$2="Tonnes",AppQt.Data!AX55,(AppQt.Data!AX55*ozton*AppQt.Data!AX$7)/1000000),"-")</f>
        <v>4.5203935272572702</v>
      </c>
      <c r="BF19" s="81">
        <f>IFERROR(IF($B$2="Tonnes",AppQt.Data!AY55,(AppQt.Data!AY55*ozton*AppQt.Data!AY$7)/1000000),"-")</f>
        <v>3.6269510418699507</v>
      </c>
      <c r="BG19" s="81">
        <f>IFERROR(IF($B$2="Tonnes",AppQt.Data!AZ55,(AppQt.Data!AZ55*ozton*AppQt.Data!AZ$7)/1000000),"-")</f>
        <v>3.7424535820893801</v>
      </c>
      <c r="BH19" s="81">
        <f>IFERROR(IF($B$2="Tonnes",AppQt.Data!BA55,(AppQt.Data!BA55*ozton*AppQt.Data!BA$7)/1000000),"-")</f>
        <v>4.5356754526367729</v>
      </c>
      <c r="BI19" s="81">
        <f>IFERROR(IF($B$2="Tonnes",AppQt.Data!BB55,(AppQt.Data!BB55*ozton*AppQt.Data!BB$7)/1000000),"-")</f>
        <v>1.5821377345400445</v>
      </c>
      <c r="BJ19" s="81">
        <f>IFERROR(IF($B$2="Tonnes",AppQt.Data!BC55,(AppQt.Data!BC55*ozton*AppQt.Data!BC$7)/1000000),"-")</f>
        <v>1.8134755209349753</v>
      </c>
      <c r="BK19" s="81">
        <f>IFERROR(IF($B$2="Tonnes",AppQt.Data!BD55,(AppQt.Data!BD55*ozton*AppQt.Data!BD$7)/1000000),"-")</f>
        <v>2.8068401865670354</v>
      </c>
      <c r="BL19" s="81">
        <f>IFERROR(IF($B$2="Tonnes",AppQt.Data!BE55,(AppQt.Data!BE55*ozton*AppQt.Data!BE$7)/1000000),"-")</f>
        <v>5.0799565069531862</v>
      </c>
      <c r="BM19" s="81">
        <f>IFERROR(IF($B$2="Tonnes",AppQt.Data!BF55,(AppQt.Data!BF55*ozton*AppQt.Data!BF$7)/1000000),"-")</f>
        <v>3.4807030159880985</v>
      </c>
      <c r="BN19" s="81">
        <f>IFERROR(IF($B$2="Tonnes",AppQt.Data!BG55,(AppQt.Data!BG55*ozton*AppQt.Data!BG$7)/1000000),"-")</f>
        <v>0.90673776046748766</v>
      </c>
      <c r="BO19" s="81">
        <f>IFERROR(IF($B$2="Tonnes",AppQt.Data!BH55,(AppQt.Data!BH55*ozton*AppQt.Data!BH$7)/1000000),"-")</f>
        <v>2.4700193641789912</v>
      </c>
      <c r="BP19" s="81">
        <f>IFERROR(IF($B$2="Tonnes",AppQt.Data!BI55,(AppQt.Data!BI55*ozton*AppQt.Data!BI$7)/1000000),"-")</f>
        <v>5.5879521576485054</v>
      </c>
      <c r="BQ19" s="81">
        <f>IFERROR(IF($B$2="Tonnes",AppQt.Data!BJ55,(AppQt.Data!BJ55*ozton*AppQt.Data!BJ$7)/1000000),"-")</f>
        <v>4.4552998604647653</v>
      </c>
      <c r="BR19" s="81">
        <f>IFERROR(IF($B$2="Tonnes",AppQt.Data!BK55,(AppQt.Data!BK55*ozton*AppQt.Data!BK$7)/1000000),"-")</f>
        <v>3.5362772658232013</v>
      </c>
      <c r="BS19" s="81">
        <f>IFERROR(IF($B$2="Tonnes",AppQt.Data!BL55,(AppQt.Data!BL55*ozton*AppQt.Data!BL$7)/1000000),"-")</f>
        <v>4.4954352428057636</v>
      </c>
      <c r="BT19" s="81">
        <f>IFERROR(IF($B$2="Tonnes",AppQt.Data!BM55,(AppQt.Data!BM55*ozton*AppQt.Data!BM$7)/1000000),"-")</f>
        <v>4.582120769271774</v>
      </c>
      <c r="BU19" s="81">
        <f>IFERROR(IF($B$2="Tonnes",AppQt.Data!BN55,(AppQt.Data!BN55*ozton*AppQt.Data!BN$7)/1000000),"-")</f>
        <v>3.6533458855811078</v>
      </c>
      <c r="BV19" s="81">
        <f>IFERROR(IF($B$2="Tonnes",AppQt.Data!BO55,(AppQt.Data!BO55*ozton*AppQt.Data!BO$7)/1000000),"-")</f>
        <v>3.0411984486079531</v>
      </c>
      <c r="BW19" s="81">
        <f>IFERROR(IF($B$2="Tonnes",AppQt.Data!BP55,(AppQt.Data!BP55*ozton*AppQt.Data!BP$7)/1000000),"-")</f>
        <v>3.8211199563848992</v>
      </c>
      <c r="BX19" s="68" t="str">
        <f t="shared" si="3"/>
        <v>▼</v>
      </c>
      <c r="BY19" s="69">
        <f t="shared" si="1"/>
        <v>-14.999999999999991</v>
      </c>
    </row>
    <row r="20" spans="1:77">
      <c r="A20" s="64"/>
      <c r="B20" s="89" t="s">
        <v>158</v>
      </c>
      <c r="C20" s="81" t="str">
        <f>IFERROR(IF($B$2="Tonnes",AppAn.Data!L46,(AppAn.Data!L46*ozton*AppAn.Data!L$6)/1000000),"-")</f>
        <v>-</v>
      </c>
      <c r="D20" s="81" t="str">
        <f>IFERROR(IF($B$2="Tonnes",AppAn.Data!M46,(AppAn.Data!M46*ozton*AppAn.Data!M$6)/1000000),"-")</f>
        <v>-</v>
      </c>
      <c r="E20" s="81" t="str">
        <f>IFERROR(IF($B$2="Tonnes",AppAn.Data!N46,(AppAn.Data!N46*ozton*AppAn.Data!N$6)/1000000),"-")</f>
        <v>-</v>
      </c>
      <c r="F20" s="81" t="str">
        <f>IFERROR(IF($B$2="Tonnes",AppAn.Data!O46,(AppAn.Data!O46*ozton*AppAn.Data!O$6)/1000000),"-")</f>
        <v>-</v>
      </c>
      <c r="G20" s="81" t="str">
        <f>IFERROR(IF($B$2="Tonnes",AppAn.Data!P46,(AppAn.Data!P46*ozton*AppAn.Data!P$6)/1000000),"-")</f>
        <v>-</v>
      </c>
      <c r="H20" s="81" t="str">
        <f>IFERROR(IF($B$2="Tonnes",AppAn.Data!Q46,(AppAn.Data!Q46*ozton*AppAn.Data!Q$6)/1000000),"-")</f>
        <v>-</v>
      </c>
      <c r="I20" s="81" t="str">
        <f>IFERROR(IF($B$2="Tonnes",AppAn.Data!R46,(AppAn.Data!R46*ozton*AppAn.Data!R$6)/1000000),"-")</f>
        <v>-</v>
      </c>
      <c r="J20" s="81" t="str">
        <f>IFERROR(IF($B$2="Tonnes",AppAn.Data!S46,(AppAn.Data!S46*ozton*AppAn.Data!S$6)/1000000),"-")</f>
        <v>-</v>
      </c>
      <c r="K20" s="81" t="str">
        <f>IFERROR(IF($B$2="Tonnes",AppAn.Data!T46,(AppAn.Data!T46*ozton*AppAn.Data!T$6)/1000000),"-")</f>
        <v>-</v>
      </c>
      <c r="L20" s="81" t="str">
        <f>IFERROR(IF($B$2="Tonnes",AppAn.Data!U46,(AppAn.Data!U46*ozton*AppAn.Data!U$6)/1000000),"-")</f>
        <v>-</v>
      </c>
      <c r="M20" s="81" t="str">
        <f>IFERROR(IF($B$2="Tonnes",AppAn.Data!V46,(AppAn.Data!V46*ozton*AppAn.Data!V$6)/1000000),"-")</f>
        <v>-</v>
      </c>
      <c r="N20" s="81">
        <f>IFERROR(IF($B$2="Tonnes",AppAn.Data!W46,(AppAn.Data!W46*ozton*AppAn.Data!W$6)/1000000),"-")</f>
        <v>8.4218178817688578</v>
      </c>
      <c r="O20" s="81">
        <f>IFERROR(IF($B$2="Tonnes",AppAn.Data!X46,(AppAn.Data!X46*ozton*AppAn.Data!X$6)/1000000),"-")</f>
        <v>10.97185677902079</v>
      </c>
      <c r="P20" s="81">
        <f>IFERROR(IF($B$2="Tonnes",AppAn.Data!Y46,(AppAn.Data!Y46*ozton*AppAn.Data!Y$6)/1000000),"-")</f>
        <v>10.361663069126518</v>
      </c>
      <c r="Q20" s="68" t="str">
        <f t="shared" ref="Q20" si="4">IF(R20&lt;0,$A$2,IF(R20&gt;0,$A$1,"-"))</f>
        <v>▼</v>
      </c>
      <c r="R20" s="69">
        <f t="shared" si="0"/>
        <v>-5.5614443588164475</v>
      </c>
      <c r="S20" s="64"/>
      <c r="T20" s="81">
        <f>IFERROR(IF($B$2="Tonnes",AppQt.Data!M56,(AppQt.Data!M56*ozton*AppQt.Data!M$7)/1000000),"-")</f>
        <v>0</v>
      </c>
      <c r="U20" s="81">
        <f>IFERROR(IF($B$2="Tonnes",AppQt.Data!N56,(AppQt.Data!N56*ozton*AppQt.Data!N$7)/1000000),"-")</f>
        <v>0</v>
      </c>
      <c r="V20" s="81">
        <f>IFERROR(IF($B$2="Tonnes",AppQt.Data!O56,(AppQt.Data!O56*ozton*AppQt.Data!O$7)/1000000),"-")</f>
        <v>0</v>
      </c>
      <c r="W20" s="81">
        <f>IFERROR(IF($B$2="Tonnes",AppQt.Data!P56,(AppQt.Data!P56*ozton*AppQt.Data!P$7)/1000000),"-")</f>
        <v>0</v>
      </c>
      <c r="X20" s="81">
        <f>IFERROR(IF($B$2="Tonnes",AppQt.Data!Q56,(AppQt.Data!Q56*ozton*AppQt.Data!Q$7)/1000000),"-")</f>
        <v>0</v>
      </c>
      <c r="Y20" s="81">
        <f>IFERROR(IF($B$2="Tonnes",AppQt.Data!R56,(AppQt.Data!R56*ozton*AppQt.Data!R$7)/1000000),"-")</f>
        <v>0</v>
      </c>
      <c r="Z20" s="81">
        <f>IFERROR(IF($B$2="Tonnes",AppQt.Data!S56,(AppQt.Data!S56*ozton*AppQt.Data!S$7)/1000000),"-")</f>
        <v>0</v>
      </c>
      <c r="AA20" s="81">
        <f>IFERROR(IF($B$2="Tonnes",AppQt.Data!T56,(AppQt.Data!T56*ozton*AppQt.Data!T$7)/1000000),"-")</f>
        <v>0</v>
      </c>
      <c r="AB20" s="81">
        <f>IFERROR(IF($B$2="Tonnes",AppQt.Data!U56,(AppQt.Data!U56*ozton*AppQt.Data!U$7)/1000000),"-")</f>
        <v>0</v>
      </c>
      <c r="AC20" s="81">
        <f>IFERROR(IF($B$2="Tonnes",AppQt.Data!V56,(AppQt.Data!V56*ozton*AppQt.Data!V$7)/1000000),"-")</f>
        <v>0</v>
      </c>
      <c r="AD20" s="81">
        <f>IFERROR(IF($B$2="Tonnes",AppQt.Data!W56,(AppQt.Data!W56*ozton*AppQt.Data!W$7)/1000000),"-")</f>
        <v>0</v>
      </c>
      <c r="AE20" s="81">
        <f>IFERROR(IF($B$2="Tonnes",AppQt.Data!X56,(AppQt.Data!X56*ozton*AppQt.Data!X$7)/1000000),"-")</f>
        <v>0</v>
      </c>
      <c r="AF20" s="81">
        <f>IFERROR(IF($B$2="Tonnes",AppQt.Data!Y56,(AppQt.Data!Y56*ozton*AppQt.Data!Y$7)/1000000),"-")</f>
        <v>0</v>
      </c>
      <c r="AG20" s="81">
        <f>IFERROR(IF($B$2="Tonnes",AppQt.Data!Z56,(AppQt.Data!Z56*ozton*AppQt.Data!Z$7)/1000000),"-")</f>
        <v>0</v>
      </c>
      <c r="AH20" s="81">
        <f>IFERROR(IF($B$2="Tonnes",AppQt.Data!AA56,(AppQt.Data!AA56*ozton*AppQt.Data!AA$7)/1000000),"-")</f>
        <v>0</v>
      </c>
      <c r="AI20" s="81">
        <f>IFERROR(IF($B$2="Tonnes",AppQt.Data!AB56,(AppQt.Data!AB56*ozton*AppQt.Data!AB$7)/1000000),"-")</f>
        <v>0</v>
      </c>
      <c r="AJ20" s="81">
        <f>IFERROR(IF($B$2="Tonnes",AppQt.Data!AC56,(AppQt.Data!AC56*ozton*AppQt.Data!AC$7)/1000000),"-")</f>
        <v>0</v>
      </c>
      <c r="AK20" s="81">
        <f>IFERROR(IF($B$2="Tonnes",AppQt.Data!AD56,(AppQt.Data!AD56*ozton*AppQt.Data!AD$7)/1000000),"-")</f>
        <v>0</v>
      </c>
      <c r="AL20" s="81">
        <f>IFERROR(IF($B$2="Tonnes",AppQt.Data!AE56,(AppQt.Data!AE56*ozton*AppQt.Data!AE$7)/1000000),"-")</f>
        <v>0</v>
      </c>
      <c r="AM20" s="81">
        <f>IFERROR(IF($B$2="Tonnes",AppQt.Data!AF56,(AppQt.Data!AF56*ozton*AppQt.Data!AF$7)/1000000),"-")</f>
        <v>0</v>
      </c>
      <c r="AN20" s="81">
        <f>IFERROR(IF($B$2="Tonnes",AppQt.Data!AG56,(AppQt.Data!AG56*ozton*AppQt.Data!AG$7)/1000000),"-")</f>
        <v>0</v>
      </c>
      <c r="AO20" s="81">
        <f>IFERROR(IF($B$2="Tonnes",AppQt.Data!AH56,(AppQt.Data!AH56*ozton*AppQt.Data!AH$7)/1000000),"-")</f>
        <v>0</v>
      </c>
      <c r="AP20" s="81">
        <f>IFERROR(IF($B$2="Tonnes",AppQt.Data!AI56,(AppQt.Data!AI56*ozton*AppQt.Data!AI$7)/1000000),"-")</f>
        <v>0</v>
      </c>
      <c r="AQ20" s="81">
        <f>IFERROR(IF($B$2="Tonnes",AppQt.Data!AJ56,(AppQt.Data!AJ56*ozton*AppQt.Data!AJ$7)/1000000),"-")</f>
        <v>0</v>
      </c>
      <c r="AR20" s="81">
        <f>IFERROR(IF($B$2="Tonnes",AppQt.Data!AK56,(AppQt.Data!AK56*ozton*AppQt.Data!AK$7)/1000000),"-")</f>
        <v>0</v>
      </c>
      <c r="AS20" s="81">
        <f>IFERROR(IF($B$2="Tonnes",AppQt.Data!AL56,(AppQt.Data!AL56*ozton*AppQt.Data!AL$7)/1000000),"-")</f>
        <v>0</v>
      </c>
      <c r="AT20" s="81">
        <f>IFERROR(IF($B$2="Tonnes",AppQt.Data!AM56,(AppQt.Data!AM56*ozton*AppQt.Data!AM$7)/1000000),"-")</f>
        <v>0</v>
      </c>
      <c r="AU20" s="81">
        <f>IFERROR(IF($B$2="Tonnes",AppQt.Data!AN56,(AppQt.Data!AN56*ozton*AppQt.Data!AN$7)/1000000),"-")</f>
        <v>0</v>
      </c>
      <c r="AV20" s="81">
        <f>IFERROR(IF($B$2="Tonnes",AppQt.Data!AO56,(AppQt.Data!AO56*ozton*AppQt.Data!AO$7)/1000000),"-")</f>
        <v>0</v>
      </c>
      <c r="AW20" s="81">
        <f>IFERROR(IF($B$2="Tonnes",AppQt.Data!AP56,(AppQt.Data!AP56*ozton*AppQt.Data!AP$7)/1000000),"-")</f>
        <v>0</v>
      </c>
      <c r="AX20" s="81">
        <f>IFERROR(IF($B$2="Tonnes",AppQt.Data!AQ56,(AppQt.Data!AQ56*ozton*AppQt.Data!AQ$7)/1000000),"-")</f>
        <v>0</v>
      </c>
      <c r="AY20" s="81">
        <f>IFERROR(IF($B$2="Tonnes",AppQt.Data!AR56,(AppQt.Data!AR56*ozton*AppQt.Data!AR$7)/1000000),"-")</f>
        <v>0</v>
      </c>
      <c r="AZ20" s="81">
        <f>IFERROR(IF($B$2="Tonnes",AppQt.Data!AS56,(AppQt.Data!AS56*ozton*AppQt.Data!AS$7)/1000000),"-")</f>
        <v>0</v>
      </c>
      <c r="BA20" s="81">
        <f>IFERROR(IF($B$2="Tonnes",AppQt.Data!AT56,(AppQt.Data!AT56*ozton*AppQt.Data!AT$7)/1000000),"-")</f>
        <v>0</v>
      </c>
      <c r="BB20" s="81">
        <f>IFERROR(IF($B$2="Tonnes",AppQt.Data!AU56,(AppQt.Data!AU56*ozton*AppQt.Data!AU$7)/1000000),"-")</f>
        <v>0</v>
      </c>
      <c r="BC20" s="81">
        <f>IFERROR(IF($B$2="Tonnes",AppQt.Data!AV56,(AppQt.Data!AV56*ozton*AppQt.Data!AV$7)/1000000),"-")</f>
        <v>0</v>
      </c>
      <c r="BD20" s="81">
        <f>IFERROR(IF($B$2="Tonnes",AppQt.Data!AW56,(AppQt.Data!AW56*ozton*AppQt.Data!AW$7)/1000000),"-")</f>
        <v>0</v>
      </c>
      <c r="BE20" s="81">
        <f>IFERROR(IF($B$2="Tonnes",AppQt.Data!AX56,(AppQt.Data!AX56*ozton*AppQt.Data!AX$7)/1000000),"-")</f>
        <v>0</v>
      </c>
      <c r="BF20" s="81">
        <f>IFERROR(IF($B$2="Tonnes",AppQt.Data!AY56,(AppQt.Data!AY56*ozton*AppQt.Data!AY$7)/1000000),"-")</f>
        <v>0</v>
      </c>
      <c r="BG20" s="81">
        <f>IFERROR(IF($B$2="Tonnes",AppQt.Data!AZ56,(AppQt.Data!AZ56*ozton*AppQt.Data!AZ$7)/1000000),"-")</f>
        <v>0</v>
      </c>
      <c r="BH20" s="81">
        <f>IFERROR(IF($B$2="Tonnes",AppQt.Data!BA56,(AppQt.Data!BA56*ozton*AppQt.Data!BA$7)/1000000),"-")</f>
        <v>0</v>
      </c>
      <c r="BI20" s="81">
        <f>IFERROR(IF($B$2="Tonnes",AppQt.Data!BB56,(AppQt.Data!BB56*ozton*AppQt.Data!BB$7)/1000000),"-")</f>
        <v>0</v>
      </c>
      <c r="BJ20" s="81">
        <f>IFERROR(IF($B$2="Tonnes",AppQt.Data!BC56,(AppQt.Data!BC56*ozton*AppQt.Data!BC$7)/1000000),"-")</f>
        <v>0</v>
      </c>
      <c r="BK20" s="81">
        <f>IFERROR(IF($B$2="Tonnes",AppQt.Data!BD56,(AppQt.Data!BD56*ozton*AppQt.Data!BD$7)/1000000),"-")</f>
        <v>0</v>
      </c>
      <c r="BL20" s="81">
        <f>IFERROR(IF($B$2="Tonnes",AppQt.Data!BE56,(AppQt.Data!BE56*ozton*AppQt.Data!BE$7)/1000000),"-")</f>
        <v>1.9648577245250631</v>
      </c>
      <c r="BM20" s="81">
        <f>IFERROR(IF($B$2="Tonnes",AppQt.Data!BF56,(AppQt.Data!BF56*ozton*AppQt.Data!BF$7)/1000000),"-")</f>
        <v>2.3596222412048875</v>
      </c>
      <c r="BN20" s="81">
        <f>IFERROR(IF($B$2="Tonnes",AppQt.Data!BG56,(AppQt.Data!BG56*ozton*AppQt.Data!BG$7)/1000000),"-")</f>
        <v>1.3737090749520704</v>
      </c>
      <c r="BO20" s="81">
        <f>IFERROR(IF($B$2="Tonnes",AppQt.Data!BH56,(AppQt.Data!BH56*ozton*AppQt.Data!BH$7)/1000000),"-")</f>
        <v>2.7236288410868372</v>
      </c>
      <c r="BP20" s="81">
        <f>IFERROR(IF($B$2="Tonnes",AppQt.Data!BI56,(AppQt.Data!BI56*ozton*AppQt.Data!BI$7)/1000000),"-")</f>
        <v>2.357471417087238</v>
      </c>
      <c r="BQ20" s="81">
        <f>IFERROR(IF($B$2="Tonnes",AppQt.Data!BJ56,(AppQt.Data!BJ56*ozton*AppQt.Data!BJ$7)/1000000),"-")</f>
        <v>2.5555223275754271</v>
      </c>
      <c r="BR20" s="81">
        <f>IFERROR(IF($B$2="Tonnes",AppQt.Data!BK56,(AppQt.Data!BK56*ozton*AppQt.Data!BK$7)/1000000),"-")</f>
        <v>2.7255252555169025</v>
      </c>
      <c r="BS20" s="81">
        <f>IFERROR(IF($B$2="Tonnes",AppQt.Data!BL56,(AppQt.Data!BL56*ozton*AppQt.Data!BL$7)/1000000),"-")</f>
        <v>3.3333377788412224</v>
      </c>
      <c r="BT20" s="81">
        <f>IFERROR(IF($B$2="Tonnes",AppQt.Data!BM56,(AppQt.Data!BM56*ozton*AppQt.Data!BM$7)/1000000),"-")</f>
        <v>2.3702105274711807</v>
      </c>
      <c r="BU20" s="81">
        <f>IFERROR(IF($B$2="Tonnes",AppQt.Data!BN56,(AppQt.Data!BN56*ozton*AppQt.Data!BN$7)/1000000),"-")</f>
        <v>2.3263192935360659</v>
      </c>
      <c r="BV20" s="81">
        <f>IFERROR(IF($B$2="Tonnes",AppQt.Data!BO56,(AppQt.Data!BO56*ozton*AppQt.Data!BO$7)/1000000),"-")</f>
        <v>2.3984622248548741</v>
      </c>
      <c r="BW20" s="81">
        <f>IFERROR(IF($B$2="Tonnes",AppQt.Data!BP56,(AppQt.Data!BP56*ozton*AppQt.Data!BP$7)/1000000),"-")</f>
        <v>3.2666710232643981</v>
      </c>
      <c r="BX20" s="68" t="str">
        <f t="shared" ref="BX20" si="5">IF(BY20&lt;0,$A$2,IF(BY20&gt;0,$A$1,"-"))</f>
        <v>▼</v>
      </c>
      <c r="BY20" s="69">
        <f t="shared" si="1"/>
        <v>-2.0000000000000018</v>
      </c>
    </row>
    <row r="21" spans="1:77">
      <c r="A21" s="64"/>
      <c r="B21" s="90" t="s">
        <v>88</v>
      </c>
      <c r="C21" s="81">
        <f>IFERROR(IF($B$2="Tonnes",AppAn.Data!L47,(AppAn.Data!L47*ozton*AppAn.Data!L$6)/1000000),"-")</f>
        <v>254.26154231445187</v>
      </c>
      <c r="D21" s="81">
        <f>IFERROR(IF($B$2="Tonnes",AppAn.Data!M47,(AppAn.Data!M47*ozton*AppAn.Data!M$6)/1000000),"-")</f>
        <v>212.99882090211455</v>
      </c>
      <c r="E21" s="81">
        <f>IFERROR(IF($B$2="Tonnes",AppAn.Data!N47,(AppAn.Data!N47*ozton*AppAn.Data!N$6)/1000000),"-")</f>
        <v>209.65192857882155</v>
      </c>
      <c r="F21" s="81">
        <f>IFERROR(IF($B$2="Tonnes",AppAn.Data!O47,(AppAn.Data!O47*ozton*AppAn.Data!O$6)/1000000),"-")</f>
        <v>277.65195998971438</v>
      </c>
      <c r="G21" s="81">
        <f>IFERROR(IF($B$2="Tonnes",AppAn.Data!P47,(AppAn.Data!P47*ozton*AppAn.Data!P$6)/1000000),"-")</f>
        <v>253.98434190244899</v>
      </c>
      <c r="H21" s="81">
        <f>IFERROR(IF($B$2="Tonnes",AppAn.Data!Q47,(AppAn.Data!Q47*ozton*AppAn.Data!Q$6)/1000000),"-")</f>
        <v>237.95842601145355</v>
      </c>
      <c r="I21" s="81">
        <f>IFERROR(IF($B$2="Tonnes",AppAn.Data!R47,(AppAn.Data!R47*ozton*AppAn.Data!R$6)/1000000),"-")</f>
        <v>198.85993962880011</v>
      </c>
      <c r="J21" s="81">
        <f>IFERROR(IF($B$2="Tonnes",AppAn.Data!S47,(AppAn.Data!S47*ozton*AppAn.Data!S$6)/1000000),"-")</f>
        <v>198.78725688325233</v>
      </c>
      <c r="K21" s="81">
        <f>IFERROR(IF($B$2="Tonnes",AppAn.Data!T47,(AppAn.Data!T47*ozton*AppAn.Data!T$6)/1000000),"-")</f>
        <v>172.61776421376811</v>
      </c>
      <c r="L21" s="81">
        <f>IFERROR(IF($B$2="Tonnes",AppAn.Data!U47,(AppAn.Data!U47*ozton*AppAn.Data!U$6)/1000000),"-")</f>
        <v>170.38976158085239</v>
      </c>
      <c r="M21" s="81">
        <f>IFERROR(IF($B$2="Tonnes",AppAn.Data!V47,(AppAn.Data!V47*ozton*AppAn.Data!V$6)/1000000),"-")</f>
        <v>114.94685154992993</v>
      </c>
      <c r="N21" s="81">
        <f>IFERROR(IF($B$2="Tonnes",AppAn.Data!W47,(AppAn.Data!W47*ozton*AppAn.Data!W$6)/1000000),"-")</f>
        <v>165.14745285997284</v>
      </c>
      <c r="O21" s="81">
        <f>IFERROR(IF($B$2="Tonnes",AppAn.Data!X47,(AppAn.Data!X47*ozton*AppAn.Data!X$6)/1000000),"-")</f>
        <v>188.48811534716845</v>
      </c>
      <c r="P21" s="81">
        <f>IFERROR(IF($B$2="Tonnes",AppAn.Data!Y47,(AppAn.Data!Y47*ozton*AppAn.Data!Y$6)/1000000),"-")</f>
        <v>171.49971097556275</v>
      </c>
      <c r="Q21" s="68" t="str">
        <f t="shared" si="2"/>
        <v>▼</v>
      </c>
      <c r="R21" s="69">
        <f t="shared" si="0"/>
        <v>-9.012984367908528</v>
      </c>
      <c r="S21" s="64"/>
      <c r="T21" s="81">
        <f>IFERROR(IF($B$2="Tonnes",AppQt.Data!M57,(AppQt.Data!M57*ozton*AppQt.Data!M$7)/1000000),"-")</f>
        <v>71.454161972525682</v>
      </c>
      <c r="U21" s="81">
        <f>IFERROR(IF($B$2="Tonnes",AppQt.Data!N57,(AppQt.Data!N57*ozton*AppQt.Data!N$7)/1000000),"-")</f>
        <v>65.782352635164045</v>
      </c>
      <c r="V21" s="81">
        <f>IFERROR(IF($B$2="Tonnes",AppQt.Data!O57,(AppQt.Data!O57*ozton*AppQt.Data!O$7)/1000000),"-")</f>
        <v>69.184626003910068</v>
      </c>
      <c r="W21" s="81">
        <f>IFERROR(IF($B$2="Tonnes",AppQt.Data!P57,(AppQt.Data!P57*ozton*AppQt.Data!P$7)/1000000),"-")</f>
        <v>47.840401702852027</v>
      </c>
      <c r="X21" s="81">
        <f>IFERROR(IF($B$2="Tonnes",AppQt.Data!Q57,(AppQt.Data!Q57*ozton*AppQt.Data!Q$7)/1000000),"-")</f>
        <v>60.65118968577805</v>
      </c>
      <c r="Y21" s="81">
        <f>IFERROR(IF($B$2="Tonnes",AppQt.Data!R57,(AppQt.Data!R57*ozton*AppQt.Data!R$7)/1000000),"-")</f>
        <v>59.991582423550085</v>
      </c>
      <c r="Z21" s="81">
        <f>IFERROR(IF($B$2="Tonnes",AppQt.Data!S57,(AppQt.Data!S57*ozton*AppQt.Data!S$7)/1000000),"-")</f>
        <v>51.375495885550833</v>
      </c>
      <c r="AA21" s="81">
        <f>IFERROR(IF($B$2="Tonnes",AppQt.Data!T57,(AppQt.Data!T57*ozton*AppQt.Data!T$7)/1000000),"-")</f>
        <v>40.980552907235598</v>
      </c>
      <c r="AB21" s="81">
        <f>IFERROR(IF($B$2="Tonnes",AppQt.Data!U57,(AppQt.Data!U57*ozton*AppQt.Data!U$7)/1000000),"-")</f>
        <v>55.265026097259536</v>
      </c>
      <c r="AC21" s="81">
        <f>IFERROR(IF($B$2="Tonnes",AppQt.Data!V57,(AppQt.Data!V57*ozton*AppQt.Data!V$7)/1000000),"-")</f>
        <v>55.882040321040456</v>
      </c>
      <c r="AD21" s="81">
        <f>IFERROR(IF($B$2="Tonnes",AppQt.Data!W57,(AppQt.Data!W57*ozton*AppQt.Data!W$7)/1000000),"-")</f>
        <v>51.016025528645024</v>
      </c>
      <c r="AE21" s="81">
        <f>IFERROR(IF($B$2="Tonnes",AppQt.Data!X57,(AppQt.Data!X57*ozton*AppQt.Data!X$7)/1000000),"-")</f>
        <v>47.488836631876573</v>
      </c>
      <c r="AF21" s="81">
        <f>IFERROR(IF($B$2="Tonnes",AppQt.Data!Y57,(AppQt.Data!Y57*ozton*AppQt.Data!Y$7)/1000000),"-")</f>
        <v>63.470872437871819</v>
      </c>
      <c r="AG21" s="81">
        <f>IFERROR(IF($B$2="Tonnes",AppQt.Data!Z57,(AppQt.Data!Z57*ozton*AppQt.Data!Z$7)/1000000),"-")</f>
        <v>91.237145633050005</v>
      </c>
      <c r="AH21" s="81">
        <f>IFERROR(IF($B$2="Tonnes",AppQt.Data!AA57,(AppQt.Data!AA57*ozton*AppQt.Data!AA$7)/1000000),"-")</f>
        <v>65.556900493778855</v>
      </c>
      <c r="AI21" s="81">
        <f>IFERROR(IF($B$2="Tonnes",AppQt.Data!AB57,(AppQt.Data!AB57*ozton*AppQt.Data!AB$7)/1000000),"-")</f>
        <v>57.387041425013742</v>
      </c>
      <c r="AJ21" s="81">
        <f>IFERROR(IF($B$2="Tonnes",AppQt.Data!AC57,(AppQt.Data!AC57*ozton*AppQt.Data!AC$7)/1000000),"-")</f>
        <v>71.436451414493263</v>
      </c>
      <c r="AK21" s="81">
        <f>IFERROR(IF($B$2="Tonnes",AppQt.Data!AD57,(AppQt.Data!AD57*ozton*AppQt.Data!AD$7)/1000000),"-")</f>
        <v>69.898194965302892</v>
      </c>
      <c r="AL21" s="81">
        <f>IFERROR(IF($B$2="Tonnes",AppQt.Data!AE57,(AppQt.Data!AE57*ozton*AppQt.Data!AE$7)/1000000),"-")</f>
        <v>54.87091877640681</v>
      </c>
      <c r="AM21" s="81">
        <f>IFERROR(IF($B$2="Tonnes",AppQt.Data!AF57,(AppQt.Data!AF57*ozton*AppQt.Data!AF$7)/1000000),"-")</f>
        <v>57.778776746245995</v>
      </c>
      <c r="AN21" s="81">
        <f>IFERROR(IF($B$2="Tonnes",AppQt.Data!AG57,(AppQt.Data!AG57*ozton*AppQt.Data!AG$7)/1000000),"-")</f>
        <v>63.817512693852322</v>
      </c>
      <c r="AO21" s="81">
        <f>IFERROR(IF($B$2="Tonnes",AppQt.Data!AH57,(AppQt.Data!AH57*ozton*AppQt.Data!AH$7)/1000000),"-")</f>
        <v>62.074709892788739</v>
      </c>
      <c r="AP21" s="81">
        <f>IFERROR(IF($B$2="Tonnes",AppQt.Data!AI57,(AppQt.Data!AI57*ozton*AppQt.Data!AI$7)/1000000),"-")</f>
        <v>56.648665534537059</v>
      </c>
      <c r="AQ21" s="81">
        <f>IFERROR(IF($B$2="Tonnes",AppQt.Data!AJ57,(AppQt.Data!AJ57*ozton*AppQt.Data!AJ$7)/1000000),"-")</f>
        <v>55.417537890275419</v>
      </c>
      <c r="AR21" s="81">
        <f>IFERROR(IF($B$2="Tonnes",AppQt.Data!AK57,(AppQt.Data!AK57*ozton*AppQt.Data!AK$7)/1000000),"-")</f>
        <v>57.161381406129003</v>
      </c>
      <c r="AS21" s="81">
        <f>IFERROR(IF($B$2="Tonnes",AppQt.Data!AL57,(AppQt.Data!AL57*ozton*AppQt.Data!AL$7)/1000000),"-")</f>
        <v>49.854382103022218</v>
      </c>
      <c r="AT21" s="81">
        <f>IFERROR(IF($B$2="Tonnes",AppQt.Data!AM57,(AppQt.Data!AM57*ozton*AppQt.Data!AM$7)/1000000),"-")</f>
        <v>43.480257000074062</v>
      </c>
      <c r="AU21" s="81">
        <f>IFERROR(IF($B$2="Tonnes",AppQt.Data!AN57,(AppQt.Data!AN57*ozton*AppQt.Data!AN$7)/1000000),"-")</f>
        <v>48.363919119574803</v>
      </c>
      <c r="AV21" s="81">
        <f>IFERROR(IF($B$2="Tonnes",AppQt.Data!AO57,(AppQt.Data!AO57*ozton*AppQt.Data!AO$7)/1000000),"-")</f>
        <v>55.106874270662388</v>
      </c>
      <c r="AW21" s="81">
        <f>IFERROR(IF($B$2="Tonnes",AppQt.Data!AP57,(AppQt.Data!AP57*ozton*AppQt.Data!AP$7)/1000000),"-")</f>
        <v>50.455660893659967</v>
      </c>
      <c r="AX21" s="81">
        <f>IFERROR(IF($B$2="Tonnes",AppQt.Data!AQ57,(AppQt.Data!AQ57*ozton*AppQt.Data!AQ$7)/1000000),"-")</f>
        <v>42.311950967904593</v>
      </c>
      <c r="AY21" s="81">
        <f>IFERROR(IF($B$2="Tonnes",AppQt.Data!AR57,(AppQt.Data!AR57*ozton*AppQt.Data!AR$7)/1000000),"-")</f>
        <v>50.912770751025363</v>
      </c>
      <c r="AZ21" s="81">
        <f>IFERROR(IF($B$2="Tonnes",AppQt.Data!AS57,(AppQt.Data!AS57*ozton*AppQt.Data!AS$7)/1000000),"-")</f>
        <v>44.569323556576762</v>
      </c>
      <c r="BA21" s="81">
        <f>IFERROR(IF($B$2="Tonnes",AppQt.Data!AT57,(AppQt.Data!AT57*ozton*AppQt.Data!AT$7)/1000000),"-")</f>
        <v>44.74830907101996</v>
      </c>
      <c r="BB21" s="81">
        <f>IFERROR(IF($B$2="Tonnes",AppQt.Data!AU57,(AppQt.Data!AU57*ozton*AppQt.Data!AU$7)/1000000),"-")</f>
        <v>40.12327314286064</v>
      </c>
      <c r="BC21" s="81">
        <f>IFERROR(IF($B$2="Tonnes",AppQt.Data!AV57,(AppQt.Data!AV57*ozton*AppQt.Data!AV$7)/1000000),"-")</f>
        <v>43.176858443310728</v>
      </c>
      <c r="BD21" s="81">
        <f>IFERROR(IF($B$2="Tonnes",AppQt.Data!AW57,(AppQt.Data!AW57*ozton*AppQt.Data!AW$7)/1000000),"-")</f>
        <v>47.542794790733652</v>
      </c>
      <c r="BE21" s="81">
        <f>IFERROR(IF($B$2="Tonnes",AppQt.Data!AX57,(AppQt.Data!AX57*ozton*AppQt.Data!AX$7)/1000000),"-")</f>
        <v>44.199228521108175</v>
      </c>
      <c r="BF21" s="81">
        <f>IFERROR(IF($B$2="Tonnes",AppQt.Data!AY57,(AppQt.Data!AY57*ozton*AppQt.Data!AY$7)/1000000),"-")</f>
        <v>37.413485960763417</v>
      </c>
      <c r="BG21" s="81">
        <f>IFERROR(IF($B$2="Tonnes",AppQt.Data!AZ57,(AppQt.Data!AZ57*ozton*AppQt.Data!AZ$7)/1000000),"-")</f>
        <v>41.234252308247157</v>
      </c>
      <c r="BH21" s="81">
        <f>IFERROR(IF($B$2="Tonnes",AppQt.Data!BA57,(AppQt.Data!BA57*ozton*AppQt.Data!BA$7)/1000000),"-")</f>
        <v>41.127606343553452</v>
      </c>
      <c r="BI21" s="81">
        <f>IFERROR(IF($B$2="Tonnes",AppQt.Data!BB57,(AppQt.Data!BB57*ozton*AppQt.Data!BB$7)/1000000),"-")</f>
        <v>12.65225819064468</v>
      </c>
      <c r="BJ21" s="81">
        <f>IFERROR(IF($B$2="Tonnes",AppQt.Data!BC57,(AppQt.Data!BC57*ozton*AppQt.Data!BC$7)/1000000),"-")</f>
        <v>27.565374121261378</v>
      </c>
      <c r="BK21" s="81">
        <f>IFERROR(IF($B$2="Tonnes",AppQt.Data!BD57,(AppQt.Data!BD57*ozton*AppQt.Data!BD$7)/1000000),"-")</f>
        <v>33.601612894470421</v>
      </c>
      <c r="BL21" s="81">
        <f>IFERROR(IF($B$2="Tonnes",AppQt.Data!BE57,(AppQt.Data!BE57*ozton*AppQt.Data!BE$7)/1000000),"-")</f>
        <v>40.443639364353167</v>
      </c>
      <c r="BM21" s="81">
        <f>IFERROR(IF($B$2="Tonnes",AppQt.Data!BF57,(AppQt.Data!BF57*ozton*AppQt.Data!BF$7)/1000000),"-")</f>
        <v>37.997277341049589</v>
      </c>
      <c r="BN21" s="81">
        <f>IFERROR(IF($B$2="Tonnes",AppQt.Data!BG57,(AppQt.Data!BG57*ozton*AppQt.Data!BG$7)/1000000),"-")</f>
        <v>41.008282286623668</v>
      </c>
      <c r="BO21" s="81">
        <f>IFERROR(IF($B$2="Tonnes",AppQt.Data!BH57,(AppQt.Data!BH57*ozton*AppQt.Data!BH$7)/1000000),"-")</f>
        <v>45.698253867946434</v>
      </c>
      <c r="BP21" s="81">
        <f>IFERROR(IF($B$2="Tonnes",AppQt.Data!BI57,(AppQt.Data!BI57*ozton*AppQt.Data!BI$7)/1000000),"-")</f>
        <v>47.513110770811288</v>
      </c>
      <c r="BQ21" s="81">
        <f>IFERROR(IF($B$2="Tonnes",AppQt.Data!BJ57,(AppQt.Data!BJ57*ozton*AppQt.Data!BJ$7)/1000000),"-")</f>
        <v>47.388532888184486</v>
      </c>
      <c r="BR21" s="81">
        <f>IFERROR(IF($B$2="Tonnes",AppQt.Data!BK57,(AppQt.Data!BK57*ozton*AppQt.Data!BK$7)/1000000),"-")</f>
        <v>47.952835170291337</v>
      </c>
      <c r="BS21" s="81">
        <f>IFERROR(IF($B$2="Tonnes",AppQt.Data!BL57,(AppQt.Data!BL57*ozton*AppQt.Data!BL$7)/1000000),"-")</f>
        <v>45.633636517881314</v>
      </c>
      <c r="BT21" s="81">
        <f>IFERROR(IF($B$2="Tonnes",AppQt.Data!BM57,(AppQt.Data!BM57*ozton*AppQt.Data!BM$7)/1000000),"-")</f>
        <v>43.703940606328651</v>
      </c>
      <c r="BU21" s="81">
        <f>IFERROR(IF($B$2="Tonnes",AppQt.Data!BN57,(AppQt.Data!BN57*ozton*AppQt.Data!BN$7)/1000000),"-")</f>
        <v>44.498965543108056</v>
      </c>
      <c r="BV21" s="81">
        <f>IFERROR(IF($B$2="Tonnes",AppQt.Data!BO57,(AppQt.Data!BO57*ozton*AppQt.Data!BO$7)/1000000),"-")</f>
        <v>42.320401369900956</v>
      </c>
      <c r="BW21" s="81">
        <f>IFERROR(IF($B$2="Tonnes",AppQt.Data!BP57,(AppQt.Data!BP57*ozton*AppQt.Data!BP$7)/1000000),"-")</f>
        <v>40.976403456225071</v>
      </c>
      <c r="BX21" s="68" t="str">
        <f t="shared" si="3"/>
        <v>▼</v>
      </c>
      <c r="BY21" s="69">
        <f t="shared" si="1"/>
        <v>-10.205702234209035</v>
      </c>
    </row>
    <row r="22" spans="1:77">
      <c r="A22" s="64"/>
      <c r="B22" s="80" t="s">
        <v>63</v>
      </c>
      <c r="C22" s="81">
        <f>IFERROR(IF($B$2="Tonnes",AppAn.Data!L48,(AppAn.Data!L48*ozton*AppAn.Data!L$6)/1000000),"-")</f>
        <v>69.914157254711355</v>
      </c>
      <c r="D22" s="81">
        <f>IFERROR(IF($B$2="Tonnes",AppAn.Data!M48,(AppAn.Data!M48*ozton*AppAn.Data!M$6)/1000000),"-")</f>
        <v>54.742374384039096</v>
      </c>
      <c r="E22" s="81">
        <f>IFERROR(IF($B$2="Tonnes",AppAn.Data!N48,(AppAn.Data!N48*ozton*AppAn.Data!N$6)/1000000),"-")</f>
        <v>49.004296145911127</v>
      </c>
      <c r="F22" s="81">
        <f>IFERROR(IF($B$2="Tonnes",AppAn.Data!O48,(AppAn.Data!O48*ozton*AppAn.Data!O$6)/1000000),"-")</f>
        <v>66.421026990152356</v>
      </c>
      <c r="G22" s="81">
        <f>IFERROR(IF($B$2="Tonnes",AppAn.Data!P48,(AppAn.Data!P48*ozton*AppAn.Data!P$6)/1000000),"-")</f>
        <v>68.375948465591193</v>
      </c>
      <c r="H22" s="81">
        <f>IFERROR(IF($B$2="Tonnes",AppAn.Data!Q48,(AppAn.Data!Q48*ozton*AppAn.Data!Q$6)/1000000),"-")</f>
        <v>69.509531880924158</v>
      </c>
      <c r="I22" s="81">
        <f>IFERROR(IF($B$2="Tonnes",AppAn.Data!R48,(AppAn.Data!R48*ozton*AppAn.Data!R$6)/1000000),"-")</f>
        <v>49.404696649616938</v>
      </c>
      <c r="J22" s="81">
        <f>IFERROR(IF($B$2="Tonnes",AppAn.Data!S48,(AppAn.Data!S48*ozton*AppAn.Data!S$6)/1000000),"-")</f>
        <v>44.447255835847457</v>
      </c>
      <c r="K22" s="81">
        <f>IFERROR(IF($B$2="Tonnes",AppAn.Data!T48,(AppAn.Data!T48*ozton*AppAn.Data!T$6)/1000000),"-")</f>
        <v>39.378776623573138</v>
      </c>
      <c r="L22" s="81">
        <f>IFERROR(IF($B$2="Tonnes",AppAn.Data!U48,(AppAn.Data!U48*ozton*AppAn.Data!U$6)/1000000),"-")</f>
        <v>37.15998341038123</v>
      </c>
      <c r="M22" s="81">
        <f>IFERROR(IF($B$2="Tonnes",AppAn.Data!V48,(AppAn.Data!V48*ozton*AppAn.Data!V$6)/1000000),"-")</f>
        <v>22.69863846673028</v>
      </c>
      <c r="N22" s="81">
        <f>IFERROR(IF($B$2="Tonnes",AppAn.Data!W48,(AppAn.Data!W48*ozton*AppAn.Data!W$6)/1000000),"-")</f>
        <v>33.339704585610434</v>
      </c>
      <c r="O22" s="81">
        <f>IFERROR(IF($B$2="Tonnes",AppAn.Data!X48,(AppAn.Data!X48*ozton*AppAn.Data!X$6)/1000000),"-")</f>
        <v>37.89427263119407</v>
      </c>
      <c r="P22" s="81">
        <f>IFERROR(IF($B$2="Tonnes",AppAn.Data!Y48,(AppAn.Data!Y48*ozton*AppAn.Data!Y$6)/1000000),"-")</f>
        <v>38.146528281611992</v>
      </c>
      <c r="Q22" s="68" t="str">
        <f t="shared" si="2"/>
        <v>▲</v>
      </c>
      <c r="R22" s="69">
        <f t="shared" si="0"/>
        <v>0.66568278766820921</v>
      </c>
      <c r="S22" s="64"/>
      <c r="T22" s="81">
        <f>IFERROR(IF($B$2="Tonnes",AppQt.Data!M58,(AppQt.Data!M58*ozton*AppQt.Data!M$7)/1000000),"-")</f>
        <v>16.979713486605768</v>
      </c>
      <c r="U22" s="81">
        <f>IFERROR(IF($B$2="Tonnes",AppQt.Data!N58,(AppQt.Data!N58*ozton*AppQt.Data!N$7)/1000000),"-")</f>
        <v>25.385665224850065</v>
      </c>
      <c r="V22" s="81">
        <f>IFERROR(IF($B$2="Tonnes",AppQt.Data!O58,(AppQt.Data!O58*ozton*AppQt.Data!O$7)/1000000),"-")</f>
        <v>17.657863345112229</v>
      </c>
      <c r="W22" s="81">
        <f>IFERROR(IF($B$2="Tonnes",AppQt.Data!P58,(AppQt.Data!P58*ozton*AppQt.Data!P$7)/1000000),"-")</f>
        <v>9.8909151981432935</v>
      </c>
      <c r="X22" s="81">
        <f>IFERROR(IF($B$2="Tonnes",AppQt.Data!Q58,(AppQt.Data!Q58*ozton*AppQt.Data!Q$7)/1000000),"-")</f>
        <v>13.513378791768645</v>
      </c>
      <c r="Y22" s="81">
        <f>IFERROR(IF($B$2="Tonnes",AppQt.Data!R58,(AppQt.Data!R58*ozton*AppQt.Data!R$7)/1000000),"-")</f>
        <v>19.574706974265343</v>
      </c>
      <c r="Z22" s="81">
        <f>IFERROR(IF($B$2="Tonnes",AppQt.Data!S58,(AppQt.Data!S58*ozton*AppQt.Data!S$7)/1000000),"-")</f>
        <v>12.948265698677702</v>
      </c>
      <c r="AA22" s="81">
        <f>IFERROR(IF($B$2="Tonnes",AppQt.Data!T58,(AppQt.Data!T58*ozton*AppQt.Data!T$7)/1000000),"-")</f>
        <v>8.7060229193274061</v>
      </c>
      <c r="AB22" s="81">
        <f>IFERROR(IF($B$2="Tonnes",AppQt.Data!U58,(AppQt.Data!U58*ozton*AppQt.Data!U$7)/1000000),"-")</f>
        <v>11.831962449578342</v>
      </c>
      <c r="AC22" s="81">
        <f>IFERROR(IF($B$2="Tonnes",AppQt.Data!V58,(AppQt.Data!V58*ozton*AppQt.Data!V$7)/1000000),"-")</f>
        <v>15.882461682065719</v>
      </c>
      <c r="AD22" s="81">
        <f>IFERROR(IF($B$2="Tonnes",AppQt.Data!W58,(AppQt.Data!W58*ozton*AppQt.Data!W$7)/1000000),"-")</f>
        <v>11.512733447418876</v>
      </c>
      <c r="AE22" s="81">
        <f>IFERROR(IF($B$2="Tonnes",AppQt.Data!X58,(AppQt.Data!X58*ozton*AppQt.Data!X$7)/1000000),"-")</f>
        <v>9.7771385668481923</v>
      </c>
      <c r="AF22" s="81">
        <f>IFERROR(IF($B$2="Tonnes",AppQt.Data!Y58,(AppQt.Data!Y58*ozton*AppQt.Data!Y$7)/1000000),"-")</f>
        <v>12.287156206207555</v>
      </c>
      <c r="AG22" s="81">
        <f>IFERROR(IF($B$2="Tonnes",AppQt.Data!Z58,(AppQt.Data!Z58*ozton*AppQt.Data!Z$7)/1000000),"-")</f>
        <v>24.104141343506246</v>
      </c>
      <c r="AH22" s="81">
        <f>IFERROR(IF($B$2="Tonnes",AppQt.Data!AA58,(AppQt.Data!AA58*ozton*AppQt.Data!AA$7)/1000000),"-")</f>
        <v>16.721237751387644</v>
      </c>
      <c r="AI22" s="81">
        <f>IFERROR(IF($B$2="Tonnes",AppQt.Data!AB58,(AppQt.Data!AB58*ozton*AppQt.Data!AB$7)/1000000),"-")</f>
        <v>13.308491689050905</v>
      </c>
      <c r="AJ22" s="81">
        <f>IFERROR(IF($B$2="Tonnes",AppQt.Data!AC58,(AppQt.Data!AC58*ozton*AppQt.Data!AC$7)/1000000),"-")</f>
        <v>16.461324842798224</v>
      </c>
      <c r="AK22" s="81">
        <f>IFERROR(IF($B$2="Tonnes",AppQt.Data!AD58,(AppQt.Data!AD58*ozton*AppQt.Data!AD$7)/1000000),"-")</f>
        <v>18.92730884090534</v>
      </c>
      <c r="AL22" s="81">
        <f>IFERROR(IF($B$2="Tonnes",AppQt.Data!AE58,(AppQt.Data!AE58*ozton*AppQt.Data!AE$7)/1000000),"-")</f>
        <v>14.984961229946643</v>
      </c>
      <c r="AM22" s="81">
        <f>IFERROR(IF($B$2="Tonnes",AppQt.Data!AF58,(AppQt.Data!AF58*ozton*AppQt.Data!AF$7)/1000000),"-")</f>
        <v>18.002353551940999</v>
      </c>
      <c r="AN22" s="81">
        <f>IFERROR(IF($B$2="Tonnes",AppQt.Data!AG58,(AppQt.Data!AG58*ozton*AppQt.Data!AG$7)/1000000),"-")</f>
        <v>17.37839033152656</v>
      </c>
      <c r="AO22" s="81">
        <f>IFERROR(IF($B$2="Tonnes",AppQt.Data!AH58,(AppQt.Data!AH58*ozton*AppQt.Data!AH$7)/1000000),"-")</f>
        <v>18.774768753895859</v>
      </c>
      <c r="AP22" s="81">
        <f>IFERROR(IF($B$2="Tonnes",AppQt.Data!AI58,(AppQt.Data!AI58*ozton*AppQt.Data!AI$7)/1000000),"-")</f>
        <v>15.955732537688995</v>
      </c>
      <c r="AQ22" s="81">
        <f>IFERROR(IF($B$2="Tonnes",AppQt.Data!AJ58,(AppQt.Data!AJ58*ozton*AppQt.Data!AJ$7)/1000000),"-")</f>
        <v>17.40064025781275</v>
      </c>
      <c r="AR22" s="81">
        <f>IFERROR(IF($B$2="Tonnes",AppQt.Data!AK58,(AppQt.Data!AK58*ozton*AppQt.Data!AK$7)/1000000),"-")</f>
        <v>12.929010238860595</v>
      </c>
      <c r="AS22" s="81">
        <f>IFERROR(IF($B$2="Tonnes",AppQt.Data!AL58,(AppQt.Data!AL58*ozton*AppQt.Data!AL$7)/1000000),"-")</f>
        <v>13.09015129067647</v>
      </c>
      <c r="AT22" s="81">
        <f>IFERROR(IF($B$2="Tonnes",AppQt.Data!AM58,(AppQt.Data!AM58*ozton*AppQt.Data!AM$7)/1000000),"-")</f>
        <v>10.785625337684825</v>
      </c>
      <c r="AU22" s="81">
        <f>IFERROR(IF($B$2="Tonnes",AppQt.Data!AN58,(AppQt.Data!AN58*ozton*AppQt.Data!AN$7)/1000000),"-")</f>
        <v>12.599909782395045</v>
      </c>
      <c r="AV22" s="81">
        <f>IFERROR(IF($B$2="Tonnes",AppQt.Data!AO58,(AppQt.Data!AO58*ozton*AppQt.Data!AO$7)/1000000),"-")</f>
        <v>10.41750636226077</v>
      </c>
      <c r="AW22" s="81">
        <f>IFERROR(IF($B$2="Tonnes",AppQt.Data!AP58,(AppQt.Data!AP58*ozton*AppQt.Data!AP$7)/1000000),"-")</f>
        <v>11.986419076784363</v>
      </c>
      <c r="AX22" s="81">
        <f>IFERROR(IF($B$2="Tonnes",AppQt.Data!AQ58,(AppQt.Data!AQ58*ozton*AppQt.Data!AQ$7)/1000000),"-")</f>
        <v>9.48292330454629</v>
      </c>
      <c r="AY22" s="81">
        <f>IFERROR(IF($B$2="Tonnes",AppQt.Data!AR58,(AppQt.Data!AR58*ozton*AppQt.Data!AR$7)/1000000),"-")</f>
        <v>12.560407092256032</v>
      </c>
      <c r="AZ22" s="81">
        <f>IFERROR(IF($B$2="Tonnes",AppQt.Data!AS58,(AppQt.Data!AS58*ozton*AppQt.Data!AS$7)/1000000),"-")</f>
        <v>7.4861314425207528</v>
      </c>
      <c r="BA22" s="81">
        <f>IFERROR(IF($B$2="Tonnes",AppQt.Data!AT58,(AppQt.Data!AT58*ozton*AppQt.Data!AT$7)/1000000),"-")</f>
        <v>10.52307698501151</v>
      </c>
      <c r="BB22" s="81">
        <f>IFERROR(IF($B$2="Tonnes",AppQt.Data!AU58,(AppQt.Data!AU58*ozton*AppQt.Data!AU$7)/1000000),"-")</f>
        <v>11.874580181190961</v>
      </c>
      <c r="BC22" s="81">
        <f>IFERROR(IF($B$2="Tonnes",AppQt.Data!AV58,(AppQt.Data!AV58*ozton*AppQt.Data!AV$7)/1000000),"-")</f>
        <v>9.4949880148499126</v>
      </c>
      <c r="BD22" s="81">
        <f>IFERROR(IF($B$2="Tonnes",AppQt.Data!AW58,(AppQt.Data!AW58*ozton*AppQt.Data!AW$7)/1000000),"-")</f>
        <v>9.4307590676675197</v>
      </c>
      <c r="BE22" s="81">
        <f>IFERROR(IF($B$2="Tonnes",AppQt.Data!AX58,(AppQt.Data!AX58*ozton*AppQt.Data!AX$7)/1000000),"-")</f>
        <v>9.4767646551225191</v>
      </c>
      <c r="BF22" s="81">
        <f>IFERROR(IF($B$2="Tonnes",AppQt.Data!AY58,(AppQt.Data!AY58*ozton*AppQt.Data!AY$7)/1000000),"-")</f>
        <v>9.4855771223808727</v>
      </c>
      <c r="BG22" s="81">
        <f>IFERROR(IF($B$2="Tonnes",AppQt.Data!AZ58,(AppQt.Data!AZ58*ozton*AppQt.Data!AZ$7)/1000000),"-")</f>
        <v>8.7668825652103131</v>
      </c>
      <c r="BH22" s="81">
        <f>IFERROR(IF($B$2="Tonnes",AppQt.Data!BA58,(AppQt.Data!BA58*ozton*AppQt.Data!BA$7)/1000000),"-")</f>
        <v>6.9478952498056508</v>
      </c>
      <c r="BI22" s="81">
        <f>IFERROR(IF($B$2="Tonnes",AppQt.Data!BB58,(AppQt.Data!BB58*ozton*AppQt.Data!BB$7)/1000000),"-")</f>
        <v>1.8693029648172421</v>
      </c>
      <c r="BJ22" s="81">
        <f>IFERROR(IF($B$2="Tonnes",AppQt.Data!BC58,(AppQt.Data!BC58*ozton*AppQt.Data!BC$7)/1000000),"-")</f>
        <v>7.2189715809890398</v>
      </c>
      <c r="BK22" s="81">
        <f>IFERROR(IF($B$2="Tonnes",AppQt.Data!BD58,(AppQt.Data!BD58*ozton*AppQt.Data!BD$7)/1000000),"-")</f>
        <v>6.6624686711183481</v>
      </c>
      <c r="BL22" s="81">
        <f>IFERROR(IF($B$2="Tonnes",AppQt.Data!BE58,(AppQt.Data!BE58*ozton*AppQt.Data!BE$7)/1000000),"-")</f>
        <v>7.8354286957170167</v>
      </c>
      <c r="BM22" s="81">
        <f>IFERROR(IF($B$2="Tonnes",AppQt.Data!BF58,(AppQt.Data!BF58*ozton*AppQt.Data!BF$7)/1000000),"-")</f>
        <v>7.6666775879588833</v>
      </c>
      <c r="BN22" s="81">
        <f>IFERROR(IF($B$2="Tonnes",AppQt.Data!BG58,(AppQt.Data!BG58*ozton*AppQt.Data!BG$7)/1000000),"-")</f>
        <v>8.4697375654607097</v>
      </c>
      <c r="BO22" s="81">
        <f>IFERROR(IF($B$2="Tonnes",AppQt.Data!BH58,(AppQt.Data!BH58*ozton*AppQt.Data!BH$7)/1000000),"-")</f>
        <v>9.3678607364738209</v>
      </c>
      <c r="BP22" s="81">
        <f>IFERROR(IF($B$2="Tonnes",AppQt.Data!BI58,(AppQt.Data!BI58*ozton*AppQt.Data!BI$7)/1000000),"-")</f>
        <v>9.0595096199014584</v>
      </c>
      <c r="BQ22" s="81">
        <f>IFERROR(IF($B$2="Tonnes",AppQt.Data!BJ58,(AppQt.Data!BJ58*ozton*AppQt.Data!BJ$7)/1000000),"-")</f>
        <v>9.3913364234249475</v>
      </c>
      <c r="BR22" s="81">
        <f>IFERROR(IF($B$2="Tonnes",AppQt.Data!BK58,(AppQt.Data!BK58*ozton*AppQt.Data!BK$7)/1000000),"-")</f>
        <v>10.170662257120545</v>
      </c>
      <c r="BS22" s="81">
        <f>IFERROR(IF($B$2="Tonnes",AppQt.Data!BL58,(AppQt.Data!BL58*ozton*AppQt.Data!BL$7)/1000000),"-")</f>
        <v>9.2727643307471119</v>
      </c>
      <c r="BT22" s="81">
        <f>IFERROR(IF($B$2="Tonnes",AppQt.Data!BM58,(AppQt.Data!BM58*ozton*AppQt.Data!BM$7)/1000000),"-")</f>
        <v>9.7602261107067516</v>
      </c>
      <c r="BU22" s="81">
        <f>IFERROR(IF($B$2="Tonnes",AppQt.Data!BN58,(AppQt.Data!BN58*ozton*AppQt.Data!BN$7)/1000000),"-")</f>
        <v>9.4972227525068345</v>
      </c>
      <c r="BV22" s="81">
        <f>IFERROR(IF($B$2="Tonnes",AppQt.Data!BO58,(AppQt.Data!BO58*ozton*AppQt.Data!BO$7)/1000000),"-")</f>
        <v>10.157546762060651</v>
      </c>
      <c r="BW22" s="81">
        <f>IFERROR(IF($B$2="Tonnes",AppQt.Data!BP58,(AppQt.Data!BP58*ozton*AppQt.Data!BP$7)/1000000),"-")</f>
        <v>8.7315326563377589</v>
      </c>
      <c r="BX22" s="68" t="str">
        <f t="shared" si="3"/>
        <v>▼</v>
      </c>
      <c r="BY22" s="69">
        <f t="shared" si="1"/>
        <v>-5.8367888485498227</v>
      </c>
    </row>
    <row r="23" spans="1:77">
      <c r="A23" s="64"/>
      <c r="B23" s="80" t="s">
        <v>64</v>
      </c>
      <c r="C23" s="81">
        <f>IFERROR(IF($B$2="Tonnes",AppAn.Data!L49,(AppAn.Data!L49*ozton*AppAn.Data!L$6)/1000000),"-")</f>
        <v>66.942832562723311</v>
      </c>
      <c r="D23" s="81">
        <f>IFERROR(IF($B$2="Tonnes",AppAn.Data!M49,(AppAn.Data!M49*ozton*AppAn.Data!M$6)/1000000),"-")</f>
        <v>56.344669689304943</v>
      </c>
      <c r="E23" s="81">
        <f>IFERROR(IF($B$2="Tonnes",AppAn.Data!N49,(AppAn.Data!N49*ozton*AppAn.Data!N$6)/1000000),"-")</f>
        <v>49.361620164381186</v>
      </c>
      <c r="F23" s="81">
        <f>IFERROR(IF($B$2="Tonnes",AppAn.Data!O49,(AppAn.Data!O49*ozton*AppAn.Data!O$6)/1000000),"-")</f>
        <v>64.361212278310362</v>
      </c>
      <c r="G23" s="81">
        <f>IFERROR(IF($B$2="Tonnes",AppAn.Data!P49,(AppAn.Data!P49*ozton*AppAn.Data!P$6)/1000000),"-")</f>
        <v>56.012267509341157</v>
      </c>
      <c r="H23" s="81">
        <f>IFERROR(IF($B$2="Tonnes",AppAn.Data!Q49,(AppAn.Data!Q49*ozton*AppAn.Data!Q$6)/1000000),"-")</f>
        <v>51.40966972778719</v>
      </c>
      <c r="I23" s="81">
        <f>IFERROR(IF($B$2="Tonnes",AppAn.Data!R49,(AppAn.Data!R49*ozton*AppAn.Data!R$6)/1000000),"-")</f>
        <v>45.183784263203108</v>
      </c>
      <c r="J23" s="81">
        <f>IFERROR(IF($B$2="Tonnes",AppAn.Data!S49,(AppAn.Data!S49*ozton*AppAn.Data!S$6)/1000000),"-")</f>
        <v>46.690815471248165</v>
      </c>
      <c r="K23" s="81">
        <f>IFERROR(IF($B$2="Tonnes",AppAn.Data!T49,(AppAn.Data!T49*ozton*AppAn.Data!T$6)/1000000),"-")</f>
        <v>36.175375393102534</v>
      </c>
      <c r="L23" s="81">
        <f>IFERROR(IF($B$2="Tonnes",AppAn.Data!U49,(AppAn.Data!U49*ozton*AppAn.Data!U$6)/1000000),"-")</f>
        <v>34.013328550638583</v>
      </c>
      <c r="M23" s="81">
        <f>IFERROR(IF($B$2="Tonnes",AppAn.Data!V49,(AppAn.Data!V49*ozton*AppAn.Data!V$6)/1000000),"-")</f>
        <v>21.496678832314039</v>
      </c>
      <c r="N23" s="81">
        <f>IFERROR(IF($B$2="Tonnes",AppAn.Data!W49,(AppAn.Data!W49*ozton*AppAn.Data!W$6)/1000000),"-")</f>
        <v>33.849116050640937</v>
      </c>
      <c r="O23" s="81">
        <f>IFERROR(IF($B$2="Tonnes",AppAn.Data!X49,(AppAn.Data!X49*ozton*AppAn.Data!X$6)/1000000),"-")</f>
        <v>46.868456851356889</v>
      </c>
      <c r="P23" s="81">
        <f>IFERROR(IF($B$2="Tonnes",AppAn.Data!Y49,(AppAn.Data!Y49*ozton*AppAn.Data!Y$6)/1000000),"-")</f>
        <v>39.746399280311664</v>
      </c>
      <c r="Q23" s="68" t="str">
        <f t="shared" si="2"/>
        <v>▼</v>
      </c>
      <c r="R23" s="69">
        <f t="shared" si="0"/>
        <v>-15.195843963100387</v>
      </c>
      <c r="S23" s="64"/>
      <c r="T23" s="81">
        <f>IFERROR(IF($B$2="Tonnes",AppQt.Data!M59,(AppQt.Data!M59*ozton*AppQt.Data!M$7)/1000000),"-")</f>
        <v>20.559086559612751</v>
      </c>
      <c r="U23" s="81">
        <f>IFERROR(IF($B$2="Tonnes",AppQt.Data!N59,(AppQt.Data!N59*ozton*AppQt.Data!N$7)/1000000),"-")</f>
        <v>17.606256017698762</v>
      </c>
      <c r="V23" s="81">
        <f>IFERROR(IF($B$2="Tonnes",AppQt.Data!O59,(AppQt.Data!O59*ozton*AppQt.Data!O$7)/1000000),"-")</f>
        <v>15.597466925021408</v>
      </c>
      <c r="W23" s="81">
        <f>IFERROR(IF($B$2="Tonnes",AppQt.Data!P59,(AppQt.Data!P59*ozton*AppQt.Data!P$7)/1000000),"-")</f>
        <v>13.180023060390397</v>
      </c>
      <c r="X23" s="81">
        <f>IFERROR(IF($B$2="Tonnes",AppQt.Data!Q59,(AppQt.Data!Q59*ozton*AppQt.Data!Q$7)/1000000),"-")</f>
        <v>21.26134289452207</v>
      </c>
      <c r="Y23" s="81">
        <f>IFERROR(IF($B$2="Tonnes",AppQt.Data!R59,(AppQt.Data!R59*ozton*AppQt.Data!R$7)/1000000),"-")</f>
        <v>16.495935552672027</v>
      </c>
      <c r="Z23" s="81">
        <f>IFERROR(IF($B$2="Tonnes",AppQt.Data!S59,(AppQt.Data!S59*ozton*AppQt.Data!S$7)/1000000),"-")</f>
        <v>9.8471548868704186</v>
      </c>
      <c r="AA23" s="81">
        <f>IFERROR(IF($B$2="Tonnes",AppQt.Data!T59,(AppQt.Data!T59*ozton*AppQt.Data!T$7)/1000000),"-")</f>
        <v>8.7402363552404285</v>
      </c>
      <c r="AB23" s="81">
        <f>IFERROR(IF($B$2="Tonnes",AppQt.Data!U59,(AppQt.Data!U59*ozton*AppQt.Data!U$7)/1000000),"-")</f>
        <v>16.663994522762291</v>
      </c>
      <c r="AC23" s="81">
        <f>IFERROR(IF($B$2="Tonnes",AppQt.Data!V59,(AppQt.Data!V59*ozton*AppQt.Data!V$7)/1000000),"-")</f>
        <v>14.072269988308502</v>
      </c>
      <c r="AD23" s="81">
        <f>IFERROR(IF($B$2="Tonnes",AppQt.Data!W59,(AppQt.Data!W59*ozton*AppQt.Data!W$7)/1000000),"-")</f>
        <v>9.3564962343990761</v>
      </c>
      <c r="AE23" s="81">
        <f>IFERROR(IF($B$2="Tonnes",AppQt.Data!X59,(AppQt.Data!X59*ozton*AppQt.Data!X$7)/1000000),"-")</f>
        <v>9.2688594189113207</v>
      </c>
      <c r="AF23" s="81">
        <f>IFERROR(IF($B$2="Tonnes",AppQt.Data!Y59,(AppQt.Data!Y59*ozton*AppQt.Data!Y$7)/1000000),"-")</f>
        <v>16.740400156049354</v>
      </c>
      <c r="AG23" s="81">
        <f>IFERROR(IF($B$2="Tonnes",AppQt.Data!Z59,(AppQt.Data!Z59*ozton*AppQt.Data!Z$7)/1000000),"-")</f>
        <v>22.723529010891934</v>
      </c>
      <c r="AH23" s="81">
        <f>IFERROR(IF($B$2="Tonnes",AppQt.Data!AA59,(AppQt.Data!AA59*ozton*AppQt.Data!AA$7)/1000000),"-")</f>
        <v>12.721855097110042</v>
      </c>
      <c r="AI23" s="81">
        <f>IFERROR(IF($B$2="Tonnes",AppQt.Data!AB59,(AppQt.Data!AB59*ozton*AppQt.Data!AB$7)/1000000),"-")</f>
        <v>12.175428014259037</v>
      </c>
      <c r="AJ23" s="81">
        <f>IFERROR(IF($B$2="Tonnes",AppQt.Data!AC59,(AppQt.Data!AC59*ozton*AppQt.Data!AC$7)/1000000),"-")</f>
        <v>17.971801685482408</v>
      </c>
      <c r="AK23" s="81">
        <f>IFERROR(IF($B$2="Tonnes",AppQt.Data!AD59,(AppQt.Data!AD59*ozton*AppQt.Data!AD$7)/1000000),"-")</f>
        <v>17.029177837411954</v>
      </c>
      <c r="AL23" s="81">
        <f>IFERROR(IF($B$2="Tonnes",AppQt.Data!AE59,(AppQt.Data!AE59*ozton*AppQt.Data!AE$7)/1000000),"-")</f>
        <v>10.375829312093433</v>
      </c>
      <c r="AM23" s="81">
        <f>IFERROR(IF($B$2="Tonnes",AppQt.Data!AF59,(AppQt.Data!AF59*ozton*AppQt.Data!AF$7)/1000000),"-")</f>
        <v>10.635458674353359</v>
      </c>
      <c r="AN23" s="81">
        <f>IFERROR(IF($B$2="Tonnes",AppQt.Data!AG59,(AppQt.Data!AG59*ozton*AppQt.Data!AG$7)/1000000),"-")</f>
        <v>16.289404150141497</v>
      </c>
      <c r="AO23" s="81">
        <f>IFERROR(IF($B$2="Tonnes",AppQt.Data!AH59,(AppQt.Data!AH59*ozton*AppQt.Data!AH$7)/1000000),"-")</f>
        <v>14.877277877697136</v>
      </c>
      <c r="AP23" s="81">
        <f>IFERROR(IF($B$2="Tonnes",AppQt.Data!AI59,(AppQt.Data!AI59*ozton*AppQt.Data!AI$7)/1000000),"-")</f>
        <v>10.006260905194043</v>
      </c>
      <c r="AQ23" s="81">
        <f>IFERROR(IF($B$2="Tonnes",AppQt.Data!AJ59,(AppQt.Data!AJ59*ozton*AppQt.Data!AJ$7)/1000000),"-")</f>
        <v>10.236726794754514</v>
      </c>
      <c r="AR23" s="81">
        <f>IFERROR(IF($B$2="Tonnes",AppQt.Data!AK59,(AppQt.Data!AK59*ozton*AppQt.Data!AK$7)/1000000),"-")</f>
        <v>16.728281115858259</v>
      </c>
      <c r="AS23" s="81">
        <f>IFERROR(IF($B$2="Tonnes",AppQt.Data!AL59,(AppQt.Data!AL59*ozton*AppQt.Data!AL$7)/1000000),"-")</f>
        <v>11.717344356409505</v>
      </c>
      <c r="AT23" s="81">
        <f>IFERROR(IF($B$2="Tonnes",AppQt.Data!AM59,(AppQt.Data!AM59*ozton*AppQt.Data!AM$7)/1000000),"-")</f>
        <v>7.7876877205707302</v>
      </c>
      <c r="AU23" s="81">
        <f>IFERROR(IF($B$2="Tonnes",AppQt.Data!AN59,(AppQt.Data!AN59*ozton*AppQt.Data!AN$7)/1000000),"-")</f>
        <v>8.9504710703646104</v>
      </c>
      <c r="AV23" s="81">
        <f>IFERROR(IF($B$2="Tonnes",AppQt.Data!AO59,(AppQt.Data!AO59*ozton*AppQt.Data!AO$7)/1000000),"-")</f>
        <v>15.532209461374089</v>
      </c>
      <c r="AW23" s="81">
        <f>IFERROR(IF($B$2="Tonnes",AppQt.Data!AP59,(AppQt.Data!AP59*ozton*AppQt.Data!AP$7)/1000000),"-")</f>
        <v>12.623216967001952</v>
      </c>
      <c r="AX23" s="81">
        <f>IFERROR(IF($B$2="Tonnes",AppQt.Data!AQ59,(AppQt.Data!AQ59*ozton*AppQt.Data!AQ$7)/1000000),"-")</f>
        <v>7.4003195701908684</v>
      </c>
      <c r="AY23" s="81">
        <f>IFERROR(IF($B$2="Tonnes",AppQt.Data!AR59,(AppQt.Data!AR59*ozton*AppQt.Data!AR$7)/1000000),"-")</f>
        <v>11.135069472681261</v>
      </c>
      <c r="AZ23" s="81">
        <f>IFERROR(IF($B$2="Tonnes",AppQt.Data!AS59,(AppQt.Data!AS59*ozton*AppQt.Data!AS$7)/1000000),"-")</f>
        <v>10.052428962039913</v>
      </c>
      <c r="BA23" s="81">
        <f>IFERROR(IF($B$2="Tonnes",AppQt.Data!AT59,(AppQt.Data!AT59*ozton*AppQt.Data!AT$7)/1000000),"-")</f>
        <v>9.785574649148554</v>
      </c>
      <c r="BB23" s="81">
        <f>IFERROR(IF($B$2="Tonnes",AppQt.Data!AU59,(AppQt.Data!AU59*ozton*AppQt.Data!AU$7)/1000000),"-")</f>
        <v>6.8672111980676513</v>
      </c>
      <c r="BC23" s="81">
        <f>IFERROR(IF($B$2="Tonnes",AppQt.Data!AV59,(AppQt.Data!AV59*ozton*AppQt.Data!AV$7)/1000000),"-")</f>
        <v>9.4701605838464129</v>
      </c>
      <c r="BD23" s="81">
        <f>IFERROR(IF($B$2="Tonnes",AppQt.Data!AW59,(AppQt.Data!AW59*ozton*AppQt.Data!AW$7)/1000000),"-")</f>
        <v>10.679352567785104</v>
      </c>
      <c r="BE23" s="81">
        <f>IFERROR(IF($B$2="Tonnes",AppQt.Data!AX59,(AppQt.Data!AX59*ozton*AppQt.Data!AX$7)/1000000),"-")</f>
        <v>9.2637811039410014</v>
      </c>
      <c r="BF23" s="81">
        <f>IFERROR(IF($B$2="Tonnes",AppQt.Data!AY59,(AppQt.Data!AY59*ozton*AppQt.Data!AY$7)/1000000),"-")</f>
        <v>5.4498247780888605</v>
      </c>
      <c r="BG23" s="81">
        <f>IFERROR(IF($B$2="Tonnes",AppQt.Data!AZ59,(AppQt.Data!AZ59*ozton*AppQt.Data!AZ$7)/1000000),"-")</f>
        <v>8.6203701008236191</v>
      </c>
      <c r="BH23" s="81">
        <f>IFERROR(IF($B$2="Tonnes",AppQt.Data!BA59,(AppQt.Data!BA59*ozton*AppQt.Data!BA$7)/1000000),"-")</f>
        <v>9.5149006328254053</v>
      </c>
      <c r="BI23" s="81">
        <f>IFERROR(IF($B$2="Tonnes",AppQt.Data!BB59,(AppQt.Data!BB59*ozton*AppQt.Data!BB$7)/1000000),"-")</f>
        <v>1.2835113034143162</v>
      </c>
      <c r="BJ23" s="81">
        <f>IFERROR(IF($B$2="Tonnes",AppQt.Data!BC59,(AppQt.Data!BC59*ozton*AppQt.Data!BC$7)/1000000),"-")</f>
        <v>3.803409015193234</v>
      </c>
      <c r="BK23" s="81">
        <f>IFERROR(IF($B$2="Tonnes",AppQt.Data!BD59,(AppQt.Data!BD59*ozton*AppQt.Data!BD$7)/1000000),"-")</f>
        <v>6.8948578808810845</v>
      </c>
      <c r="BL23" s="81">
        <f>IFERROR(IF($B$2="Tonnes",AppQt.Data!BE59,(AppQt.Data!BE59*ozton*AppQt.Data!BE$7)/1000000),"-")</f>
        <v>8.3308959003408738</v>
      </c>
      <c r="BM23" s="81">
        <f>IFERROR(IF($B$2="Tonnes",AppQt.Data!BF59,(AppQt.Data!BF59*ozton*AppQt.Data!BF$7)/1000000),"-")</f>
        <v>7.3262638939837519</v>
      </c>
      <c r="BN23" s="81">
        <f>IFERROR(IF($B$2="Tonnes",AppQt.Data!BG59,(AppQt.Data!BG59*ozton*AppQt.Data!BG$7)/1000000),"-")</f>
        <v>8.2370521500930387</v>
      </c>
      <c r="BO23" s="81">
        <f>IFERROR(IF($B$2="Tonnes",AppQt.Data!BH59,(AppQt.Data!BH59*ozton*AppQt.Data!BH$7)/1000000),"-")</f>
        <v>9.9549041062232764</v>
      </c>
      <c r="BP23" s="81">
        <f>IFERROR(IF($B$2="Tonnes",AppQt.Data!BI59,(AppQt.Data!BI59*ozton*AppQt.Data!BI$7)/1000000),"-")</f>
        <v>12.491775698486325</v>
      </c>
      <c r="BQ23" s="81">
        <f>IFERROR(IF($B$2="Tonnes",AppQt.Data!BJ59,(AppQt.Data!BJ59*ozton*AppQt.Data!BJ$7)/1000000),"-")</f>
        <v>13.181305481230201</v>
      </c>
      <c r="BR23" s="81">
        <f>IFERROR(IF($B$2="Tonnes",AppQt.Data!BK59,(AppQt.Data!BK59*ozton*AppQt.Data!BK$7)/1000000),"-")</f>
        <v>10.738060003966027</v>
      </c>
      <c r="BS23" s="81">
        <f>IFERROR(IF($B$2="Tonnes",AppQt.Data!BL59,(AppQt.Data!BL59*ozton*AppQt.Data!BL$7)/1000000),"-")</f>
        <v>10.457315667674335</v>
      </c>
      <c r="BT23" s="81">
        <f>IFERROR(IF($B$2="Tonnes",AppQt.Data!BM59,(AppQt.Data!BM59*ozton*AppQt.Data!BM$7)/1000000),"-")</f>
        <v>9.7421157908920772</v>
      </c>
      <c r="BU23" s="81">
        <f>IFERROR(IF($B$2="Tonnes",AppQt.Data!BN59,(AppQt.Data!BN59*ozton*AppQt.Data!BN$7)/1000000),"-")</f>
        <v>10.593557827522947</v>
      </c>
      <c r="BV23" s="81">
        <f>IFERROR(IF($B$2="Tonnes",AppQt.Data!BO59,(AppQt.Data!BO59*ozton*AppQt.Data!BO$7)/1000000),"-")</f>
        <v>9.1557251617288511</v>
      </c>
      <c r="BW23" s="81">
        <f>IFERROR(IF($B$2="Tonnes",AppQt.Data!BP59,(AppQt.Data!BP59*ozton*AppQt.Data!BP$7)/1000000),"-")</f>
        <v>10.255000500167785</v>
      </c>
      <c r="BX23" s="68" t="str">
        <f t="shared" si="3"/>
        <v>▼</v>
      </c>
      <c r="BY23" s="69">
        <f t="shared" si="1"/>
        <v>-1.9346759143165859</v>
      </c>
    </row>
    <row r="24" spans="1:77">
      <c r="A24" s="64"/>
      <c r="B24" s="80" t="s">
        <v>65</v>
      </c>
      <c r="C24" s="81">
        <f>IFERROR(IF($B$2="Tonnes",AppAn.Data!L50,(AppAn.Data!L50*ozton*AppAn.Data!L$6)/1000000),"-")</f>
        <v>8.9703643653502034</v>
      </c>
      <c r="D24" s="81">
        <f>IFERROR(IF($B$2="Tonnes",AppAn.Data!M50,(AppAn.Data!M50*ozton*AppAn.Data!M$6)/1000000),"-")</f>
        <v>8.3683846332028065</v>
      </c>
      <c r="E24" s="81">
        <f>IFERROR(IF($B$2="Tonnes",AppAn.Data!N50,(AppAn.Data!N50*ozton*AppAn.Data!N$6)/1000000),"-")</f>
        <v>7.6780776070867685</v>
      </c>
      <c r="F24" s="81">
        <f>IFERROR(IF($B$2="Tonnes",AppAn.Data!O50,(AppAn.Data!O50*ozton*AppAn.Data!O$6)/1000000),"-")</f>
        <v>11.674912969870952</v>
      </c>
      <c r="G24" s="81">
        <f>IFERROR(IF($B$2="Tonnes",AppAn.Data!P50,(AppAn.Data!P50*ozton*AppAn.Data!P$6)/1000000),"-")</f>
        <v>14.187805551611071</v>
      </c>
      <c r="H24" s="81">
        <f>IFERROR(IF($B$2="Tonnes",AppAn.Data!Q50,(AppAn.Data!Q50*ozton*AppAn.Data!Q$6)/1000000),"-")</f>
        <v>13.170969087400001</v>
      </c>
      <c r="I24" s="81">
        <f>IFERROR(IF($B$2="Tonnes",AppAn.Data!R50,(AppAn.Data!R50*ozton*AppAn.Data!R$6)/1000000),"-")</f>
        <v>12.559646645435</v>
      </c>
      <c r="J24" s="81">
        <f>IFERROR(IF($B$2="Tonnes",AppAn.Data!S50,(AppAn.Data!S50*ozton*AppAn.Data!S$6)/1000000),"-")</f>
        <v>13.884438660593752</v>
      </c>
      <c r="K24" s="81">
        <f>IFERROR(IF($B$2="Tonnes",AppAn.Data!T50,(AppAn.Data!T50*ozton*AppAn.Data!T$6)/1000000),"-")</f>
        <v>14.046187062499438</v>
      </c>
      <c r="L24" s="81">
        <f>IFERROR(IF($B$2="Tonnes",AppAn.Data!U50,(AppAn.Data!U50*ozton*AppAn.Data!U$6)/1000000),"-")</f>
        <v>13.293400236310671</v>
      </c>
      <c r="M24" s="81">
        <f>IFERROR(IF($B$2="Tonnes",AppAn.Data!V50,(AppAn.Data!V50*ozton*AppAn.Data!V$6)/1000000),"-")</f>
        <v>10.310403723100613</v>
      </c>
      <c r="N24" s="81">
        <f>IFERROR(IF($B$2="Tonnes",AppAn.Data!W50,(AppAn.Data!W50*ozton*AppAn.Data!W$6)/1000000),"-")</f>
        <v>12.98082490767233</v>
      </c>
      <c r="O24" s="81">
        <f>IFERROR(IF($B$2="Tonnes",AppAn.Data!X50,(AppAn.Data!X50*ozton*AppAn.Data!X$6)/1000000),"-")</f>
        <v>14.682615732763217</v>
      </c>
      <c r="P24" s="81">
        <f>IFERROR(IF($B$2="Tonnes",AppAn.Data!Y50,(AppAn.Data!Y50*ozton*AppAn.Data!Y$6)/1000000),"-")</f>
        <v>14.307757295727624</v>
      </c>
      <c r="Q24" s="68" t="str">
        <f t="shared" si="2"/>
        <v>▼</v>
      </c>
      <c r="R24" s="69">
        <f t="shared" si="0"/>
        <v>-2.5530766714756625</v>
      </c>
      <c r="S24" s="64"/>
      <c r="T24" s="81">
        <f>IFERROR(IF($B$2="Tonnes",AppQt.Data!M60,(AppQt.Data!M60*ozton*AppQt.Data!M$7)/1000000),"-")</f>
        <v>2.6809957577797863</v>
      </c>
      <c r="U24" s="81">
        <f>IFERROR(IF($B$2="Tonnes",AppQt.Data!N60,(AppQt.Data!N60*ozton*AppQt.Data!N$7)/1000000),"-")</f>
        <v>1.8521394383058787</v>
      </c>
      <c r="V24" s="81">
        <f>IFERROR(IF($B$2="Tonnes",AppQt.Data!O60,(AppQt.Data!O60*ozton*AppQt.Data!O$7)/1000000),"-")</f>
        <v>2.7279318023094934</v>
      </c>
      <c r="W24" s="81">
        <f>IFERROR(IF($B$2="Tonnes",AppQt.Data!P60,(AppQt.Data!P60*ozton*AppQt.Data!P$7)/1000000),"-")</f>
        <v>1.7092973669550449</v>
      </c>
      <c r="X24" s="81">
        <f>IFERROR(IF($B$2="Tonnes",AppQt.Data!Q60,(AppQt.Data!Q60*ozton*AppQt.Data!Q$7)/1000000),"-")</f>
        <v>2.5400164534685028</v>
      </c>
      <c r="Y24" s="81">
        <f>IFERROR(IF($B$2="Tonnes",AppQt.Data!R60,(AppQt.Data!R60*ozton*AppQt.Data!R$7)/1000000),"-")</f>
        <v>1.8190139854482272</v>
      </c>
      <c r="Z24" s="81">
        <f>IFERROR(IF($B$2="Tonnes",AppQt.Data!S60,(AppQt.Data!S60*ozton*AppQt.Data!S$7)/1000000),"-")</f>
        <v>2.3256039687250798</v>
      </c>
      <c r="AA24" s="81">
        <f>IFERROR(IF($B$2="Tonnes",AppQt.Data!T60,(AppQt.Data!T60*ozton*AppQt.Data!T$7)/1000000),"-")</f>
        <v>1.683750225560996</v>
      </c>
      <c r="AB24" s="81">
        <f>IFERROR(IF($B$2="Tonnes",AppQt.Data!U60,(AppQt.Data!U60*ozton*AppQt.Data!U$7)/1000000),"-")</f>
        <v>2.1811180896643108</v>
      </c>
      <c r="AC24" s="81">
        <f>IFERROR(IF($B$2="Tonnes",AppQt.Data!V60,(AppQt.Data!V60*ozton*AppQt.Data!V$7)/1000000),"-")</f>
        <v>1.8042509497985488</v>
      </c>
      <c r="AD24" s="81">
        <f>IFERROR(IF($B$2="Tonnes",AppQt.Data!W60,(AppQt.Data!W60*ozton*AppQt.Data!W$7)/1000000),"-")</f>
        <v>2.0944231731542242</v>
      </c>
      <c r="AE24" s="81">
        <f>IFERROR(IF($B$2="Tonnes",AppQt.Data!X60,(AppQt.Data!X60*ozton*AppQt.Data!X$7)/1000000),"-")</f>
        <v>1.5982853944696842</v>
      </c>
      <c r="AF24" s="81">
        <f>IFERROR(IF($B$2="Tonnes",AppQt.Data!Y60,(AppQt.Data!Y60*ozton*AppQt.Data!Y$7)/1000000),"-")</f>
        <v>4.1273389549999999</v>
      </c>
      <c r="AG24" s="81">
        <f>IFERROR(IF($B$2="Tonnes",AppQt.Data!Z60,(AppQt.Data!Z60*ozton*AppQt.Data!Z$7)/1000000),"-")</f>
        <v>3.4570193854037492</v>
      </c>
      <c r="AH24" s="81">
        <f>IFERROR(IF($B$2="Tonnes",AppQt.Data!AA60,(AppQt.Data!AA60*ozton*AppQt.Data!AA$7)/1000000),"-")</f>
        <v>1.8872656023794563</v>
      </c>
      <c r="AI24" s="81">
        <f>IFERROR(IF($B$2="Tonnes",AppQt.Data!AB60,(AppQt.Data!AB60*ozton*AppQt.Data!AB$7)/1000000),"-")</f>
        <v>2.203289027087747</v>
      </c>
      <c r="AJ24" s="81">
        <f>IFERROR(IF($B$2="Tonnes",AppQt.Data!AC60,(AppQt.Data!AC60*ozton*AppQt.Data!AC$7)/1000000),"-")</f>
        <v>4.0420088220000014</v>
      </c>
      <c r="AK24" s="81">
        <f>IFERROR(IF($B$2="Tonnes",AppQt.Data!AD60,(AppQt.Data!AD60*ozton*AppQt.Data!AD$7)/1000000),"-")</f>
        <v>3.6512660233185699</v>
      </c>
      <c r="AL24" s="81">
        <f>IFERROR(IF($B$2="Tonnes",AppQt.Data!AE60,(AppQt.Data!AE60*ozton*AppQt.Data!AE$7)/1000000),"-")</f>
        <v>2.6175634792047533</v>
      </c>
      <c r="AM24" s="81">
        <f>IFERROR(IF($B$2="Tonnes",AppQt.Data!AF60,(AppQt.Data!AF60*ozton*AppQt.Data!AF$7)/1000000),"-")</f>
        <v>3.8769672270877469</v>
      </c>
      <c r="AN24" s="81">
        <f>IFERROR(IF($B$2="Tonnes",AppQt.Data!AG60,(AppQt.Data!AG60*ozton*AppQt.Data!AG$7)/1000000),"-")</f>
        <v>3.7707070059000003</v>
      </c>
      <c r="AO24" s="81">
        <f>IFERROR(IF($B$2="Tonnes",AppQt.Data!AH60,(AppQt.Data!AH60*ozton*AppQt.Data!AH$7)/1000000),"-")</f>
        <v>3.4160980320000007</v>
      </c>
      <c r="AP24" s="81">
        <f>IFERROR(IF($B$2="Tonnes",AppQt.Data!AI60,(AppQt.Data!AI60*ozton*AppQt.Data!AI$7)/1000000),"-")</f>
        <v>2.3182698770000001</v>
      </c>
      <c r="AQ24" s="81">
        <f>IFERROR(IF($B$2="Tonnes",AppQt.Data!AJ60,(AppQt.Data!AJ60*ozton*AppQt.Data!AJ$7)/1000000),"-")</f>
        <v>3.6658941724999998</v>
      </c>
      <c r="AR24" s="81">
        <f>IFERROR(IF($B$2="Tonnes",AppQt.Data!AK60,(AppQt.Data!AK60*ozton*AppQt.Data!AK$7)/1000000),"-")</f>
        <v>3.4322510053099999</v>
      </c>
      <c r="AS24" s="81">
        <f>IFERROR(IF($B$2="Tonnes",AppQt.Data!AL60,(AppQt.Data!AL60*ozton*AppQt.Data!AL$7)/1000000),"-")</f>
        <v>3.3436096768000008</v>
      </c>
      <c r="AT24" s="81">
        <f>IFERROR(IF($B$2="Tonnes",AppQt.Data!AM60,(AppQt.Data!AM60*ozton*AppQt.Data!AM$7)/1000000),"-")</f>
        <v>2.3492849479500002</v>
      </c>
      <c r="AU24" s="81">
        <f>IFERROR(IF($B$2="Tonnes",AppQt.Data!AN60,(AppQt.Data!AN60*ozton*AppQt.Data!AN$7)/1000000),"-")</f>
        <v>3.434501015375</v>
      </c>
      <c r="AV24" s="81">
        <f>IFERROR(IF($B$2="Tonnes",AppQt.Data!AO60,(AppQt.Data!AO60*ozton*AppQt.Data!AO$7)/1000000),"-")</f>
        <v>3.9320804855450002</v>
      </c>
      <c r="AW24" s="81">
        <f>IFERROR(IF($B$2="Tonnes",AppQt.Data!AP60,(AppQt.Data!AP60*ozton*AppQt.Data!AP$7)/1000000),"-")</f>
        <v>3.7244476897600003</v>
      </c>
      <c r="AX24" s="81">
        <f>IFERROR(IF($B$2="Tonnes",AppQt.Data!AQ60,(AppQt.Data!AQ60*ozton*AppQt.Data!AQ$7)/1000000),"-")</f>
        <v>2.4444258050575001</v>
      </c>
      <c r="AY24" s="81">
        <f>IFERROR(IF($B$2="Tonnes",AppQt.Data!AR60,(AppQt.Data!AR60*ozton*AppQt.Data!AR$7)/1000000),"-")</f>
        <v>3.7834846802312496</v>
      </c>
      <c r="AZ24" s="81">
        <f>IFERROR(IF($B$2="Tonnes",AppQt.Data!AS60,(AppQt.Data!AS60*ozton*AppQt.Data!AS$7)/1000000),"-")</f>
        <v>3.6007793769904999</v>
      </c>
      <c r="BA24" s="81">
        <f>IFERROR(IF($B$2="Tonnes",AppQt.Data!AT60,(AppQt.Data!AT60*ozton*AppQt.Data!AT$7)/1000000),"-")</f>
        <v>4.127944066136001</v>
      </c>
      <c r="BB24" s="81">
        <f>IFERROR(IF($B$2="Tonnes",AppQt.Data!AU60,(AppQt.Data!AU60*ozton*AppQt.Data!AU$7)/1000000),"-")</f>
        <v>2.6473562698601247</v>
      </c>
      <c r="BC24" s="81">
        <f>IFERROR(IF($B$2="Tonnes",AppQt.Data!AV60,(AppQt.Data!AV60*ozton*AppQt.Data!AV$7)/1000000),"-")</f>
        <v>3.6701073495128123</v>
      </c>
      <c r="BD24" s="81">
        <f>IFERROR(IF($B$2="Tonnes",AppQt.Data!AW60,(AppQt.Data!AW60*ozton*AppQt.Data!AW$7)/1000000),"-")</f>
        <v>3.7913584541820753</v>
      </c>
      <c r="BE24" s="81">
        <f>IFERROR(IF($B$2="Tonnes",AppQt.Data!AX60,(AppQt.Data!AX60*ozton*AppQt.Data!AX$7)/1000000),"-")</f>
        <v>3.8051496595224004</v>
      </c>
      <c r="BF24" s="81">
        <f>IFERROR(IF($B$2="Tonnes",AppQt.Data!AY60,(AppQt.Data!AY60*ozton*AppQt.Data!AY$7)/1000000),"-")</f>
        <v>2.2717318597263056</v>
      </c>
      <c r="BG24" s="81">
        <f>IFERROR(IF($B$2="Tonnes",AppQt.Data!AZ60,(AppQt.Data!AZ60*ozton*AppQt.Data!AZ$7)/1000000),"-")</f>
        <v>3.4251602628798912</v>
      </c>
      <c r="BH24" s="81">
        <f>IFERROR(IF($B$2="Tonnes",AppQt.Data!BA60,(AppQt.Data!BA60*ozton*AppQt.Data!BA$7)/1000000),"-")</f>
        <v>3.3330696583065231</v>
      </c>
      <c r="BI24" s="81">
        <f>IFERROR(IF($B$2="Tonnes",AppQt.Data!BB60,(AppQt.Data!BB60*ozton*AppQt.Data!BB$7)/1000000),"-")</f>
        <v>2.456752731946481</v>
      </c>
      <c r="BJ24" s="81">
        <f>IFERROR(IF($B$2="Tonnes",AppQt.Data!BC60,(AppQt.Data!BC60*ozton*AppQt.Data!BC$7)/1000000),"-")</f>
        <v>1.8128023180974098</v>
      </c>
      <c r="BK24" s="81">
        <f>IFERROR(IF($B$2="Tonnes",AppQt.Data!BD60,(AppQt.Data!BD60*ozton*AppQt.Data!BD$7)/1000000),"-")</f>
        <v>2.7077790147502001</v>
      </c>
      <c r="BL24" s="81">
        <f>IFERROR(IF($B$2="Tonnes",AppQt.Data!BE60,(AppQt.Data!BE60*ozton*AppQt.Data!BE$7)/1000000),"-")</f>
        <v>3.4472231412218508</v>
      </c>
      <c r="BM24" s="81">
        <f>IFERROR(IF($B$2="Tonnes",AppQt.Data!BF60,(AppQt.Data!BF60*ozton*AppQt.Data!BF$7)/1000000),"-")</f>
        <v>3.6748153780170703</v>
      </c>
      <c r="BN24" s="81">
        <f>IFERROR(IF($B$2="Tonnes",AppQt.Data!BG60,(AppQt.Data!BG60*ozton*AppQt.Data!BG$7)/1000000),"-")</f>
        <v>2.8969480061238055</v>
      </c>
      <c r="BO24" s="81">
        <f>IFERROR(IF($B$2="Tonnes",AppQt.Data!BH60,(AppQt.Data!BH60*ozton*AppQt.Data!BH$7)/1000000),"-")</f>
        <v>2.9618383823096024</v>
      </c>
      <c r="BP24" s="81">
        <f>IFERROR(IF($B$2="Tonnes",AppQt.Data!BI60,(AppQt.Data!BI60*ozton*AppQt.Data!BI$7)/1000000),"-")</f>
        <v>3.1099303014250825</v>
      </c>
      <c r="BQ24" s="81">
        <f>IFERROR(IF($B$2="Tonnes",AppQt.Data!BJ60,(AppQt.Data!BJ60*ozton*AppQt.Data!BJ$7)/1000000),"-")</f>
        <v>3.7674273353516248</v>
      </c>
      <c r="BR24" s="81">
        <f>IFERROR(IF($B$2="Tonnes",AppQt.Data!BK60,(AppQt.Data!BK60*ozton*AppQt.Data!BK$7)/1000000),"-")</f>
        <v>3.959290698887028</v>
      </c>
      <c r="BS24" s="81">
        <f>IFERROR(IF($B$2="Tonnes",AppQt.Data!BL60,(AppQt.Data!BL60*ozton*AppQt.Data!BL$7)/1000000),"-")</f>
        <v>3.8459673970994821</v>
      </c>
      <c r="BT24" s="81">
        <f>IFERROR(IF($B$2="Tonnes",AppQt.Data!BM60,(AppQt.Data!BM60*ozton*AppQt.Data!BM$7)/1000000),"-")</f>
        <v>3.0067949087572585</v>
      </c>
      <c r="BU24" s="81">
        <f>IFERROR(IF($B$2="Tonnes",AppQt.Data!BN60,(AppQt.Data!BN60*ozton*AppQt.Data!BN$7)/1000000),"-")</f>
        <v>4.1855620511330747</v>
      </c>
      <c r="BV24" s="81">
        <f>IFERROR(IF($B$2="Tonnes",AppQt.Data!BO60,(AppQt.Data!BO60*ozton*AppQt.Data!BO$7)/1000000),"-")</f>
        <v>3.3597816980938378</v>
      </c>
      <c r="BW24" s="81">
        <f>IFERROR(IF($B$2="Tonnes",AppQt.Data!BP60,(AppQt.Data!BP60*ozton*AppQt.Data!BP$7)/1000000),"-")</f>
        <v>3.7556186377434546</v>
      </c>
      <c r="BX24" s="68" t="str">
        <f t="shared" si="3"/>
        <v>▼</v>
      </c>
      <c r="BY24" s="69">
        <f t="shared" si="1"/>
        <v>-2.3491816239567198</v>
      </c>
    </row>
    <row r="25" spans="1:77">
      <c r="A25" s="64"/>
      <c r="B25" s="80" t="s">
        <v>66</v>
      </c>
      <c r="C25" s="81">
        <f>IFERROR(IF($B$2="Tonnes",AppAn.Data!L51,(AppAn.Data!L51*ozton*AppAn.Data!L$6)/1000000),"-")</f>
        <v>52.99244765373659</v>
      </c>
      <c r="D25" s="81">
        <f>IFERROR(IF($B$2="Tonnes",AppAn.Data!M51,(AppAn.Data!M51*ozton*AppAn.Data!M$6)/1000000),"-")</f>
        <v>34.062988063851321</v>
      </c>
      <c r="E25" s="81">
        <f>IFERROR(IF($B$2="Tonnes",AppAn.Data!N51,(AppAn.Data!N51*ozton*AppAn.Data!N$6)/1000000),"-")</f>
        <v>42.08488138449917</v>
      </c>
      <c r="F25" s="81">
        <f>IFERROR(IF($B$2="Tonnes",AppAn.Data!O51,(AppAn.Data!O51*ozton*AppAn.Data!O$6)/1000000),"-")</f>
        <v>45.646887906094889</v>
      </c>
      <c r="G25" s="81">
        <f>IFERROR(IF($B$2="Tonnes",AppAn.Data!P51,(AppAn.Data!P51*ozton*AppAn.Data!P$6)/1000000),"-")</f>
        <v>45.113690469393433</v>
      </c>
      <c r="H25" s="81">
        <f>IFERROR(IF($B$2="Tonnes",AppAn.Data!Q51,(AppAn.Data!Q51*ozton*AppAn.Data!Q$6)/1000000),"-")</f>
        <v>38.231053774663707</v>
      </c>
      <c r="I25" s="81">
        <f>IFERROR(IF($B$2="Tonnes",AppAn.Data!R51,(AppAn.Data!R51*ozton*AppAn.Data!R$6)/1000000),"-")</f>
        <v>25.393005289796623</v>
      </c>
      <c r="J25" s="81">
        <f>IFERROR(IF($B$2="Tonnes",AppAn.Data!S51,(AppAn.Data!S51*ozton*AppAn.Data!S$6)/1000000),"-")</f>
        <v>22.0129555410359</v>
      </c>
      <c r="K25" s="81">
        <f>IFERROR(IF($B$2="Tonnes",AppAn.Data!T51,(AppAn.Data!T51*ozton*AppAn.Data!T$6)/1000000),"-")</f>
        <v>24.73804045361441</v>
      </c>
      <c r="L25" s="81">
        <f>IFERROR(IF($B$2="Tonnes",AppAn.Data!U51,(AppAn.Data!U51*ozton*AppAn.Data!U$6)/1000000),"-")</f>
        <v>26.684417258578407</v>
      </c>
      <c r="M25" s="81">
        <f>IFERROR(IF($B$2="Tonnes",AppAn.Data!V51,(AppAn.Data!V51*ozton*AppAn.Data!V$6)/1000000),"-")</f>
        <v>21.338110526754871</v>
      </c>
      <c r="N25" s="81">
        <f>IFERROR(IF($B$2="Tonnes",AppAn.Data!W51,(AppAn.Data!W51*ozton*AppAn.Data!W$6)/1000000),"-")</f>
        <v>31.724155638043925</v>
      </c>
      <c r="O25" s="81">
        <f>IFERROR(IF($B$2="Tonnes",AppAn.Data!X51,(AppAn.Data!X51*ozton*AppAn.Data!X$6)/1000000),"-")</f>
        <v>32.326513974469776</v>
      </c>
      <c r="P25" s="81">
        <f>IFERROR(IF($B$2="Tonnes",AppAn.Data!Y51,(AppAn.Data!Y51*ozton*AppAn.Data!Y$6)/1000000),"-")</f>
        <v>26.698296160061425</v>
      </c>
      <c r="Q25" s="68" t="str">
        <f t="shared" si="2"/>
        <v>▼</v>
      </c>
      <c r="R25" s="69">
        <f t="shared" si="0"/>
        <v>-17.410531240248485</v>
      </c>
      <c r="S25" s="64"/>
      <c r="T25" s="81">
        <f>IFERROR(IF($B$2="Tonnes",AppQt.Data!M61,(AppQt.Data!M61*ozton*AppQt.Data!M$7)/1000000),"-")</f>
        <v>17.738572192101202</v>
      </c>
      <c r="U25" s="81">
        <f>IFERROR(IF($B$2="Tonnes",AppQt.Data!N61,(AppQt.Data!N61*ozton*AppQt.Data!N$7)/1000000),"-")</f>
        <v>8.9378819920124517</v>
      </c>
      <c r="V25" s="81">
        <f>IFERROR(IF($B$2="Tonnes",AppQt.Data!O61,(AppQt.Data!O61*ozton*AppQt.Data!O$7)/1000000),"-")</f>
        <v>15.369217889325563</v>
      </c>
      <c r="W25" s="81">
        <f>IFERROR(IF($B$2="Tonnes",AppQt.Data!P61,(AppQt.Data!P61*ozton*AppQt.Data!P$7)/1000000),"-")</f>
        <v>10.946775580297381</v>
      </c>
      <c r="X25" s="81">
        <f>IFERROR(IF($B$2="Tonnes",AppQt.Data!Q61,(AppQt.Data!Q61*ozton*AppQt.Data!Q$7)/1000000),"-")</f>
        <v>8.5669233523121786</v>
      </c>
      <c r="Y25" s="81">
        <f>IFERROR(IF($B$2="Tonnes",AppQt.Data!R61,(AppQt.Data!R61*ozton*AppQt.Data!R$7)/1000000),"-")</f>
        <v>7.8515495983147865</v>
      </c>
      <c r="Z25" s="81">
        <f>IFERROR(IF($B$2="Tonnes",AppQt.Data!S61,(AppQt.Data!S61*ozton*AppQt.Data!S$7)/1000000),"-")</f>
        <v>8.8678516080382668</v>
      </c>
      <c r="AA25" s="81">
        <f>IFERROR(IF($B$2="Tonnes",AppQt.Data!T61,(AppQt.Data!T61*ozton*AppQt.Data!T$7)/1000000),"-")</f>
        <v>8.7766635051860931</v>
      </c>
      <c r="AB25" s="81">
        <f>IFERROR(IF($B$2="Tonnes",AppQt.Data!U61,(AppQt.Data!U61*ozton*AppQt.Data!U$7)/1000000),"-")</f>
        <v>9.8371499488958758</v>
      </c>
      <c r="AC25" s="81">
        <f>IFERROR(IF($B$2="Tonnes",AppQt.Data!V61,(AppQt.Data!V61*ozton*AppQt.Data!V$7)/1000000),"-")</f>
        <v>8.8333870556483127</v>
      </c>
      <c r="AD25" s="81">
        <f>IFERROR(IF($B$2="Tonnes",AppQt.Data!W61,(AppQt.Data!W61*ozton*AppQt.Data!W$7)/1000000),"-")</f>
        <v>11.115453198164953</v>
      </c>
      <c r="AE25" s="81">
        <f>IFERROR(IF($B$2="Tonnes",AppQt.Data!X61,(AppQt.Data!X61*ozton*AppQt.Data!X$7)/1000000),"-")</f>
        <v>12.298891181790026</v>
      </c>
      <c r="AF25" s="81">
        <f>IFERROR(IF($B$2="Tonnes",AppQt.Data!Y61,(AppQt.Data!Y61*ozton*AppQt.Data!Y$7)/1000000),"-")</f>
        <v>11.882170415371338</v>
      </c>
      <c r="AG25" s="81">
        <f>IFERROR(IF($B$2="Tonnes",AppQt.Data!Z61,(AppQt.Data!Z61*ozton*AppQt.Data!Z$7)/1000000),"-")</f>
        <v>13.299539969759508</v>
      </c>
      <c r="AH25" s="81">
        <f>IFERROR(IF($B$2="Tonnes",AppQt.Data!AA61,(AppQt.Data!AA61*ozton*AppQt.Data!AA$7)/1000000),"-")</f>
        <v>10.584662643281794</v>
      </c>
      <c r="AI25" s="81">
        <f>IFERROR(IF($B$2="Tonnes",AppQt.Data!AB61,(AppQt.Data!AB61*ozton*AppQt.Data!AB$7)/1000000),"-")</f>
        <v>9.8805148776822485</v>
      </c>
      <c r="AJ25" s="81">
        <f>IFERROR(IF($B$2="Tonnes",AppQt.Data!AC61,(AppQt.Data!AC61*ozton*AppQt.Data!AC$7)/1000000),"-")</f>
        <v>13.03921258344929</v>
      </c>
      <c r="AK25" s="81">
        <f>IFERROR(IF($B$2="Tonnes",AppQt.Data!AD61,(AppQt.Data!AD61*ozton*AppQt.Data!AD$7)/1000000),"-")</f>
        <v>11.423647975965732</v>
      </c>
      <c r="AL25" s="81">
        <f>IFERROR(IF($B$2="Tonnes",AppQt.Data!AE61,(AppQt.Data!AE61*ozton*AppQt.Data!AE$7)/1000000),"-")</f>
        <v>11.108254250032495</v>
      </c>
      <c r="AM25" s="81">
        <f>IFERROR(IF($B$2="Tonnes",AppQt.Data!AF61,(AppQt.Data!AF61*ozton*AppQt.Data!AF$7)/1000000),"-")</f>
        <v>9.5425756599459177</v>
      </c>
      <c r="AN25" s="81">
        <f>IFERROR(IF($B$2="Tonnes",AppQt.Data!AG61,(AppQt.Data!AG61*ozton*AppQt.Data!AG$7)/1000000),"-")</f>
        <v>9.3157033727890504</v>
      </c>
      <c r="AO25" s="81">
        <f>IFERROR(IF($B$2="Tonnes",AppQt.Data!AH61,(AppQt.Data!AH61*ozton*AppQt.Data!AH$7)/1000000),"-")</f>
        <v>8.9095580659307014</v>
      </c>
      <c r="AP25" s="81">
        <f>IFERROR(IF($B$2="Tonnes",AppQt.Data!AI61,(AppQt.Data!AI61*ozton*AppQt.Data!AI$7)/1000000),"-")</f>
        <v>11.842216125976535</v>
      </c>
      <c r="AQ25" s="81">
        <f>IFERROR(IF($B$2="Tonnes",AppQt.Data!AJ61,(AppQt.Data!AJ61*ozton*AppQt.Data!AJ$7)/1000000),"-")</f>
        <v>8.1635762099674221</v>
      </c>
      <c r="AR25" s="81">
        <f>IFERROR(IF($B$2="Tonnes",AppQt.Data!AK61,(AppQt.Data!AK61*ozton*AppQt.Data!AK$7)/1000000),"-")</f>
        <v>6.5570972361534263</v>
      </c>
      <c r="AS25" s="81">
        <f>IFERROR(IF($B$2="Tonnes",AppQt.Data!AL61,(AppQt.Data!AL61*ozton*AppQt.Data!AL$7)/1000000),"-")</f>
        <v>5.7714264415679866</v>
      </c>
      <c r="AT25" s="81">
        <f>IFERROR(IF($B$2="Tonnes",AppQt.Data!AM61,(AppQt.Data!AM61*ozton*AppQt.Data!AM$7)/1000000),"-")</f>
        <v>7.0600880902143253</v>
      </c>
      <c r="AU25" s="81">
        <f>IFERROR(IF($B$2="Tonnes",AppQt.Data!AN61,(AppQt.Data!AN61*ozton*AppQt.Data!AN$7)/1000000),"-")</f>
        <v>6.0043935218608828</v>
      </c>
      <c r="AV25" s="81">
        <f>IFERROR(IF($B$2="Tonnes",AppQt.Data!AO61,(AppQt.Data!AO61*ozton*AppQt.Data!AO$7)/1000000),"-")</f>
        <v>5.6846909180253871</v>
      </c>
      <c r="AW25" s="81">
        <f>IFERROR(IF($B$2="Tonnes",AppQt.Data!AP61,(AppQt.Data!AP61*ozton*AppQt.Data!AP$7)/1000000),"-")</f>
        <v>4.6751846841477906</v>
      </c>
      <c r="AX25" s="81">
        <f>IFERROR(IF($B$2="Tonnes",AppQt.Data!AQ61,(AppQt.Data!AQ61*ozton*AppQt.Data!AQ$7)/1000000),"-")</f>
        <v>6.3476178597432034</v>
      </c>
      <c r="AY25" s="81">
        <f>IFERROR(IF($B$2="Tonnes",AppQt.Data!AR61,(AppQt.Data!AR61*ozton*AppQt.Data!AR$7)/1000000),"-")</f>
        <v>5.3054620791195184</v>
      </c>
      <c r="AZ25" s="81">
        <f>IFERROR(IF($B$2="Tonnes",AppQt.Data!AS61,(AppQt.Data!AS61*ozton*AppQt.Data!AS$7)/1000000),"-")</f>
        <v>6.0456837511527572</v>
      </c>
      <c r="BA25" s="81">
        <f>IFERROR(IF($B$2="Tonnes",AppQt.Data!AT61,(AppQt.Data!AT61*ozton*AppQt.Data!AT$7)/1000000),"-")</f>
        <v>5.1806566733557151</v>
      </c>
      <c r="BB25" s="81">
        <f>IFERROR(IF($B$2="Tonnes",AppQt.Data!AU61,(AppQt.Data!AU61*ozton*AppQt.Data!AU$7)/1000000),"-")</f>
        <v>7.4338347022274123</v>
      </c>
      <c r="BC25" s="81">
        <f>IFERROR(IF($B$2="Tonnes",AppQt.Data!AV61,(AppQt.Data!AV61*ozton*AppQt.Data!AV$7)/1000000),"-")</f>
        <v>6.0778653268785261</v>
      </c>
      <c r="BD25" s="81">
        <f>IFERROR(IF($B$2="Tonnes",AppQt.Data!AW61,(AppQt.Data!AW61*ozton*AppQt.Data!AW$7)/1000000),"-")</f>
        <v>6.9492182642097813</v>
      </c>
      <c r="BE25" s="81">
        <f>IFERROR(IF($B$2="Tonnes",AppQt.Data!AX61,(AppQt.Data!AX61*ozton*AppQt.Data!AX$7)/1000000),"-")</f>
        <v>5.5626883239153972</v>
      </c>
      <c r="BF25" s="81">
        <f>IFERROR(IF($B$2="Tonnes",AppQt.Data!AY61,(AppQt.Data!AY61*ozton*AppQt.Data!AY$7)/1000000),"-")</f>
        <v>7.0583924440154693</v>
      </c>
      <c r="BG25" s="81">
        <f>IFERROR(IF($B$2="Tonnes",AppQt.Data!AZ61,(AppQt.Data!AZ61*ozton*AppQt.Data!AZ$7)/1000000),"-")</f>
        <v>7.1141182264377587</v>
      </c>
      <c r="BH25" s="81">
        <f>IFERROR(IF($B$2="Tonnes",AppQt.Data!BA61,(AppQt.Data!BA61*ozton*AppQt.Data!BA$7)/1000000),"-")</f>
        <v>7.1969453462668165</v>
      </c>
      <c r="BI25" s="81">
        <f>IFERROR(IF($B$2="Tonnes",AppQt.Data!BB61,(AppQt.Data!BB61*ozton*AppQt.Data!BB$7)/1000000),"-")</f>
        <v>1.7040983235510712</v>
      </c>
      <c r="BJ25" s="81">
        <f>IFERROR(IF($B$2="Tonnes",AppQt.Data!BC61,(AppQt.Data!BC61*ozton*AppQt.Data!BC$7)/1000000),"-")</f>
        <v>5.7908673158851842</v>
      </c>
      <c r="BK25" s="81">
        <f>IFERROR(IF($B$2="Tonnes",AppQt.Data!BD61,(AppQt.Data!BD61*ozton*AppQt.Data!BD$7)/1000000),"-")</f>
        <v>6.6461995410518</v>
      </c>
      <c r="BL25" s="81">
        <f>IFERROR(IF($B$2="Tonnes",AppQt.Data!BE61,(AppQt.Data!BE61*ozton*AppQt.Data!BE$7)/1000000),"-")</f>
        <v>8.1466515129410357</v>
      </c>
      <c r="BM25" s="81">
        <f>IFERROR(IF($B$2="Tonnes",AppQt.Data!BF61,(AppQt.Data!BF61*ozton*AppQt.Data!BF$7)/1000000),"-")</f>
        <v>7.2725775503271564</v>
      </c>
      <c r="BN25" s="81">
        <f>IFERROR(IF($B$2="Tonnes",AppQt.Data!BG61,(AppQt.Data!BG61*ozton*AppQt.Data!BG$7)/1000000),"-")</f>
        <v>8.3623248157670673</v>
      </c>
      <c r="BO25" s="81">
        <f>IFERROR(IF($B$2="Tonnes",AppQt.Data!BH61,(AppQt.Data!BH61*ozton*AppQt.Data!BH$7)/1000000),"-")</f>
        <v>7.942601759008669</v>
      </c>
      <c r="BP25" s="81">
        <f>IFERROR(IF($B$2="Tonnes",AppQt.Data!BI61,(AppQt.Data!BI61*ozton*AppQt.Data!BI$7)/1000000),"-")</f>
        <v>8.6838893741784791</v>
      </c>
      <c r="BQ25" s="81">
        <f>IFERROR(IF($B$2="Tonnes",AppQt.Data!BJ61,(AppQt.Data!BJ61*ozton*AppQt.Data!BJ$7)/1000000),"-")</f>
        <v>7.0208040356984061</v>
      </c>
      <c r="BR25" s="81">
        <f>IFERROR(IF($B$2="Tonnes",AppQt.Data!BK61,(AppQt.Data!BK61*ozton*AppQt.Data!BK$7)/1000000),"-")</f>
        <v>8.4657614635538483</v>
      </c>
      <c r="BS25" s="81">
        <f>IFERROR(IF($B$2="Tonnes",AppQt.Data!BL61,(AppQt.Data!BL61*ozton*AppQt.Data!BL$7)/1000000),"-")</f>
        <v>8.1560591010390429</v>
      </c>
      <c r="BT25" s="81">
        <f>IFERROR(IF($B$2="Tonnes",AppQt.Data!BM61,(AppQt.Data!BM61*ozton*AppQt.Data!BM$7)/1000000),"-")</f>
        <v>7.7037362752856104</v>
      </c>
      <c r="BU25" s="81">
        <f>IFERROR(IF($B$2="Tonnes",AppQt.Data!BN61,(AppQt.Data!BN61*ozton*AppQt.Data!BN$7)/1000000),"-")</f>
        <v>6.6839189963935386</v>
      </c>
      <c r="BV25" s="81">
        <f>IFERROR(IF($B$2="Tonnes",AppQt.Data!BO61,(AppQt.Data!BO61*ozton*AppQt.Data!BO$7)/1000000),"-")</f>
        <v>6.3243673036555341</v>
      </c>
      <c r="BW25" s="81">
        <f>IFERROR(IF($B$2="Tonnes",AppQt.Data!BP61,(AppQt.Data!BP61*ozton*AppQt.Data!BP$7)/1000000),"-")</f>
        <v>5.9862735847267441</v>
      </c>
      <c r="BX25" s="68" t="str">
        <f t="shared" si="3"/>
        <v>▼</v>
      </c>
      <c r="BY25" s="69">
        <f t="shared" si="1"/>
        <v>-26.60335695747813</v>
      </c>
    </row>
    <row r="26" spans="1:77">
      <c r="A26" s="64"/>
      <c r="B26" s="80" t="s">
        <v>242</v>
      </c>
      <c r="C26" s="81">
        <f>IFERROR(IF($B$2="Tonnes",AppAn.Data!L52,(AppAn.Data!L52*ozton*AppAn.Data!L$6)/1000000),"-")</f>
        <v>41.528146044895784</v>
      </c>
      <c r="D26" s="81">
        <f>IFERROR(IF($B$2="Tonnes",AppAn.Data!M52,(AppAn.Data!M52*ozton*AppAn.Data!M$6)/1000000),"-")</f>
        <v>44.964425436730849</v>
      </c>
      <c r="E26" s="81">
        <f>IFERROR(IF($B$2="Tonnes",AppAn.Data!N52,(AppAn.Data!N52*ozton*AppAn.Data!N$6)/1000000),"-")</f>
        <v>45.16010436276671</v>
      </c>
      <c r="F26" s="81">
        <f>IFERROR(IF($B$2="Tonnes",AppAn.Data!O52,(AppAn.Data!O52*ozton*AppAn.Data!O$6)/1000000),"-")</f>
        <v>63.659739823747287</v>
      </c>
      <c r="G26" s="81">
        <f>IFERROR(IF($B$2="Tonnes",AppAn.Data!P52,(AppAn.Data!P52*ozton*AppAn.Data!P$6)/1000000),"-")</f>
        <v>39.298197304151742</v>
      </c>
      <c r="H26" s="81">
        <f>IFERROR(IF($B$2="Tonnes",AppAn.Data!Q52,(AppAn.Data!Q52*ozton*AppAn.Data!Q$6)/1000000),"-")</f>
        <v>37.217273141418616</v>
      </c>
      <c r="I26" s="81">
        <f>IFERROR(IF($B$2="Tonnes",AppAn.Data!R52,(AppAn.Data!R52*ozton*AppAn.Data!R$6)/1000000),"-")</f>
        <v>40.511752994773829</v>
      </c>
      <c r="J26" s="81">
        <f>IFERROR(IF($B$2="Tonnes",AppAn.Data!S52,(AppAn.Data!S52*ozton*AppAn.Data!S$6)/1000000),"-")</f>
        <v>45.375292838509765</v>
      </c>
      <c r="K26" s="81">
        <f>IFERROR(IF($B$2="Tonnes",AppAn.Data!T52,(AppAn.Data!T52*ozton*AppAn.Data!T$6)/1000000),"-")</f>
        <v>29.373255222543516</v>
      </c>
      <c r="L26" s="81">
        <f>IFERROR(IF($B$2="Tonnes",AppAn.Data!U52,(AppAn.Data!U52*ozton*AppAn.Data!U$6)/1000000),"-")</f>
        <v>30.541891411403537</v>
      </c>
      <c r="M26" s="81">
        <f>IFERROR(IF($B$2="Tonnes",AppAn.Data!V52,(AppAn.Data!V52*ozton*AppAn.Data!V$6)/1000000),"-")</f>
        <v>20.009731451529138</v>
      </c>
      <c r="N26" s="81">
        <f>IFERROR(IF($B$2="Tonnes",AppAn.Data!W52,(AppAn.Data!W52*ozton*AppAn.Data!W$6)/1000000),"-")</f>
        <v>26.335457110097121</v>
      </c>
      <c r="O26" s="81">
        <f>IFERROR(IF($B$2="Tonnes",AppAn.Data!X52,(AppAn.Data!X52*ozton*AppAn.Data!X$6)/1000000),"-")</f>
        <v>29.889836800573043</v>
      </c>
      <c r="P26" s="81">
        <f>IFERROR(IF($B$2="Tonnes",AppAn.Data!Y52,(AppAn.Data!Y52*ozton*AppAn.Data!Y$6)/1000000),"-")</f>
        <v>27.328640936223955</v>
      </c>
      <c r="Q26" s="68" t="str">
        <f t="shared" si="2"/>
        <v>▼</v>
      </c>
      <c r="R26" s="69">
        <f t="shared" si="0"/>
        <v>-8.5687850403384775</v>
      </c>
      <c r="S26" s="64"/>
      <c r="T26" s="81">
        <f>IFERROR(IF($B$2="Tonnes",AppQt.Data!M62,(AppQt.Data!M62*ozton*AppQt.Data!M$7)/1000000),"-")</f>
        <v>10.022340994120791</v>
      </c>
      <c r="U26" s="81">
        <f>IFERROR(IF($B$2="Tonnes",AppQt.Data!N62,(AppQt.Data!N62*ozton*AppQt.Data!N$7)/1000000),"-")</f>
        <v>8.3231059593800119</v>
      </c>
      <c r="V26" s="81">
        <f>IFERROR(IF($B$2="Tonnes",AppQt.Data!O62,(AppQt.Data!O62*ozton*AppQt.Data!O$7)/1000000),"-")</f>
        <v>13.810175040085515</v>
      </c>
      <c r="W26" s="81">
        <f>IFERROR(IF($B$2="Tonnes",AppQt.Data!P62,(AppQt.Data!P62*ozton*AppQt.Data!P$7)/1000000),"-")</f>
        <v>9.3725240513094619</v>
      </c>
      <c r="X26" s="81">
        <f>IFERROR(IF($B$2="Tonnes",AppQt.Data!Q62,(AppQt.Data!Q62*ozton*AppQt.Data!Q$7)/1000000),"-")</f>
        <v>11.083161466492871</v>
      </c>
      <c r="Y26" s="81">
        <f>IFERROR(IF($B$2="Tonnes",AppQt.Data!R62,(AppQt.Data!R62*ozton*AppQt.Data!R$7)/1000000),"-")</f>
        <v>10.256123435945547</v>
      </c>
      <c r="Z26" s="81">
        <f>IFERROR(IF($B$2="Tonnes",AppQt.Data!S62,(AppQt.Data!S62*ozton*AppQt.Data!S$7)/1000000),"-")</f>
        <v>13.442548169981013</v>
      </c>
      <c r="AA26" s="81">
        <f>IFERROR(IF($B$2="Tonnes",AppQt.Data!T62,(AppQt.Data!T62*ozton*AppQt.Data!T$7)/1000000),"-")</f>
        <v>10.182592364311418</v>
      </c>
      <c r="AB26" s="81">
        <f>IFERROR(IF($B$2="Tonnes",AppQt.Data!U62,(AppQt.Data!U62*ozton*AppQt.Data!U$7)/1000000),"-")</f>
        <v>10.882436060159277</v>
      </c>
      <c r="AC26" s="81">
        <f>IFERROR(IF($B$2="Tonnes",AppQt.Data!V62,(AppQt.Data!V62*ozton*AppQt.Data!V$7)/1000000),"-")</f>
        <v>10.987524460023447</v>
      </c>
      <c r="AD26" s="81">
        <f>IFERROR(IF($B$2="Tonnes",AppQt.Data!W62,(AppQt.Data!W62*ozton*AppQt.Data!W$7)/1000000),"-")</f>
        <v>12.634426859661239</v>
      </c>
      <c r="AE26" s="81">
        <f>IFERROR(IF($B$2="Tonnes",AppQt.Data!X62,(AppQt.Data!X62*ozton*AppQt.Data!X$7)/1000000),"-")</f>
        <v>10.655716982922749</v>
      </c>
      <c r="AF26" s="81">
        <f>IFERROR(IF($B$2="Tonnes",AppQt.Data!Y62,(AppQt.Data!Y62*ozton*AppQt.Data!Y$7)/1000000),"-")</f>
        <v>12.705014587490414</v>
      </c>
      <c r="AG26" s="81">
        <f>IFERROR(IF($B$2="Tonnes",AppQt.Data!Z62,(AppQt.Data!Z62*ozton*AppQt.Data!Z$7)/1000000),"-")</f>
        <v>20.650001784929444</v>
      </c>
      <c r="AH26" s="81">
        <f>IFERROR(IF($B$2="Tonnes",AppQt.Data!AA62,(AppQt.Data!AA62*ozton*AppQt.Data!AA$7)/1000000),"-")</f>
        <v>16.876935840707965</v>
      </c>
      <c r="AI26" s="81">
        <f>IFERROR(IF($B$2="Tonnes",AppQt.Data!AB62,(AppQt.Data!AB62*ozton*AppQt.Data!AB$7)/1000000),"-")</f>
        <v>13.42778761061947</v>
      </c>
      <c r="AJ26" s="81">
        <f>IFERROR(IF($B$2="Tonnes",AppQt.Data!AC62,(AppQt.Data!AC62*ozton*AppQt.Data!AC$7)/1000000),"-")</f>
        <v>11.285926233392738</v>
      </c>
      <c r="AK26" s="81">
        <f>IFERROR(IF($B$2="Tonnes",AppQt.Data!AD62,(AppQt.Data!AD62*ozton*AppQt.Data!AD$7)/1000000),"-")</f>
        <v>10.36440563886762</v>
      </c>
      <c r="AL26" s="81">
        <f>IFERROR(IF($B$2="Tonnes",AppQt.Data!AE62,(AppQt.Data!AE62*ozton*AppQt.Data!AE$7)/1000000),"-")</f>
        <v>9.1134219003234094</v>
      </c>
      <c r="AM26" s="81">
        <f>IFERROR(IF($B$2="Tonnes",AppQt.Data!AF62,(AppQt.Data!AF62*ozton*AppQt.Data!AF$7)/1000000),"-")</f>
        <v>8.5344435315679696</v>
      </c>
      <c r="AN26" s="81">
        <f>IFERROR(IF($B$2="Tonnes",AppQt.Data!AG62,(AppQt.Data!AG62*ozton*AppQt.Data!AG$7)/1000000),"-")</f>
        <v>9.3158429712022599</v>
      </c>
      <c r="AO26" s="81">
        <f>IFERROR(IF($B$2="Tonnes",AppQt.Data!AH62,(AppQt.Data!AH62*ozton*AppQt.Data!AH$7)/1000000),"-")</f>
        <v>7.9394540384250769</v>
      </c>
      <c r="AP26" s="81">
        <f>IFERROR(IF($B$2="Tonnes",AppQt.Data!AI62,(AppQt.Data!AI62*ozton*AppQt.Data!AI$7)/1000000),"-")</f>
        <v>10.446131949272157</v>
      </c>
      <c r="AQ26" s="81">
        <f>IFERROR(IF($B$2="Tonnes",AppQt.Data!AJ62,(AppQt.Data!AJ62*ozton*AppQt.Data!AJ$7)/1000000),"-")</f>
        <v>9.5158441825191176</v>
      </c>
      <c r="AR26" s="81">
        <f>IFERROR(IF($B$2="Tonnes",AppQt.Data!AK62,(AppQt.Data!AK62*ozton*AppQt.Data!AK$7)/1000000),"-")</f>
        <v>10.198449309239818</v>
      </c>
      <c r="AS26" s="81">
        <f>IFERROR(IF($B$2="Tonnes",AppQt.Data!AL62,(AppQt.Data!AL62*ozton*AppQt.Data!AL$7)/1000000),"-")</f>
        <v>8.8431078595473647</v>
      </c>
      <c r="AT26" s="81">
        <f>IFERROR(IF($B$2="Tonnes",AppQt.Data!AM62,(AppQt.Data!AM62*ozton*AppQt.Data!AM$7)/1000000),"-")</f>
        <v>10.526449714390317</v>
      </c>
      <c r="AU26" s="81">
        <f>IFERROR(IF($B$2="Tonnes",AppQt.Data!AN62,(AppQt.Data!AN62*ozton*AppQt.Data!AN$7)/1000000),"-")</f>
        <v>10.943746111596328</v>
      </c>
      <c r="AV26" s="81">
        <f>IFERROR(IF($B$2="Tonnes",AppQt.Data!AO62,(AppQt.Data!AO62*ozton*AppQt.Data!AO$7)/1000000),"-")</f>
        <v>12.701621113299463</v>
      </c>
      <c r="AW26" s="81">
        <f>IFERROR(IF($B$2="Tonnes",AppQt.Data!AP62,(AppQt.Data!AP62*ozton*AppQt.Data!AP$7)/1000000),"-")</f>
        <v>10.160770927306816</v>
      </c>
      <c r="AX26" s="81">
        <f>IFERROR(IF($B$2="Tonnes",AppQt.Data!AQ62,(AppQt.Data!AQ62*ozton*AppQt.Data!AQ$7)/1000000),"-")</f>
        <v>11.370880734073038</v>
      </c>
      <c r="AY26" s="81">
        <f>IFERROR(IF($B$2="Tonnes",AppQt.Data!AR62,(AppQt.Data!AR62*ozton*AppQt.Data!AR$7)/1000000),"-")</f>
        <v>11.142020063830444</v>
      </c>
      <c r="AZ26" s="81">
        <f>IFERROR(IF($B$2="Tonnes",AppQt.Data!AS62,(AppQt.Data!AS62*ozton*AppQt.Data!AS$7)/1000000),"-")</f>
        <v>10.664939215141207</v>
      </c>
      <c r="BA26" s="81">
        <f>IFERROR(IF($B$2="Tonnes",AppQt.Data!AT62,(AppQt.Data!AT62*ozton*AppQt.Data!AT$7)/1000000),"-")</f>
        <v>6.5579097559670023</v>
      </c>
      <c r="BB26" s="81">
        <f>IFERROR(IF($B$2="Tonnes",AppQt.Data!AU62,(AppQt.Data!AU62*ozton*AppQt.Data!AU$7)/1000000),"-")</f>
        <v>4.6133086336779074</v>
      </c>
      <c r="BC26" s="81">
        <f>IFERROR(IF($B$2="Tonnes",AppQt.Data!AV62,(AppQt.Data!AV62*ozton*AppQt.Data!AV$7)/1000000),"-")</f>
        <v>7.5370976177574009</v>
      </c>
      <c r="BD26" s="81">
        <f>IFERROR(IF($B$2="Tonnes",AppQt.Data!AW62,(AppQt.Data!AW62*ozton*AppQt.Data!AW$7)/1000000),"-")</f>
        <v>9.6782793285783288</v>
      </c>
      <c r="BE26" s="81">
        <f>IFERROR(IF($B$2="Tonnes",AppQt.Data!AX62,(AppQt.Data!AX62*ozton*AppQt.Data!AX$7)/1000000),"-")</f>
        <v>7.3833371248323383</v>
      </c>
      <c r="BF26" s="81">
        <f>IFERROR(IF($B$2="Tonnes",AppQt.Data!AY62,(AppQt.Data!AY62*ozton*AppQt.Data!AY$7)/1000000),"-")</f>
        <v>6.6623694044275679</v>
      </c>
      <c r="BG26" s="81">
        <f>IFERROR(IF($B$2="Tonnes",AppQt.Data!AZ62,(AppQt.Data!AZ62*ozton*AppQt.Data!AZ$7)/1000000),"-")</f>
        <v>6.8179055535653008</v>
      </c>
      <c r="BH26" s="81">
        <f>IFERROR(IF($B$2="Tonnes",AppQt.Data!BA62,(AppQt.Data!BA62*ozton*AppQt.Data!BA$7)/1000000),"-")</f>
        <v>7.7136649635704941</v>
      </c>
      <c r="BI26" s="81">
        <f>IFERROR(IF($B$2="Tonnes",AppQt.Data!BB62,(AppQt.Data!BB62*ozton*AppQt.Data!BB$7)/1000000),"-")</f>
        <v>2.4775953759732707</v>
      </c>
      <c r="BJ26" s="81">
        <f>IFERROR(IF($B$2="Tonnes",AppQt.Data!BC62,(AppQt.Data!BC62*ozton*AppQt.Data!BC$7)/1000000),"-")</f>
        <v>4.4053708165272694</v>
      </c>
      <c r="BK26" s="81">
        <f>IFERROR(IF($B$2="Tonnes",AppQt.Data!BD62,(AppQt.Data!BD62*ozton*AppQt.Data!BD$7)/1000000),"-")</f>
        <v>5.4131002954581042</v>
      </c>
      <c r="BL26" s="81">
        <f>IFERROR(IF($B$2="Tonnes",AppQt.Data!BE62,(AppQt.Data!BE62*ozton*AppQt.Data!BE$7)/1000000),"-")</f>
        <v>5.9437422932930666</v>
      </c>
      <c r="BM26" s="81">
        <f>IFERROR(IF($B$2="Tonnes",AppQt.Data!BF62,(AppQt.Data!BF62*ozton*AppQt.Data!BF$7)/1000000),"-")</f>
        <v>6.2596214743063401</v>
      </c>
      <c r="BN26" s="81">
        <f>IFERROR(IF($B$2="Tonnes",AppQt.Data!BG62,(AppQt.Data!BG62*ozton*AppQt.Data!BG$7)/1000000),"-")</f>
        <v>7.0655188999216181</v>
      </c>
      <c r="BO26" s="81">
        <f>IFERROR(IF($B$2="Tonnes",AppQt.Data!BH62,(AppQt.Data!BH62*ozton*AppQt.Data!BH$7)/1000000),"-")</f>
        <v>7.0665744425760968</v>
      </c>
      <c r="BP26" s="81">
        <f>IFERROR(IF($B$2="Tonnes",AppQt.Data!BI62,(AppQt.Data!BI62*ozton*AppQt.Data!BI$7)/1000000),"-")</f>
        <v>8.3797416450831808</v>
      </c>
      <c r="BQ26" s="81">
        <f>IFERROR(IF($B$2="Tonnes",AppQt.Data!BJ62,(AppQt.Data!BJ62*ozton*AppQt.Data!BJ$7)/1000000),"-")</f>
        <v>7.1330608032268659</v>
      </c>
      <c r="BR26" s="81">
        <f>IFERROR(IF($B$2="Tonnes",AppQt.Data!BK62,(AppQt.Data!BK62*ozton*AppQt.Data!BK$7)/1000000),"-")</f>
        <v>7.8519121768848565</v>
      </c>
      <c r="BS26" s="81">
        <f>IFERROR(IF($B$2="Tonnes",AppQt.Data!BL62,(AppQt.Data!BL62*ozton*AppQt.Data!BL$7)/1000000),"-")</f>
        <v>6.5251221753781383</v>
      </c>
      <c r="BT26" s="81">
        <f>IFERROR(IF($B$2="Tonnes",AppQt.Data!BM62,(AppQt.Data!BM62*ozton*AppQt.Data!BM$7)/1000000),"-")</f>
        <v>7.1296577626303232</v>
      </c>
      <c r="BU26" s="81">
        <f>IFERROR(IF($B$2="Tonnes",AppQt.Data!BN62,(AppQt.Data!BN62*ozton*AppQt.Data!BN$7)/1000000),"-")</f>
        <v>6.6337799643254867</v>
      </c>
      <c r="BV26" s="81">
        <f>IFERROR(IF($B$2="Tonnes",AppQt.Data!BO62,(AppQt.Data!BO62*ozton*AppQt.Data!BO$7)/1000000),"-")</f>
        <v>7.4203097055700429</v>
      </c>
      <c r="BW26" s="81">
        <f>IFERROR(IF($B$2="Tonnes",AppQt.Data!BP62,(AppQt.Data!BP62*ozton*AppQt.Data!BP$7)/1000000),"-")</f>
        <v>6.1448935036980989</v>
      </c>
      <c r="BX26" s="68" t="str">
        <f t="shared" si="3"/>
        <v>▼</v>
      </c>
      <c r="BY26" s="69">
        <f t="shared" si="1"/>
        <v>-5.8271502273902538</v>
      </c>
    </row>
    <row r="27" spans="1:77">
      <c r="A27" s="64"/>
      <c r="B27" s="80" t="s">
        <v>68</v>
      </c>
      <c r="C27" s="81">
        <f>IFERROR(IF($B$2="Tonnes",AppAn.Data!L53,(AppAn.Data!L53*ozton*AppAn.Data!L$6)/1000000),"-")</f>
        <v>13.913594433034596</v>
      </c>
      <c r="D27" s="81">
        <f>IFERROR(IF($B$2="Tonnes",AppAn.Data!M53,(AppAn.Data!M53*ozton*AppAn.Data!M$6)/1000000),"-")</f>
        <v>14.515978694985535</v>
      </c>
      <c r="E27" s="81">
        <f>IFERROR(IF($B$2="Tonnes",AppAn.Data!N53,(AppAn.Data!N53*ozton*AppAn.Data!N$6)/1000000),"-")</f>
        <v>16.362948914176624</v>
      </c>
      <c r="F27" s="81">
        <f>IFERROR(IF($B$2="Tonnes",AppAn.Data!O53,(AppAn.Data!O53*ozton*AppAn.Data!O$6)/1000000),"-")</f>
        <v>25.88818002153857</v>
      </c>
      <c r="G27" s="81">
        <f>IFERROR(IF($B$2="Tonnes",AppAn.Data!P53,(AppAn.Data!P53*ozton*AppAn.Data!P$6)/1000000),"-")</f>
        <v>30.99643260236035</v>
      </c>
      <c r="H27" s="81">
        <f>IFERROR(IF($B$2="Tonnes",AppAn.Data!Q53,(AppAn.Data!Q53*ozton*AppAn.Data!Q$6)/1000000),"-")</f>
        <v>28.419928399259877</v>
      </c>
      <c r="I27" s="81">
        <f>IFERROR(IF($B$2="Tonnes",AppAn.Data!R53,(AppAn.Data!R53*ozton*AppAn.Data!R$6)/1000000),"-")</f>
        <v>25.807053785974592</v>
      </c>
      <c r="J27" s="81">
        <f>IFERROR(IF($B$2="Tonnes",AppAn.Data!S53,(AppAn.Data!S53*ozton*AppAn.Data!S$6)/1000000),"-")</f>
        <v>26.376498536017266</v>
      </c>
      <c r="K27" s="81">
        <f>IFERROR(IF($B$2="Tonnes",AppAn.Data!T53,(AppAn.Data!T53*ozton*AppAn.Data!T$6)/1000000),"-")</f>
        <v>28.906129458435053</v>
      </c>
      <c r="L27" s="81">
        <f>IFERROR(IF($B$2="Tonnes",AppAn.Data!U53,(AppAn.Data!U53*ozton*AppAn.Data!U$6)/1000000),"-")</f>
        <v>28.696740713539967</v>
      </c>
      <c r="M27" s="81">
        <f>IFERROR(IF($B$2="Tonnes",AppAn.Data!V53,(AppAn.Data!V53*ozton*AppAn.Data!V$6)/1000000),"-")</f>
        <v>19.09328854950099</v>
      </c>
      <c r="N27" s="81">
        <f>IFERROR(IF($B$2="Tonnes",AppAn.Data!W53,(AppAn.Data!W53*ozton*AppAn.Data!W$6)/1000000),"-")</f>
        <v>26.918194567908099</v>
      </c>
      <c r="O27" s="81">
        <f>IFERROR(IF($B$2="Tonnes",AppAn.Data!X53,(AppAn.Data!X53*ozton*AppAn.Data!X$6)/1000000),"-")</f>
        <v>26.826419356811428</v>
      </c>
      <c r="P27" s="81">
        <f>IFERROR(IF($B$2="Tonnes",AppAn.Data!Y53,(AppAn.Data!Y53*ozton*AppAn.Data!Y$6)/1000000),"-")</f>
        <v>25.272089021626083</v>
      </c>
      <c r="Q27" s="68" t="str">
        <f t="shared" si="2"/>
        <v>▼</v>
      </c>
      <c r="R27" s="69">
        <f t="shared" si="0"/>
        <v>-5.7940283215273336</v>
      </c>
      <c r="S27" s="64"/>
      <c r="T27" s="81">
        <f>IFERROR(IF($B$2="Tonnes",AppQt.Data!M63,(AppQt.Data!M63*ozton*AppQt.Data!M$7)/1000000),"-")</f>
        <v>3.473452982305393</v>
      </c>
      <c r="U27" s="81">
        <f>IFERROR(IF($B$2="Tonnes",AppQt.Data!N63,(AppQt.Data!N63*ozton*AppQt.Data!N$7)/1000000),"-")</f>
        <v>3.6773040029168822</v>
      </c>
      <c r="V27" s="81">
        <f>IFERROR(IF($B$2="Tonnes",AppQt.Data!O63,(AppQt.Data!O63*ozton*AppQt.Data!O$7)/1000000),"-")</f>
        <v>4.0219710020558708</v>
      </c>
      <c r="W27" s="81">
        <f>IFERROR(IF($B$2="Tonnes",AppQt.Data!P63,(AppQt.Data!P63*ozton*AppQt.Data!P$7)/1000000),"-")</f>
        <v>2.7408664457564513</v>
      </c>
      <c r="X27" s="81">
        <f>IFERROR(IF($B$2="Tonnes",AppQt.Data!Q63,(AppQt.Data!Q63*ozton*AppQt.Data!Q$7)/1000000),"-")</f>
        <v>3.6863667272137794</v>
      </c>
      <c r="Y27" s="81">
        <f>IFERROR(IF($B$2="Tonnes",AppQt.Data!R63,(AppQt.Data!R63*ozton*AppQt.Data!R$7)/1000000),"-")</f>
        <v>3.9942528769041479</v>
      </c>
      <c r="Z27" s="81">
        <f>IFERROR(IF($B$2="Tonnes",AppQt.Data!S63,(AppQt.Data!S63*ozton*AppQt.Data!S$7)/1000000),"-")</f>
        <v>3.9440715532583539</v>
      </c>
      <c r="AA27" s="81">
        <f>IFERROR(IF($B$2="Tonnes",AppQt.Data!T63,(AppQt.Data!T63*ozton*AppQt.Data!T$7)/1000000),"-")</f>
        <v>2.8912875376092542</v>
      </c>
      <c r="AB27" s="81">
        <f>IFERROR(IF($B$2="Tonnes",AppQt.Data!U63,(AppQt.Data!U63*ozton*AppQt.Data!U$7)/1000000),"-")</f>
        <v>3.868365026199442</v>
      </c>
      <c r="AC27" s="81">
        <f>IFERROR(IF($B$2="Tonnes",AppQt.Data!V63,(AppQt.Data!V63*ozton*AppQt.Data!V$7)/1000000),"-")</f>
        <v>4.3021461851959133</v>
      </c>
      <c r="AD27" s="81">
        <f>IFERROR(IF($B$2="Tonnes",AppQt.Data!W63,(AppQt.Data!W63*ozton*AppQt.Data!W$7)/1000000),"-")</f>
        <v>4.3024926158466625</v>
      </c>
      <c r="AE27" s="81">
        <f>IFERROR(IF($B$2="Tonnes",AppQt.Data!X63,(AppQt.Data!X63*ozton*AppQt.Data!X$7)/1000000),"-")</f>
        <v>3.8899450869346053</v>
      </c>
      <c r="AF27" s="81">
        <f>IFERROR(IF($B$2="Tonnes",AppQt.Data!Y63,(AppQt.Data!Y63*ozton*AppQt.Data!Y$7)/1000000),"-")</f>
        <v>5.7287921177531578</v>
      </c>
      <c r="AG27" s="81">
        <f>IFERROR(IF($B$2="Tonnes",AppQt.Data!Z63,(AppQt.Data!Z63*ozton*AppQt.Data!Z$7)/1000000),"-")</f>
        <v>7.0029141385591345</v>
      </c>
      <c r="AH27" s="81">
        <f>IFERROR(IF($B$2="Tonnes",AppQt.Data!AA63,(AppQt.Data!AA63*ozton*AppQt.Data!AA$7)/1000000),"-")</f>
        <v>6.7649435589119475</v>
      </c>
      <c r="AI27" s="81">
        <f>IFERROR(IF($B$2="Tonnes",AppQt.Data!AB63,(AppQt.Data!AB63*ozton*AppQt.Data!AB$7)/1000000),"-")</f>
        <v>6.3915302063143278</v>
      </c>
      <c r="AJ27" s="81">
        <f>IFERROR(IF($B$2="Tonnes",AppQt.Data!AC63,(AppQt.Data!AC63*ozton*AppQt.Data!AC$7)/1000000),"-")</f>
        <v>8.6361772473705987</v>
      </c>
      <c r="AK27" s="81">
        <f>IFERROR(IF($B$2="Tonnes",AppQt.Data!AD63,(AppQt.Data!AD63*ozton*AppQt.Data!AD$7)/1000000),"-")</f>
        <v>8.5023886488336693</v>
      </c>
      <c r="AL27" s="81">
        <f>IFERROR(IF($B$2="Tonnes",AppQt.Data!AE63,(AppQt.Data!AE63*ozton*AppQt.Data!AE$7)/1000000),"-")</f>
        <v>6.6708886048060752</v>
      </c>
      <c r="AM27" s="81">
        <f>IFERROR(IF($B$2="Tonnes",AppQt.Data!AF63,(AppQt.Data!AF63*ozton*AppQt.Data!AF$7)/1000000),"-")</f>
        <v>7.1869781013500065</v>
      </c>
      <c r="AN27" s="81">
        <f>IFERROR(IF($B$2="Tonnes",AppQt.Data!AG63,(AppQt.Data!AG63*ozton*AppQt.Data!AG$7)/1000000),"-")</f>
        <v>7.7474648622929543</v>
      </c>
      <c r="AO27" s="81">
        <f>IFERROR(IF($B$2="Tonnes",AppQt.Data!AH63,(AppQt.Data!AH63*ozton*AppQt.Data!AH$7)/1000000),"-")</f>
        <v>8.157553124839966</v>
      </c>
      <c r="AP27" s="81">
        <f>IFERROR(IF($B$2="Tonnes",AppQt.Data!AI63,(AppQt.Data!AI63*ozton*AppQt.Data!AI$7)/1000000),"-")</f>
        <v>6.0800541394053358</v>
      </c>
      <c r="AQ27" s="81">
        <f>IFERROR(IF($B$2="Tonnes",AppQt.Data!AJ63,(AppQt.Data!AJ63*ozton*AppQt.Data!AJ$7)/1000000),"-")</f>
        <v>6.4348562727216203</v>
      </c>
      <c r="AR27" s="81">
        <f>IFERROR(IF($B$2="Tonnes",AppQt.Data!AK63,(AppQt.Data!AK63*ozton*AppQt.Data!AK$7)/1000000),"-")</f>
        <v>7.3162925007069095</v>
      </c>
      <c r="AS27" s="81">
        <f>IFERROR(IF($B$2="Tonnes",AppQt.Data!AL63,(AppQt.Data!AL63*ozton*AppQt.Data!AL$7)/1000000),"-")</f>
        <v>7.0887424780208868</v>
      </c>
      <c r="AT27" s="81">
        <f>IFERROR(IF($B$2="Tonnes",AppQt.Data!AM63,(AppQt.Data!AM63*ozton*AppQt.Data!AM$7)/1000000),"-")</f>
        <v>4.9711211892638598</v>
      </c>
      <c r="AU27" s="81">
        <f>IFERROR(IF($B$2="Tonnes",AppQt.Data!AN63,(AppQt.Data!AN63*ozton*AppQt.Data!AN$7)/1000000),"-")</f>
        <v>6.4308976179829358</v>
      </c>
      <c r="AV27" s="81">
        <f>IFERROR(IF($B$2="Tonnes",AppQt.Data!AO63,(AppQt.Data!AO63*ozton*AppQt.Data!AO$7)/1000000),"-")</f>
        <v>6.8387659301576758</v>
      </c>
      <c r="AW27" s="81">
        <f>IFERROR(IF($B$2="Tonnes",AppQt.Data!AP63,(AppQt.Data!AP63*ozton*AppQt.Data!AP$7)/1000000),"-")</f>
        <v>7.2856215486590408</v>
      </c>
      <c r="AX27" s="81">
        <f>IFERROR(IF($B$2="Tonnes",AppQt.Data!AQ63,(AppQt.Data!AQ63*ozton*AppQt.Data!AQ$7)/1000000),"-")</f>
        <v>5.2657836942936971</v>
      </c>
      <c r="AY27" s="81">
        <f>IFERROR(IF($B$2="Tonnes",AppQt.Data!AR63,(AppQt.Data!AR63*ozton*AppQt.Data!AR$7)/1000000),"-")</f>
        <v>6.9863273629068541</v>
      </c>
      <c r="AZ27" s="81">
        <f>IFERROR(IF($B$2="Tonnes",AppQt.Data!AS63,(AppQt.Data!AS63*ozton*AppQt.Data!AS$7)/1000000),"-")</f>
        <v>6.7193608087316328</v>
      </c>
      <c r="BA27" s="81">
        <f>IFERROR(IF($B$2="Tonnes",AppQt.Data!AT63,(AppQt.Data!AT63*ozton*AppQt.Data!AT$7)/1000000),"-")</f>
        <v>8.5731469414011752</v>
      </c>
      <c r="BB27" s="81">
        <f>IFERROR(IF($B$2="Tonnes",AppQt.Data!AU63,(AppQt.Data!AU63*ozton*AppQt.Data!AU$7)/1000000),"-")</f>
        <v>6.6869821578365789</v>
      </c>
      <c r="BC27" s="81">
        <f>IFERROR(IF($B$2="Tonnes",AppQt.Data!AV63,(AppQt.Data!AV63*ozton*AppQt.Data!AV$7)/1000000),"-")</f>
        <v>6.9266395504656675</v>
      </c>
      <c r="BD27" s="81">
        <f>IFERROR(IF($B$2="Tonnes",AppQt.Data!AW63,(AppQt.Data!AW63*ozton*AppQt.Data!AW$7)/1000000),"-")</f>
        <v>7.0138271083108386</v>
      </c>
      <c r="BE27" s="81">
        <f>IFERROR(IF($B$2="Tonnes",AppQt.Data!AX63,(AppQt.Data!AX63*ozton*AppQt.Data!AX$7)/1000000),"-")</f>
        <v>8.7075076537745222</v>
      </c>
      <c r="BF27" s="81">
        <f>IFERROR(IF($B$2="Tonnes",AppQt.Data!AY63,(AppQt.Data!AY63*ozton*AppQt.Data!AY$7)/1000000),"-")</f>
        <v>6.485590352124337</v>
      </c>
      <c r="BG27" s="81">
        <f>IFERROR(IF($B$2="Tonnes",AppQt.Data!AZ63,(AppQt.Data!AZ63*ozton*AppQt.Data!AZ$7)/1000000),"-")</f>
        <v>6.4898155993302691</v>
      </c>
      <c r="BH27" s="81">
        <f>IFERROR(IF($B$2="Tonnes",AppQt.Data!BA63,(AppQt.Data!BA63*ozton*AppQt.Data!BA$7)/1000000),"-")</f>
        <v>6.4211304927785626</v>
      </c>
      <c r="BI27" s="81">
        <f>IFERROR(IF($B$2="Tonnes",AppQt.Data!BB63,(AppQt.Data!BB63*ozton*AppQt.Data!BB$7)/1000000),"-")</f>
        <v>2.8609974909422995</v>
      </c>
      <c r="BJ27" s="81">
        <f>IFERROR(IF($B$2="Tonnes",AppQt.Data!BC63,(AppQt.Data!BC63*ozton*AppQt.Data!BC$7)/1000000),"-")</f>
        <v>4.5339530745692409</v>
      </c>
      <c r="BK27" s="81">
        <f>IFERROR(IF($B$2="Tonnes",AppQt.Data!BD63,(AppQt.Data!BD63*ozton*AppQt.Data!BD$7)/1000000),"-")</f>
        <v>5.2772074912108868</v>
      </c>
      <c r="BL27" s="81">
        <f>IFERROR(IF($B$2="Tonnes",AppQt.Data!BE63,(AppQt.Data!BE63*ozton*AppQt.Data!BE$7)/1000000),"-")</f>
        <v>6.739697820839317</v>
      </c>
      <c r="BM27" s="81">
        <f>IFERROR(IF($B$2="Tonnes",AppQt.Data!BF63,(AppQt.Data!BF63*ozton*AppQt.Data!BF$7)/1000000),"-")</f>
        <v>5.7973214564563857</v>
      </c>
      <c r="BN27" s="81">
        <f>IFERROR(IF($B$2="Tonnes",AppQt.Data!BG63,(AppQt.Data!BG63*ozton*AppQt.Data!BG$7)/1000000),"-")</f>
        <v>5.9767008492574227</v>
      </c>
      <c r="BO27" s="81">
        <f>IFERROR(IF($B$2="Tonnes",AppQt.Data!BH63,(AppQt.Data!BH63*ozton*AppQt.Data!BH$7)/1000000),"-")</f>
        <v>8.4044744413549743</v>
      </c>
      <c r="BP27" s="81">
        <f>IFERROR(IF($B$2="Tonnes",AppQt.Data!BI63,(AppQt.Data!BI63*ozton*AppQt.Data!BI$7)/1000000),"-")</f>
        <v>5.788264131736768</v>
      </c>
      <c r="BQ27" s="81">
        <f>IFERROR(IF($B$2="Tonnes",AppQt.Data!BJ63,(AppQt.Data!BJ63*ozton*AppQt.Data!BJ$7)/1000000),"-")</f>
        <v>6.8945988092524324</v>
      </c>
      <c r="BR27" s="81">
        <f>IFERROR(IF($B$2="Tonnes",AppQt.Data!BK63,(AppQt.Data!BK63*ozton*AppQt.Data!BK$7)/1000000),"-")</f>
        <v>6.7671485698790228</v>
      </c>
      <c r="BS27" s="81">
        <f>IFERROR(IF($B$2="Tonnes",AppQt.Data!BL63,(AppQt.Data!BL63*ozton*AppQt.Data!BL$7)/1000000),"-")</f>
        <v>7.3764078459432056</v>
      </c>
      <c r="BT27" s="81">
        <f>IFERROR(IF($B$2="Tonnes",AppQt.Data!BM63,(AppQt.Data!BM63*ozton*AppQt.Data!BM$7)/1000000),"-")</f>
        <v>6.3614097580566318</v>
      </c>
      <c r="BU27" s="81">
        <f>IFERROR(IF($B$2="Tonnes",AppQt.Data!BN63,(AppQt.Data!BN63*ozton*AppQt.Data!BN$7)/1000000),"-")</f>
        <v>6.9049239512261824</v>
      </c>
      <c r="BV27" s="81">
        <f>IFERROR(IF($B$2="Tonnes",AppQt.Data!BO63,(AppQt.Data!BO63*ozton*AppQt.Data!BO$7)/1000000),"-")</f>
        <v>5.9026707387920387</v>
      </c>
      <c r="BW27" s="81">
        <f>IFERROR(IF($B$2="Tonnes",AppQt.Data!BP63,(AppQt.Data!BP63*ozton*AppQt.Data!BP$7)/1000000),"-")</f>
        <v>6.1030845735512287</v>
      </c>
      <c r="BX27" s="68" t="str">
        <f t="shared" si="3"/>
        <v>▼</v>
      </c>
      <c r="BY27" s="69">
        <f t="shared" si="1"/>
        <v>-17.262105065031964</v>
      </c>
    </row>
    <row r="28" spans="1:77">
      <c r="A28" s="64"/>
      <c r="B28" s="89" t="s">
        <v>69</v>
      </c>
      <c r="C28" s="81">
        <f>IFERROR(IF($B$2="Tonnes",AppAn.Data!L54,(AppAn.Data!L54*ozton*AppAn.Data!L$6)/1000000),"-")</f>
        <v>67.883408910409358</v>
      </c>
      <c r="D28" s="81">
        <f>IFERROR(IF($B$2="Tonnes",AppAn.Data!M54,(AppAn.Data!M54*ozton*AppAn.Data!M$6)/1000000),"-")</f>
        <v>73.579378801478327</v>
      </c>
      <c r="E28" s="81">
        <f>IFERROR(IF($B$2="Tonnes",AppAn.Data!N54,(AppAn.Data!N54*ozton*AppAn.Data!N$6)/1000000),"-")</f>
        <v>65.863883634451383</v>
      </c>
      <c r="F28" s="81">
        <f>IFERROR(IF($B$2="Tonnes",AppAn.Data!O54,(AppAn.Data!O54*ozton*AppAn.Data!O$6)/1000000),"-")</f>
        <v>79.863719925364691</v>
      </c>
      <c r="G28" s="81">
        <f>IFERROR(IF($B$2="Tonnes",AppAn.Data!P54,(AppAn.Data!P54*ozton*AppAn.Data!P$6)/1000000),"-")</f>
        <v>68.079708558128658</v>
      </c>
      <c r="H28" s="81">
        <f>IFERROR(IF($B$2="Tonnes",AppAn.Data!Q54,(AppAn.Data!Q54*ozton*AppAn.Data!Q$6)/1000000),"-")</f>
        <v>49.009646144526982</v>
      </c>
      <c r="I28" s="81">
        <f>IFERROR(IF($B$2="Tonnes",AppAn.Data!R54,(AppAn.Data!R54*ozton*AppAn.Data!R$6)/1000000),"-")</f>
        <v>40.771133447308443</v>
      </c>
      <c r="J28" s="81">
        <f>IFERROR(IF($B$2="Tonnes",AppAn.Data!S54,(AppAn.Data!S54*ozton*AppAn.Data!S$6)/1000000),"-")</f>
        <v>41.201122143143365</v>
      </c>
      <c r="K28" s="81">
        <f>IFERROR(IF($B$2="Tonnes",AppAn.Data!T54,(AppAn.Data!T54*ozton*AppAn.Data!T$6)/1000000),"-")</f>
        <v>36.372346513573468</v>
      </c>
      <c r="L28" s="81">
        <f>IFERROR(IF($B$2="Tonnes",AppAn.Data!U54,(AppAn.Data!U54*ozton*AppAn.Data!U$6)/1000000),"-")</f>
        <v>36.458246050515854</v>
      </c>
      <c r="M28" s="81">
        <f>IFERROR(IF($B$2="Tonnes",AppAn.Data!V54,(AppAn.Data!V54*ozton*AppAn.Data!V$6)/1000000),"-")</f>
        <v>25.897734032056963</v>
      </c>
      <c r="N28" s="81">
        <f>IFERROR(IF($B$2="Tonnes",AppAn.Data!W54,(AppAn.Data!W54*ozton*AppAn.Data!W$6)/1000000),"-")</f>
        <v>33.86780654527162</v>
      </c>
      <c r="O28" s="81">
        <f>IFERROR(IF($B$2="Tonnes",AppAn.Data!X54,(AppAn.Data!X54*ozton*AppAn.Data!X$6)/1000000),"-")</f>
        <v>36.85525434184288</v>
      </c>
      <c r="P28" s="81">
        <f>IFERROR(IF($B$2="Tonnes",AppAn.Data!Y54,(AppAn.Data!Y54*ozton*AppAn.Data!Y$6)/1000000),"-")</f>
        <v>41.946658162791209</v>
      </c>
      <c r="Q28" s="68" t="str">
        <f t="shared" si="2"/>
        <v>▲</v>
      </c>
      <c r="R28" s="69">
        <f t="shared" si="0"/>
        <v>13.814594178957829</v>
      </c>
      <c r="S28" s="64"/>
      <c r="T28" s="81">
        <f>IFERROR(IF($B$2="Tonnes",AppQt.Data!M64,(AppQt.Data!M64*ozton*AppQt.Data!M$7)/1000000),"-")</f>
        <v>17.484449023629541</v>
      </c>
      <c r="U28" s="81">
        <f>IFERROR(IF($B$2="Tonnes",AppQt.Data!N64,(AppQt.Data!N64*ozton*AppQt.Data!N$7)/1000000),"-")</f>
        <v>16.304943101078564</v>
      </c>
      <c r="V28" s="81">
        <f>IFERROR(IF($B$2="Tonnes",AppQt.Data!O64,(AppQt.Data!O64*ozton*AppQt.Data!O$7)/1000000),"-")</f>
        <v>27.489544067302216</v>
      </c>
      <c r="W28" s="81">
        <f>IFERROR(IF($B$2="Tonnes",AppQt.Data!P64,(AppQt.Data!P64*ozton*AppQt.Data!P$7)/1000000),"-")</f>
        <v>6.6044727183990419</v>
      </c>
      <c r="X28" s="81">
        <f>IFERROR(IF($B$2="Tonnes",AppQt.Data!Q64,(AppQt.Data!Q64*ozton*AppQt.Data!Q$7)/1000000),"-")</f>
        <v>19.749758837258668</v>
      </c>
      <c r="Y28" s="81">
        <f>IFERROR(IF($B$2="Tonnes",AppQt.Data!R64,(AppQt.Data!R64*ozton*AppQt.Data!R$7)/1000000),"-")</f>
        <v>23.249492001798359</v>
      </c>
      <c r="Z28" s="81">
        <f>IFERROR(IF($B$2="Tonnes",AppQt.Data!S64,(AppQt.Data!S64*ozton*AppQt.Data!S$7)/1000000),"-")</f>
        <v>23.670416370127633</v>
      </c>
      <c r="AA28" s="81">
        <f>IFERROR(IF($B$2="Tonnes",AppQt.Data!T64,(AppQt.Data!T64*ozton*AppQt.Data!T$7)/1000000),"-")</f>
        <v>6.9097115922936547</v>
      </c>
      <c r="AB28" s="81">
        <f>IFERROR(IF($B$2="Tonnes",AppQt.Data!U64,(AppQt.Data!U64*ozton*AppQt.Data!U$7)/1000000),"-")</f>
        <v>16.349852361834362</v>
      </c>
      <c r="AC28" s="81">
        <f>IFERROR(IF($B$2="Tonnes",AppQt.Data!V64,(AppQt.Data!V64*ozton*AppQt.Data!V$7)/1000000),"-")</f>
        <v>20.404898870973817</v>
      </c>
      <c r="AD28" s="81">
        <f>IFERROR(IF($B$2="Tonnes",AppQt.Data!W64,(AppQt.Data!W64*ozton*AppQt.Data!W$7)/1000000),"-")</f>
        <v>22.07624176323506</v>
      </c>
      <c r="AE28" s="81">
        <f>IFERROR(IF($B$2="Tonnes",AppQt.Data!X64,(AppQt.Data!X64*ozton*AppQt.Data!X$7)/1000000),"-")</f>
        <v>7.032890638408154</v>
      </c>
      <c r="AF28" s="81">
        <f>IFERROR(IF($B$2="Tonnes",AppQt.Data!Y64,(AppQt.Data!Y64*ozton*AppQt.Data!Y$7)/1000000),"-")</f>
        <v>16.705793294869217</v>
      </c>
      <c r="AG28" s="81">
        <f>IFERROR(IF($B$2="Tonnes",AppQt.Data!Z64,(AppQt.Data!Z64*ozton*AppQt.Data!Z$7)/1000000),"-")</f>
        <v>27.162420559335306</v>
      </c>
      <c r="AH28" s="81">
        <f>IFERROR(IF($B$2="Tonnes",AppQt.Data!AA64,(AppQt.Data!AA64*ozton*AppQt.Data!AA$7)/1000000),"-")</f>
        <v>23.401398000657423</v>
      </c>
      <c r="AI28" s="81">
        <f>IFERROR(IF($B$2="Tonnes",AppQt.Data!AB64,(AppQt.Data!AB64*ozton*AppQt.Data!AB$7)/1000000),"-")</f>
        <v>12.594108070502747</v>
      </c>
      <c r="AJ28" s="81">
        <f>IFERROR(IF($B$2="Tonnes",AppQt.Data!AC64,(AppQt.Data!AC64*ozton*AppQt.Data!AC$7)/1000000),"-")</f>
        <v>14.436452880224452</v>
      </c>
      <c r="AK28" s="81">
        <f>IFERROR(IF($B$2="Tonnes",AppQt.Data!AD64,(AppQt.Data!AD64*ozton*AppQt.Data!AD$7)/1000000),"-")</f>
        <v>16.559469558766477</v>
      </c>
      <c r="AL28" s="81">
        <f>IFERROR(IF($B$2="Tonnes",AppQt.Data!AE64,(AppQt.Data!AE64*ozton*AppQt.Data!AE$7)/1000000),"-")</f>
        <v>16.885700595992589</v>
      </c>
      <c r="AM28" s="81">
        <f>IFERROR(IF($B$2="Tonnes",AppQt.Data!AF64,(AppQt.Data!AF64*ozton*AppQt.Data!AF$7)/1000000),"-")</f>
        <v>20.198085523145135</v>
      </c>
      <c r="AN28" s="81">
        <f>IFERROR(IF($B$2="Tonnes",AppQt.Data!AG64,(AppQt.Data!AG64*ozton*AppQt.Data!AG$7)/1000000),"-")</f>
        <v>10.412969130397563</v>
      </c>
      <c r="AO28" s="81">
        <f>IFERROR(IF($B$2="Tonnes",AppQt.Data!AH64,(AppQt.Data!AH64*ozton*AppQt.Data!AH$7)/1000000),"-")</f>
        <v>11.55152863681243</v>
      </c>
      <c r="AP28" s="81">
        <f>IFERROR(IF($B$2="Tonnes",AppQt.Data!AI64,(AppQt.Data!AI64*ozton*AppQt.Data!AI$7)/1000000),"-")</f>
        <v>12.05544307085918</v>
      </c>
      <c r="AQ28" s="81">
        <f>IFERROR(IF($B$2="Tonnes",AppQt.Data!AJ64,(AppQt.Data!AJ64*ozton*AppQt.Data!AJ$7)/1000000),"-")</f>
        <v>14.989705306457806</v>
      </c>
      <c r="AR28" s="81">
        <f>IFERROR(IF($B$2="Tonnes",AppQt.Data!AK64,(AppQt.Data!AK64*ozton*AppQt.Data!AK$7)/1000000),"-")</f>
        <v>8.6550515439477582</v>
      </c>
      <c r="AS28" s="81">
        <f>IFERROR(IF($B$2="Tonnes",AppQt.Data!AL64,(AppQt.Data!AL64*ozton*AppQt.Data!AL$7)/1000000),"-")</f>
        <v>9.2435039707309947</v>
      </c>
      <c r="AT28" s="81">
        <f>IFERROR(IF($B$2="Tonnes",AppQt.Data!AM64,(AppQt.Data!AM64*ozton*AppQt.Data!AM$7)/1000000),"-")</f>
        <v>9.3199247799951941</v>
      </c>
      <c r="AU28" s="81">
        <f>IFERROR(IF($B$2="Tonnes",AppQt.Data!AN64,(AppQt.Data!AN64*ozton*AppQt.Data!AN$7)/1000000),"-")</f>
        <v>13.552653152634496</v>
      </c>
      <c r="AV28" s="81">
        <f>IFERROR(IF($B$2="Tonnes",AppQt.Data!AO64,(AppQt.Data!AO64*ozton*AppQt.Data!AO$7)/1000000),"-")</f>
        <v>8.2962005984354441</v>
      </c>
      <c r="AW28" s="81">
        <f>IFERROR(IF($B$2="Tonnes",AppQt.Data!AP64,(AppQt.Data!AP64*ozton*AppQt.Data!AP$7)/1000000),"-")</f>
        <v>11.100644334361384</v>
      </c>
      <c r="AX28" s="81">
        <f>IFERROR(IF($B$2="Tonnes",AppQt.Data!AQ64,(AppQt.Data!AQ64*ozton*AppQt.Data!AQ$7)/1000000),"-")</f>
        <v>10.313856683705513</v>
      </c>
      <c r="AY28" s="81">
        <f>IFERROR(IF($B$2="Tonnes",AppQt.Data!AR64,(AppQt.Data!AR64*ozton*AppQt.Data!AR$7)/1000000),"-")</f>
        <v>11.490420526641024</v>
      </c>
      <c r="AZ28" s="81">
        <f>IFERROR(IF($B$2="Tonnes",AppQt.Data!AS64,(AppQt.Data!AS64*ozton*AppQt.Data!AS$7)/1000000),"-")</f>
        <v>10.057969184197479</v>
      </c>
      <c r="BA28" s="81">
        <f>IFERROR(IF($B$2="Tonnes",AppQt.Data!AT64,(AppQt.Data!AT64*ozton*AppQt.Data!AT$7)/1000000),"-")</f>
        <v>9.9169225057427219</v>
      </c>
      <c r="BB28" s="81">
        <f>IFERROR(IF($B$2="Tonnes",AppQt.Data!AU64,(AppQt.Data!AU64*ozton*AppQt.Data!AU$7)/1000000),"-")</f>
        <v>7.2039269579980925</v>
      </c>
      <c r="BC28" s="81">
        <f>IFERROR(IF($B$2="Tonnes",AppQt.Data!AV64,(AppQt.Data!AV64*ozton*AppQt.Data!AV$7)/1000000),"-")</f>
        <v>9.1935278656351755</v>
      </c>
      <c r="BD28" s="81">
        <f>IFERROR(IF($B$2="Tonnes",AppQt.Data!AW64,(AppQt.Data!AW64*ozton*AppQt.Data!AW$7)/1000000),"-")</f>
        <v>9.5695225055202577</v>
      </c>
      <c r="BE28" s="81">
        <f>IFERROR(IF($B$2="Tonnes",AppQt.Data!AX64,(AppQt.Data!AX64*ozton*AppQt.Data!AX$7)/1000000),"-")</f>
        <v>9.5270663092827235</v>
      </c>
      <c r="BF28" s="81">
        <f>IFERROR(IF($B$2="Tonnes",AppQt.Data!AY64,(AppQt.Data!AY64*ozton*AppQt.Data!AY$7)/1000000),"-")</f>
        <v>8.2654057486824861</v>
      </c>
      <c r="BG28" s="81">
        <f>IFERROR(IF($B$2="Tonnes",AppQt.Data!AZ64,(AppQt.Data!AZ64*ozton*AppQt.Data!AZ$7)/1000000),"-")</f>
        <v>9.0962514870303846</v>
      </c>
      <c r="BH28" s="81">
        <f>IFERROR(IF($B$2="Tonnes",AppQt.Data!BA64,(AppQt.Data!BA64*ozton*AppQt.Data!BA$7)/1000000),"-")</f>
        <v>8.6097678536657583</v>
      </c>
      <c r="BI28" s="81">
        <f>IFERROR(IF($B$2="Tonnes",AppQt.Data!BB64,(AppQt.Data!BB64*ozton*AppQt.Data!BB$7)/1000000),"-")</f>
        <v>3.9569713464478431</v>
      </c>
      <c r="BJ28" s="81">
        <f>IFERROR(IF($B$2="Tonnes",AppQt.Data!BC64,(AppQt.Data!BC64*ozton*AppQt.Data!BC$7)/1000000),"-")</f>
        <v>6.5247139673600252</v>
      </c>
      <c r="BK28" s="81">
        <f>IFERROR(IF($B$2="Tonnes",AppQt.Data!BD64,(AppQt.Data!BD64*ozton*AppQt.Data!BD$7)/1000000),"-")</f>
        <v>6.8062808645833357</v>
      </c>
      <c r="BL28" s="81">
        <f>IFERROR(IF($B$2="Tonnes",AppQt.Data!BE64,(AppQt.Data!BE64*ozton*AppQt.Data!BE$7)/1000000),"-")</f>
        <v>8.9810078614726567</v>
      </c>
      <c r="BM28" s="81">
        <f>IFERROR(IF($B$2="Tonnes",AppQt.Data!BF64,(AppQt.Data!BF64*ozton*AppQt.Data!BF$7)/1000000),"-")</f>
        <v>8.09214904476584</v>
      </c>
      <c r="BN28" s="81">
        <f>IFERROR(IF($B$2="Tonnes",AppQt.Data!BG64,(AppQt.Data!BG64*ozton*AppQt.Data!BG$7)/1000000),"-")</f>
        <v>9.2899512422486072</v>
      </c>
      <c r="BO28" s="81">
        <f>IFERROR(IF($B$2="Tonnes",AppQt.Data!BH64,(AppQt.Data!BH64*ozton*AppQt.Data!BH$7)/1000000),"-")</f>
        <v>7.5046983967845193</v>
      </c>
      <c r="BP28" s="81">
        <f>IFERROR(IF($B$2="Tonnes",AppQt.Data!BI64,(AppQt.Data!BI64*ozton*AppQt.Data!BI$7)/1000000),"-")</f>
        <v>7.5007717481196776</v>
      </c>
      <c r="BQ28" s="81">
        <f>IFERROR(IF($B$2="Tonnes",AppQt.Data!BJ64,(AppQt.Data!BJ64*ozton*AppQt.Data!BJ$7)/1000000),"-")</f>
        <v>8.2667098340574867</v>
      </c>
      <c r="BR28" s="81">
        <f>IFERROR(IF($B$2="Tonnes",AppQt.Data!BK64,(AppQt.Data!BK64*ozton*AppQt.Data!BK$7)/1000000),"-")</f>
        <v>11.017830660445599</v>
      </c>
      <c r="BS28" s="81">
        <f>IFERROR(IF($B$2="Tonnes",AppQt.Data!BL64,(AppQt.Data!BL64*ozton*AppQt.Data!BL$7)/1000000),"-")</f>
        <v>10.069942099220112</v>
      </c>
      <c r="BT28" s="81">
        <f>IFERROR(IF($B$2="Tonnes",AppQt.Data!BM64,(AppQt.Data!BM64*ozton*AppQt.Data!BM$7)/1000000),"-")</f>
        <v>9.5530721316137637</v>
      </c>
      <c r="BU28" s="81">
        <f>IFERROR(IF($B$2="Tonnes",AppQt.Data!BN64,(AppQt.Data!BN64*ozton*AppQt.Data!BN$7)/1000000),"-")</f>
        <v>10.243983182565794</v>
      </c>
      <c r="BV28" s="81">
        <f>IFERROR(IF($B$2="Tonnes",AppQt.Data!BO64,(AppQt.Data!BO64*ozton*AppQt.Data!BO$7)/1000000),"-")</f>
        <v>11.41752285075207</v>
      </c>
      <c r="BW28" s="81">
        <f>IFERROR(IF($B$2="Tonnes",AppQt.Data!BP64,(AppQt.Data!BP64*ozton*AppQt.Data!BP$7)/1000000),"-")</f>
        <v>10.732079997859582</v>
      </c>
      <c r="BX28" s="68" t="str">
        <f t="shared" si="3"/>
        <v>▲</v>
      </c>
      <c r="BY28" s="69">
        <f t="shared" si="1"/>
        <v>6.5753893330801727</v>
      </c>
    </row>
    <row r="29" spans="1:77">
      <c r="A29" s="64"/>
      <c r="B29" s="89" t="s">
        <v>70</v>
      </c>
      <c r="C29" s="81">
        <f>IFERROR(IF($B$2="Tonnes",AppAn.Data!L55,(AppAn.Data!L55*ozton*AppAn.Data!L$6)/1000000),"-")</f>
        <v>60.331146228484116</v>
      </c>
      <c r="D29" s="81">
        <f>IFERROR(IF($B$2="Tonnes",AppAn.Data!M55,(AppAn.Data!M55*ozton*AppAn.Data!M$6)/1000000),"-")</f>
        <v>64.351035548686241</v>
      </c>
      <c r="E29" s="81">
        <f>IFERROR(IF($B$2="Tonnes",AppAn.Data!N55,(AppAn.Data!N55*ozton*AppAn.Data!N$6)/1000000),"-")</f>
        <v>67.656104525862048</v>
      </c>
      <c r="F29" s="81">
        <f>IFERROR(IF($B$2="Tonnes",AppAn.Data!O55,(AppAn.Data!O55*ozton*AppAn.Data!O$6)/1000000),"-")</f>
        <v>79.704222187499994</v>
      </c>
      <c r="G29" s="81">
        <f>IFERROR(IF($B$2="Tonnes",AppAn.Data!P55,(AppAn.Data!P55*ozton*AppAn.Data!P$6)/1000000),"-")</f>
        <v>67.58962111755568</v>
      </c>
      <c r="H29" s="81">
        <f>IFERROR(IF($B$2="Tonnes",AppAn.Data!Q55,(AppAn.Data!Q55*ozton*AppAn.Data!Q$6)/1000000),"-")</f>
        <v>43.148042150967115</v>
      </c>
      <c r="I29" s="81">
        <f>IFERROR(IF($B$2="Tonnes",AppAn.Data!R55,(AppAn.Data!R55*ozton*AppAn.Data!R$6)/1000000),"-")</f>
        <v>38.313456520722795</v>
      </c>
      <c r="J29" s="81">
        <f>IFERROR(IF($B$2="Tonnes",AppAn.Data!S55,(AppAn.Data!S55*ozton*AppAn.Data!S$6)/1000000),"-")</f>
        <v>39.808478910012425</v>
      </c>
      <c r="K29" s="81">
        <f>IFERROR(IF($B$2="Tonnes",AppAn.Data!T55,(AppAn.Data!T55*ozton*AppAn.Data!T$6)/1000000),"-")</f>
        <v>42.969371167437615</v>
      </c>
      <c r="L29" s="81">
        <f>IFERROR(IF($B$2="Tonnes",AppAn.Data!U55,(AppAn.Data!U55*ozton*AppAn.Data!U$6)/1000000),"-")</f>
        <v>44.450751344758203</v>
      </c>
      <c r="M29" s="81">
        <f>IFERROR(IF($B$2="Tonnes",AppAn.Data!V55,(AppAn.Data!V55*ozton*AppAn.Data!V$6)/1000000),"-")</f>
        <v>29.823632727919996</v>
      </c>
      <c r="N29" s="81">
        <f>IFERROR(IF($B$2="Tonnes",AppAn.Data!W55,(AppAn.Data!W55*ozton*AppAn.Data!W$6)/1000000),"-")</f>
        <v>41.541833678963279</v>
      </c>
      <c r="O29" s="81">
        <f>IFERROR(IF($B$2="Tonnes",AppAn.Data!X55,(AppAn.Data!X55*ozton*AppAn.Data!X$6)/1000000),"-")</f>
        <v>35.683784228853838</v>
      </c>
      <c r="P29" s="81">
        <f>IFERROR(IF($B$2="Tonnes",AppAn.Data!Y55,(AppAn.Data!Y55*ozton*AppAn.Data!Y$6)/1000000),"-")</f>
        <v>39.725327981986311</v>
      </c>
      <c r="Q29" s="68" t="str">
        <f t="shared" si="2"/>
        <v>▲</v>
      </c>
      <c r="R29" s="69">
        <f t="shared" si="0"/>
        <v>11.325995379897202</v>
      </c>
      <c r="S29" s="64"/>
      <c r="T29" s="81">
        <f>IFERROR(IF($B$2="Tonnes",AppQt.Data!M65,(AppQt.Data!M65*ozton*AppQt.Data!M$7)/1000000),"-")</f>
        <v>14.218584660319307</v>
      </c>
      <c r="U29" s="81">
        <f>IFERROR(IF($B$2="Tonnes",AppQt.Data!N65,(AppQt.Data!N65*ozton*AppQt.Data!N$7)/1000000),"-")</f>
        <v>15.340048634209213</v>
      </c>
      <c r="V29" s="81">
        <f>IFERROR(IF($B$2="Tonnes",AppQt.Data!O65,(AppQt.Data!O65*ozton*AppQt.Data!O$7)/1000000),"-")</f>
        <v>13.683515969046233</v>
      </c>
      <c r="W29" s="81">
        <f>IFERROR(IF($B$2="Tonnes",AppQt.Data!P65,(AppQt.Data!P65*ozton*AppQt.Data!P$7)/1000000),"-")</f>
        <v>17.088996964909363</v>
      </c>
      <c r="X29" s="81">
        <f>IFERROR(IF($B$2="Tonnes",AppQt.Data!Q65,(AppQt.Data!Q65*ozton*AppQt.Data!Q$7)/1000000),"-")</f>
        <v>14.938562596599692</v>
      </c>
      <c r="Y29" s="81">
        <f>IFERROR(IF($B$2="Tonnes",AppQt.Data!R65,(AppQt.Data!R65*ozton*AppQt.Data!R$7)/1000000),"-")</f>
        <v>15.324309119010818</v>
      </c>
      <c r="Z29" s="81">
        <f>IFERROR(IF($B$2="Tonnes",AppQt.Data!S65,(AppQt.Data!S65*ozton*AppQt.Data!S$7)/1000000),"-")</f>
        <v>15.70940030911901</v>
      </c>
      <c r="AA29" s="81">
        <f>IFERROR(IF($B$2="Tonnes",AppQt.Data!T65,(AppQt.Data!T65*ozton*AppQt.Data!T$7)/1000000),"-")</f>
        <v>18.378763523956721</v>
      </c>
      <c r="AB29" s="81">
        <f>IFERROR(IF($B$2="Tonnes",AppQt.Data!U65,(AppQt.Data!U65*ozton*AppQt.Data!U$7)/1000000),"-")</f>
        <v>16.303195043103447</v>
      </c>
      <c r="AC29" s="81">
        <f>IFERROR(IF($B$2="Tonnes",AppQt.Data!V65,(AppQt.Data!V65*ozton*AppQt.Data!V$7)/1000000),"-")</f>
        <v>15.38286637931034</v>
      </c>
      <c r="AD29" s="81">
        <f>IFERROR(IF($B$2="Tonnes",AppQt.Data!W65,(AppQt.Data!W65*ozton*AppQt.Data!W$7)/1000000),"-")</f>
        <v>16.70049568965517</v>
      </c>
      <c r="AE29" s="81">
        <f>IFERROR(IF($B$2="Tonnes",AppQt.Data!X65,(AppQt.Data!X65*ozton*AppQt.Data!X$7)/1000000),"-")</f>
        <v>19.269547413793099</v>
      </c>
      <c r="AF29" s="81">
        <f>IFERROR(IF($B$2="Tonnes",AppQt.Data!Y65,(AppQt.Data!Y65*ozton*AppQt.Data!Y$7)/1000000),"-")</f>
        <v>17.841102812499997</v>
      </c>
      <c r="AG29" s="81">
        <f>IFERROR(IF($B$2="Tonnes",AppQt.Data!Z65,(AppQt.Data!Z65*ozton*AppQt.Data!Z$7)/1000000),"-")</f>
        <v>18.236422499999996</v>
      </c>
      <c r="AH29" s="81">
        <f>IFERROR(IF($B$2="Tonnes",AppQt.Data!AA65,(AppQt.Data!AA65*ozton*AppQt.Data!AA$7)/1000000),"-")</f>
        <v>21.349296874999997</v>
      </c>
      <c r="AI29" s="81">
        <f>IFERROR(IF($B$2="Tonnes",AppQt.Data!AB65,(AppQt.Data!AB65*ozton*AppQt.Data!AB$7)/1000000),"-")</f>
        <v>22.277399999999997</v>
      </c>
      <c r="AJ29" s="81">
        <f>IFERROR(IF($B$2="Tonnes",AppQt.Data!AC65,(AppQt.Data!AC65*ozton*AppQt.Data!AC$7)/1000000),"-")</f>
        <v>19.555531233522224</v>
      </c>
      <c r="AK29" s="81">
        <f>IFERROR(IF($B$2="Tonnes",AppQt.Data!AD65,(AppQt.Data!AD65*ozton*AppQt.Data!AD$7)/1000000),"-")</f>
        <v>16.993050041101519</v>
      </c>
      <c r="AL29" s="81">
        <f>IFERROR(IF($B$2="Tonnes",AppQt.Data!AE65,(AppQt.Data!AE65*ozton*AppQt.Data!AE$7)/1000000),"-")</f>
        <v>16.820729842931936</v>
      </c>
      <c r="AM29" s="81">
        <f>IFERROR(IF($B$2="Tonnes",AppQt.Data!AF65,(AppQt.Data!AF65*ozton*AppQt.Data!AF$7)/1000000),"-")</f>
        <v>14.220309999999998</v>
      </c>
      <c r="AN29" s="81">
        <f>IFERROR(IF($B$2="Tonnes",AppQt.Data!AG65,(AppQt.Data!AG65*ozton*AppQt.Data!AG$7)/1000000),"-")</f>
        <v>11.932608251807739</v>
      </c>
      <c r="AO29" s="81">
        <f>IFERROR(IF($B$2="Tonnes",AppQt.Data!AH65,(AppQt.Data!AH65*ozton*AppQt.Data!AH$7)/1000000),"-")</f>
        <v>8.9049784217016033</v>
      </c>
      <c r="AP29" s="81">
        <f>IFERROR(IF($B$2="Tonnes",AppQt.Data!AI65,(AppQt.Data!AI65*ozton*AppQt.Data!AI$7)/1000000),"-")</f>
        <v>13.382515183246072</v>
      </c>
      <c r="AQ29" s="81">
        <f>IFERROR(IF($B$2="Tonnes",AppQt.Data!AJ65,(AppQt.Data!AJ65*ozton*AppQt.Data!AJ$7)/1000000),"-")</f>
        <v>8.9279402942117017</v>
      </c>
      <c r="AR29" s="81">
        <f>IFERROR(IF($B$2="Tonnes",AppQt.Data!AK65,(AppQt.Data!AK65*ozton*AppQt.Data!AK$7)/1000000),"-")</f>
        <v>9.7801463207145876</v>
      </c>
      <c r="AS29" s="81">
        <f>IFERROR(IF($B$2="Tonnes",AppQt.Data!AL65,(AppQt.Data!AL65*ozton*AppQt.Data!AL$7)/1000000),"-")</f>
        <v>8.6934140156185791</v>
      </c>
      <c r="AT29" s="81">
        <f>IFERROR(IF($B$2="Tonnes",AppQt.Data!AM65,(AppQt.Data!AM65*ozton*AppQt.Data!AM$7)/1000000),"-")</f>
        <v>9.6532502617801033</v>
      </c>
      <c r="AU29" s="81">
        <f>IFERROR(IF($B$2="Tonnes",AppQt.Data!AN65,(AppQt.Data!AN65*ozton*AppQt.Data!AN$7)/1000000),"-")</f>
        <v>10.186645922609529</v>
      </c>
      <c r="AV29" s="81">
        <f>IFERROR(IF($B$2="Tonnes",AppQt.Data!AO65,(AppQt.Data!AO65*ozton*AppQt.Data!AO$7)/1000000),"-")</f>
        <v>9.4215226286686509</v>
      </c>
      <c r="AW29" s="81">
        <f>IFERROR(IF($B$2="Tonnes",AppQt.Data!AP65,(AppQt.Data!AP65*ozton*AppQt.Data!AP$7)/1000000),"-")</f>
        <v>8.1359131113851202</v>
      </c>
      <c r="AX29" s="81">
        <f>IFERROR(IF($B$2="Tonnes",AppQt.Data!AQ65,(AppQt.Data!AQ65*ozton*AppQt.Data!AQ$7)/1000000),"-")</f>
        <v>10.607068062827222</v>
      </c>
      <c r="AY29" s="81">
        <f>IFERROR(IF($B$2="Tonnes",AppQt.Data!AR65,(AppQt.Data!AR65*ozton*AppQt.Data!AR$7)/1000000),"-")</f>
        <v>11.643975107131434</v>
      </c>
      <c r="AZ29" s="81">
        <f>IFERROR(IF($B$2="Tonnes",AppQt.Data!AS65,(AppQt.Data!AS65*ozton*AppQt.Data!AS$7)/1000000),"-")</f>
        <v>10.072598760102085</v>
      </c>
      <c r="BA29" s="81">
        <f>IFERROR(IF($B$2="Tonnes",AppQt.Data!AT65,(AppQt.Data!AT65*ozton*AppQt.Data!AT$7)/1000000),"-")</f>
        <v>8.8795044225236328</v>
      </c>
      <c r="BB29" s="81">
        <f>IFERROR(IF($B$2="Tonnes",AppQt.Data!AU65,(AppQt.Data!AU65*ozton*AppQt.Data!AU$7)/1000000),"-")</f>
        <v>11.477774869109945</v>
      </c>
      <c r="BC29" s="81">
        <f>IFERROR(IF($B$2="Tonnes",AppQt.Data!AV65,(AppQt.Data!AV65*ozton*AppQt.Data!AV$7)/1000000),"-")</f>
        <v>12.53949311570195</v>
      </c>
      <c r="BD29" s="81">
        <f>IFERROR(IF($B$2="Tonnes",AppQt.Data!AW65,(AppQt.Data!AW65*ozton*AppQt.Data!AW$7)/1000000),"-")</f>
        <v>10.506502710506167</v>
      </c>
      <c r="BE29" s="81">
        <f>IFERROR(IF($B$2="Tonnes",AppQt.Data!AX65,(AppQt.Data!AX65*ozton*AppQt.Data!AX$7)/1000000),"-")</f>
        <v>9.1816845994245782</v>
      </c>
      <c r="BF29" s="81">
        <f>IFERROR(IF($B$2="Tonnes",AppQt.Data!AY65,(AppQt.Data!AY65*ozton*AppQt.Data!AY$7)/1000000),"-")</f>
        <v>11.799886125654448</v>
      </c>
      <c r="BG29" s="81">
        <f>IFERROR(IF($B$2="Tonnes",AppQt.Data!AZ65,(AppQt.Data!AZ65*ozton*AppQt.Data!AZ$7)/1000000),"-")</f>
        <v>12.96267790917301</v>
      </c>
      <c r="BH29" s="81">
        <f>IFERROR(IF($B$2="Tonnes",AppQt.Data!BA65,(AppQt.Data!BA65*ozton*AppQt.Data!BA$7)/1000000),"-")</f>
        <v>9.5728024394555522</v>
      </c>
      <c r="BI29" s="81">
        <f>IFERROR(IF($B$2="Tonnes",AppQt.Data!BB65,(AppQt.Data!BB65*ozton*AppQt.Data!BB$7)/1000000),"-")</f>
        <v>3.638923839769832</v>
      </c>
      <c r="BJ29" s="81">
        <f>IFERROR(IF($B$2="Tonnes",AppQt.Data!BC65,(AppQt.Data!BC65*ozton*AppQt.Data!BC$7)/1000000),"-")</f>
        <v>7.7506976795396634</v>
      </c>
      <c r="BK29" s="81">
        <f>IFERROR(IF($B$2="Tonnes",AppQt.Data!BD65,(AppQt.Data!BD65*ozton*AppQt.Data!BD$7)/1000000),"-")</f>
        <v>8.861208769154949</v>
      </c>
      <c r="BL29" s="81">
        <f>IFERROR(IF($B$2="Tonnes",AppQt.Data!BE65,(AppQt.Data!BE65*ozton*AppQt.Data!BE$7)/1000000),"-")</f>
        <v>9.0301112504419425</v>
      </c>
      <c r="BM29" s="81">
        <f>IFERROR(IF($B$2="Tonnes",AppQt.Data!BF65,(AppQt.Data!BF65*ozton*AppQt.Data!BF$7)/1000000),"-")</f>
        <v>9.3940442004596179</v>
      </c>
      <c r="BN29" s="81">
        <f>IFERROR(IF($B$2="Tonnes",AppQt.Data!BG65,(AppQt.Data!BG65*ozton*AppQt.Data!BG$7)/1000000),"-")</f>
        <v>11.436569870505581</v>
      </c>
      <c r="BO29" s="81">
        <f>IFERROR(IF($B$2="Tonnes",AppQt.Data!BH65,(AppQt.Data!BH65*ozton*AppQt.Data!BH$7)/1000000),"-")</f>
        <v>11.681108357556139</v>
      </c>
      <c r="BP29" s="81">
        <f>IFERROR(IF($B$2="Tonnes",AppQt.Data!BI65,(AppQt.Data!BI65*ozton*AppQt.Data!BI$7)/1000000),"-")</f>
        <v>8.4355121860449103</v>
      </c>
      <c r="BQ29" s="81">
        <f>IFERROR(IF($B$2="Tonnes",AppQt.Data!BJ65,(AppQt.Data!BJ65*ozton*AppQt.Data!BJ$7)/1000000),"-")</f>
        <v>7.5324816103676948</v>
      </c>
      <c r="BR29" s="81">
        <f>IFERROR(IF($B$2="Tonnes",AppQt.Data!BK65,(AppQt.Data!BK65*ozton*AppQt.Data!BK$7)/1000000),"-")</f>
        <v>9.5934129324412325</v>
      </c>
      <c r="BS29" s="81">
        <f>IFERROR(IF($B$2="Tonnes",AppQt.Data!BL65,(AppQt.Data!BL65*ozton*AppQt.Data!BL$7)/1000000),"-")</f>
        <v>10.122377499999999</v>
      </c>
      <c r="BT29" s="81">
        <f>IFERROR(IF($B$2="Tonnes",AppQt.Data!BM65,(AppQt.Data!BM65*ozton*AppQt.Data!BM$7)/1000000),"-")</f>
        <v>8.0137365767426658</v>
      </c>
      <c r="BU29" s="81">
        <f>IFERROR(IF($B$2="Tonnes",AppQt.Data!BN65,(AppQt.Data!BN65*ozton*AppQt.Data!BN$7)/1000000),"-")</f>
        <v>8.4363794036118183</v>
      </c>
      <c r="BV29" s="81">
        <f>IFERROR(IF($B$2="Tonnes",AppQt.Data!BO65,(AppQt.Data!BO65*ozton*AppQt.Data!BO$7)/1000000),"-")</f>
        <v>11.12835900163183</v>
      </c>
      <c r="BW29" s="81">
        <f>IFERROR(IF($B$2="Tonnes",AppQt.Data!BP65,(AppQt.Data!BP65*ozton*AppQt.Data!BP$7)/1000000),"-")</f>
        <v>12.146852999999998</v>
      </c>
      <c r="BX29" s="68" t="str">
        <f t="shared" si="3"/>
        <v>▲</v>
      </c>
      <c r="BY29" s="69">
        <f t="shared" si="1"/>
        <v>19.999999999999996</v>
      </c>
    </row>
    <row r="30" spans="1:77">
      <c r="A30" s="64"/>
      <c r="B30" s="90" t="s">
        <v>72</v>
      </c>
      <c r="C30" s="81">
        <f>IFERROR(IF($B$2="Tonnes",AppAn.Data!L56,(AppAn.Data!L56*ozton*AppAn.Data!L$6)/1000000),"-")</f>
        <v>190.58860359519966</v>
      </c>
      <c r="D30" s="81">
        <f>IFERROR(IF($B$2="Tonnes",AppAn.Data!M56,(AppAn.Data!M56*ozton*AppAn.Data!M$6)/1000000),"-")</f>
        <v>174.42852414569461</v>
      </c>
      <c r="E30" s="81">
        <f>IFERROR(IF($B$2="Tonnes",AppAn.Data!N56,(AppAn.Data!N56*ozton*AppAn.Data!N$6)/1000000),"-")</f>
        <v>162.56919588373586</v>
      </c>
      <c r="F30" s="81">
        <f>IFERROR(IF($B$2="Tonnes",AppAn.Data!O56,(AppAn.Data!O56*ozton*AppAn.Data!O$6)/1000000),"-")</f>
        <v>165.81123120076154</v>
      </c>
      <c r="G30" s="81">
        <f>IFERROR(IF($B$2="Tonnes",AppAn.Data!P56,(AppAn.Data!P56*ozton*AppAn.Data!P$6)/1000000),"-")</f>
        <v>168.51811069050964</v>
      </c>
      <c r="H30" s="81">
        <f>IFERROR(IF($B$2="Tonnes",AppAn.Data!Q56,(AppAn.Data!Q56*ozton*AppAn.Data!Q$6)/1000000),"-")</f>
        <v>170.27115734648672</v>
      </c>
      <c r="I30" s="81">
        <f>IFERROR(IF($B$2="Tonnes",AppAn.Data!R56,(AppAn.Data!R56*ozton*AppAn.Data!R$6)/1000000),"-")</f>
        <v>167.45061893093819</v>
      </c>
      <c r="J30" s="81">
        <f>IFERROR(IF($B$2="Tonnes",AppAn.Data!S56,(AppAn.Data!S56*ozton*AppAn.Data!S$6)/1000000),"-")</f>
        <v>173.53997617116286</v>
      </c>
      <c r="K30" s="81">
        <f>IFERROR(IF($B$2="Tonnes",AppAn.Data!T56,(AppAn.Data!T56*ozton*AppAn.Data!T$6)/1000000),"-")</f>
        <v>178.67611265666844</v>
      </c>
      <c r="L30" s="81">
        <f>IFERROR(IF($B$2="Tonnes",AppAn.Data!U56,(AppAn.Data!U56*ozton*AppAn.Data!U$6)/1000000),"-")</f>
        <v>180.93354373935537</v>
      </c>
      <c r="M30" s="81">
        <f>IFERROR(IF($B$2="Tonnes",AppAn.Data!V56,(AppAn.Data!V56*ozton*AppAn.Data!V$6)/1000000),"-")</f>
        <v>158.20762662302806</v>
      </c>
      <c r="N30" s="81">
        <f>IFERROR(IF($B$2="Tonnes",AppAn.Data!W56,(AppAn.Data!W56*ozton*AppAn.Data!W$6)/1000000),"-")</f>
        <v>191.59606879600707</v>
      </c>
      <c r="O30" s="81">
        <f>IFERROR(IF($B$2="Tonnes",AppAn.Data!X56,(AppAn.Data!X56*ozton*AppAn.Data!X$6)/1000000),"-")</f>
        <v>187.86955130678476</v>
      </c>
      <c r="P30" s="81">
        <f>IFERROR(IF($B$2="Tonnes",AppAn.Data!Y56,(AppAn.Data!Y56*ozton*AppAn.Data!Y$6)/1000000),"-")</f>
        <v>179.13842964980432</v>
      </c>
      <c r="Q30" s="68" t="str">
        <f t="shared" si="2"/>
        <v>▼</v>
      </c>
      <c r="R30" s="69">
        <f t="shared" si="0"/>
        <v>-4.6474383934216101</v>
      </c>
      <c r="S30" s="64"/>
      <c r="T30" s="81">
        <f>IFERROR(IF($B$2="Tonnes",AppQt.Data!M66,(AppQt.Data!M66*ozton*AppQt.Data!M$7)/1000000),"-")</f>
        <v>34.700858197985198</v>
      </c>
      <c r="U30" s="81">
        <f>IFERROR(IF($B$2="Tonnes",AppQt.Data!N66,(AppQt.Data!N66*ozton*AppQt.Data!N$7)/1000000),"-")</f>
        <v>42.034664368595386</v>
      </c>
      <c r="V30" s="81">
        <f>IFERROR(IF($B$2="Tonnes",AppQt.Data!O66,(AppQt.Data!O66*ozton*AppQt.Data!O$7)/1000000),"-")</f>
        <v>44.985466926840495</v>
      </c>
      <c r="W30" s="81">
        <f>IFERROR(IF($B$2="Tonnes",AppQt.Data!P66,(AppQt.Data!P66*ozton*AppQt.Data!P$7)/1000000),"-")</f>
        <v>68.867614101778571</v>
      </c>
      <c r="X30" s="81">
        <f>IFERROR(IF($B$2="Tonnes",AppQt.Data!Q66,(AppQt.Data!Q66*ozton*AppQt.Data!Q$7)/1000000),"-")</f>
        <v>31.152547680883774</v>
      </c>
      <c r="Y30" s="81">
        <f>IFERROR(IF($B$2="Tonnes",AppQt.Data!R66,(AppQt.Data!R66*ozton*AppQt.Data!R$7)/1000000),"-")</f>
        <v>38.983193645512245</v>
      </c>
      <c r="Z30" s="81">
        <f>IFERROR(IF($B$2="Tonnes",AppQt.Data!S66,(AppQt.Data!S66*ozton*AppQt.Data!S$7)/1000000),"-")</f>
        <v>42.200945373420751</v>
      </c>
      <c r="AA30" s="81">
        <f>IFERROR(IF($B$2="Tonnes",AppQt.Data!T66,(AppQt.Data!T66*ozton*AppQt.Data!T$7)/1000000),"-")</f>
        <v>62.091837445877829</v>
      </c>
      <c r="AB30" s="81">
        <f>IFERROR(IF($B$2="Tonnes",AppQt.Data!U66,(AppQt.Data!U66*ozton*AppQt.Data!U$7)/1000000),"-")</f>
        <v>28.274691771067754</v>
      </c>
      <c r="AC30" s="81">
        <f>IFERROR(IF($B$2="Tonnes",AppQt.Data!V66,(AppQt.Data!V66*ozton*AppQt.Data!V$7)/1000000),"-")</f>
        <v>35.940265735093249</v>
      </c>
      <c r="AD30" s="81">
        <f>IFERROR(IF($B$2="Tonnes",AppQt.Data!W66,(AppQt.Data!W66*ozton*AppQt.Data!W$7)/1000000),"-")</f>
        <v>40.865445745588303</v>
      </c>
      <c r="AE30" s="81">
        <f>IFERROR(IF($B$2="Tonnes",AppQt.Data!X66,(AppQt.Data!X66*ozton*AppQt.Data!X$7)/1000000),"-")</f>
        <v>57.488792631986577</v>
      </c>
      <c r="AF30" s="81">
        <f>IFERROR(IF($B$2="Tonnes",AppQt.Data!Y66,(AppQt.Data!Y66*ozton*AppQt.Data!Y$7)/1000000),"-")</f>
        <v>31.365997981864865</v>
      </c>
      <c r="AG30" s="81">
        <f>IFERROR(IF($B$2="Tonnes",AppQt.Data!Z66,(AppQt.Data!Z66*ozton*AppQt.Data!Z$7)/1000000),"-")</f>
        <v>36.638810002765425</v>
      </c>
      <c r="AH30" s="81">
        <f>IFERROR(IF($B$2="Tonnes",AppQt.Data!AA66,(AppQt.Data!AA66*ozton*AppQt.Data!AA$7)/1000000),"-")</f>
        <v>37.888416598875139</v>
      </c>
      <c r="AI30" s="81">
        <f>IFERROR(IF($B$2="Tonnes",AppQt.Data!AB66,(AppQt.Data!AB66*ozton*AppQt.Data!AB$7)/1000000),"-")</f>
        <v>59.91800661725609</v>
      </c>
      <c r="AJ30" s="81">
        <f>IFERROR(IF($B$2="Tonnes",AppQt.Data!AC66,(AppQt.Data!AC66*ozton*AppQt.Data!AC$7)/1000000),"-")</f>
        <v>32.160869465722094</v>
      </c>
      <c r="AK30" s="81">
        <f>IFERROR(IF($B$2="Tonnes",AppQt.Data!AD66,(AppQt.Data!AD66*ozton*AppQt.Data!AD$7)/1000000),"-")</f>
        <v>38.603734554232389</v>
      </c>
      <c r="AL30" s="81">
        <f>IFERROR(IF($B$2="Tonnes",AppQt.Data!AE66,(AppQt.Data!AE66*ozton*AppQt.Data!AE$7)/1000000),"-")</f>
        <v>38.239795975991868</v>
      </c>
      <c r="AM30" s="81">
        <f>IFERROR(IF($B$2="Tonnes",AppQt.Data!AF66,(AppQt.Data!AF66*ozton*AppQt.Data!AF$7)/1000000),"-")</f>
        <v>59.513710694563301</v>
      </c>
      <c r="AN30" s="81">
        <f>IFERROR(IF($B$2="Tonnes",AppQt.Data!AG66,(AppQt.Data!AG66*ozton*AppQt.Data!AG$7)/1000000),"-")</f>
        <v>32.729201815646569</v>
      </c>
      <c r="AO30" s="81">
        <f>IFERROR(IF($B$2="Tonnes",AppQt.Data!AH66,(AppQt.Data!AH66*ozton*AppQt.Data!AH$7)/1000000),"-")</f>
        <v>39.048085439643394</v>
      </c>
      <c r="AP30" s="81">
        <f>IFERROR(IF($B$2="Tonnes",AppQt.Data!AI66,(AppQt.Data!AI66*ozton*AppQt.Data!AI$7)/1000000),"-")</f>
        <v>38.157801717973676</v>
      </c>
      <c r="AQ30" s="81">
        <f>IFERROR(IF($B$2="Tonnes",AppQt.Data!AJ66,(AppQt.Data!AJ66*ozton*AppQt.Data!AJ$7)/1000000),"-")</f>
        <v>60.336068373223071</v>
      </c>
      <c r="AR30" s="81">
        <f>IFERROR(IF($B$2="Tonnes",AppQt.Data!AK66,(AppQt.Data!AK66*ozton*AppQt.Data!AK$7)/1000000),"-")</f>
        <v>32.421730458500988</v>
      </c>
      <c r="AS30" s="81">
        <f>IFERROR(IF($B$2="Tonnes",AppQt.Data!AL66,(AppQt.Data!AL66*ozton*AppQt.Data!AL$7)/1000000),"-")</f>
        <v>38.514147964747117</v>
      </c>
      <c r="AT30" s="81">
        <f>IFERROR(IF($B$2="Tonnes",AppQt.Data!AM66,(AppQt.Data!AM66*ozton*AppQt.Data!AM$7)/1000000),"-")</f>
        <v>37.315125024716131</v>
      </c>
      <c r="AU30" s="81">
        <f>IFERROR(IF($B$2="Tonnes",AppQt.Data!AN66,(AppQt.Data!AN66*ozton*AppQt.Data!AN$7)/1000000),"-")</f>
        <v>59.19961548297394</v>
      </c>
      <c r="AV30" s="81">
        <f>IFERROR(IF($B$2="Tonnes",AppQt.Data!AO66,(AppQt.Data!AO66*ozton*AppQt.Data!AO$7)/1000000),"-")</f>
        <v>32.999519363161902</v>
      </c>
      <c r="AW30" s="81">
        <f>IFERROR(IF($B$2="Tonnes",AppQt.Data!AP66,(AppQt.Data!AP66*ozton*AppQt.Data!AP$7)/1000000),"-")</f>
        <v>39.845462040868398</v>
      </c>
      <c r="AX30" s="81">
        <f>IFERROR(IF($B$2="Tonnes",AppQt.Data!AQ66,(AppQt.Data!AQ66*ozton*AppQt.Data!AQ$7)/1000000),"-")</f>
        <v>38.821640565192581</v>
      </c>
      <c r="AY30" s="81">
        <f>IFERROR(IF($B$2="Tonnes",AppQt.Data!AR66,(AppQt.Data!AR66*ozton*AppQt.Data!AR$7)/1000000),"-")</f>
        <v>61.873354201939989</v>
      </c>
      <c r="AZ30" s="81">
        <f>IFERROR(IF($B$2="Tonnes",AppQt.Data!AS66,(AppQt.Data!AS66*ozton*AppQt.Data!AS$7)/1000000),"-")</f>
        <v>34.117941307522635</v>
      </c>
      <c r="BA30" s="81">
        <f>IFERROR(IF($B$2="Tonnes",AppQt.Data!AT66,(AppQt.Data!AT66*ozton*AppQt.Data!AT$7)/1000000),"-")</f>
        <v>41.280559756838485</v>
      </c>
      <c r="BB30" s="81">
        <f>IFERROR(IF($B$2="Tonnes",AppQt.Data!AU66,(AppQt.Data!AU66*ozton*AppQt.Data!AU$7)/1000000),"-")</f>
        <v>40.106053417100505</v>
      </c>
      <c r="BC30" s="81">
        <f>IFERROR(IF($B$2="Tonnes",AppQt.Data!AV66,(AppQt.Data!AV66*ozton*AppQt.Data!AV$7)/1000000),"-")</f>
        <v>63.171558175206769</v>
      </c>
      <c r="BD30" s="81">
        <f>IFERROR(IF($B$2="Tonnes",AppQt.Data!AW66,(AppQt.Data!AW66*ozton*AppQt.Data!AW$7)/1000000),"-")</f>
        <v>34.38699498490125</v>
      </c>
      <c r="BE30" s="81">
        <f>IFERROR(IF($B$2="Tonnes",AppQt.Data!AX66,(AppQt.Data!AX66*ozton*AppQt.Data!AX$7)/1000000),"-")</f>
        <v>41.472521198618772</v>
      </c>
      <c r="BF30" s="81">
        <f>IFERROR(IF($B$2="Tonnes",AppQt.Data!AY66,(AppQt.Data!AY66*ozton*AppQt.Data!AY$7)/1000000),"-")</f>
        <v>40.733097694187414</v>
      </c>
      <c r="BG30" s="81">
        <f>IFERROR(IF($B$2="Tonnes",AppQt.Data!AZ66,(AppQt.Data!AZ66*ozton*AppQt.Data!AZ$7)/1000000),"-")</f>
        <v>64.340929861647979</v>
      </c>
      <c r="BH30" s="81">
        <f>IFERROR(IF($B$2="Tonnes",AppQt.Data!BA66,(AppQt.Data!BA66*ozton*AppQt.Data!BA$7)/1000000),"-")</f>
        <v>32.232625687166063</v>
      </c>
      <c r="BI30" s="81">
        <f>IFERROR(IF($B$2="Tonnes",AppQt.Data!BB66,(AppQt.Data!BB66*ozton*AppQt.Data!BB$7)/1000000),"-")</f>
        <v>27.157885727080711</v>
      </c>
      <c r="BJ30" s="81">
        <f>IFERROR(IF($B$2="Tonnes",AppQt.Data!BC66,(AppQt.Data!BC66*ozton*AppQt.Data!BC$7)/1000000),"-")</f>
        <v>36.862838337545284</v>
      </c>
      <c r="BK30" s="81">
        <f>IFERROR(IF($B$2="Tonnes",AppQt.Data!BD66,(AppQt.Data!BD66*ozton*AppQt.Data!BD$7)/1000000),"-")</f>
        <v>61.954276871235983</v>
      </c>
      <c r="BL30" s="81">
        <f>IFERROR(IF($B$2="Tonnes",AppQt.Data!BE66,(AppQt.Data!BE66*ozton*AppQt.Data!BE$7)/1000000),"-")</f>
        <v>34.80487574285786</v>
      </c>
      <c r="BM30" s="81">
        <f>IFERROR(IF($B$2="Tonnes",AppQt.Data!BF66,(AppQt.Data!BF66*ozton*AppQt.Data!BF$7)/1000000),"-")</f>
        <v>48.023202903552253</v>
      </c>
      <c r="BN30" s="81">
        <f>IFERROR(IF($B$2="Tonnes",AppQt.Data!BG66,(AppQt.Data!BG66*ozton*AppQt.Data!BG$7)/1000000),"-")</f>
        <v>40.826189191713794</v>
      </c>
      <c r="BO30" s="81">
        <f>IFERROR(IF($B$2="Tonnes",AppQt.Data!BH66,(AppQt.Data!BH66*ozton*AppQt.Data!BH$7)/1000000),"-")</f>
        <v>67.941800957883174</v>
      </c>
      <c r="BP30" s="81">
        <f>IFERROR(IF($B$2="Tonnes",AppQt.Data!BI66,(AppQt.Data!BI66*ozton*AppQt.Data!BI$7)/1000000),"-")</f>
        <v>35.535249432207905</v>
      </c>
      <c r="BQ30" s="81">
        <f>IFERROR(IF($B$2="Tonnes",AppQt.Data!BJ66,(AppQt.Data!BJ66*ozton*AppQt.Data!BJ$7)/1000000),"-")</f>
        <v>47.587218921590889</v>
      </c>
      <c r="BR30" s="81">
        <f>IFERROR(IF($B$2="Tonnes",AppQt.Data!BK66,(AppQt.Data!BK66*ozton*AppQt.Data!BK$7)/1000000),"-")</f>
        <v>39.370151775671438</v>
      </c>
      <c r="BS30" s="81">
        <f>IFERROR(IF($B$2="Tonnes",AppQt.Data!BL66,(AppQt.Data!BL66*ozton*AppQt.Data!BL$7)/1000000),"-")</f>
        <v>65.376931177314503</v>
      </c>
      <c r="BT30" s="81">
        <f>IFERROR(IF($B$2="Tonnes",AppQt.Data!BM66,(AppQt.Data!BM66*ozton*AppQt.Data!BM$7)/1000000),"-")</f>
        <v>33.793429223730783</v>
      </c>
      <c r="BU30" s="81">
        <f>IFERROR(IF($B$2="Tonnes",AppQt.Data!BN66,(AppQt.Data!BN66*ozton*AppQt.Data!BN$7)/1000000),"-")</f>
        <v>44.899257075859531</v>
      </c>
      <c r="BV30" s="81">
        <f>IFERROR(IF($B$2="Tonnes",AppQt.Data!BO66,(AppQt.Data!BO66*ozton*AppQt.Data!BO$7)/1000000),"-")</f>
        <v>37.512328216951204</v>
      </c>
      <c r="BW30" s="81">
        <f>IFERROR(IF($B$2="Tonnes",AppQt.Data!BP66,(AppQt.Data!BP66*ozton*AppQt.Data!BP$7)/1000000),"-")</f>
        <v>62.93341513326282</v>
      </c>
      <c r="BX30" s="68" t="str">
        <f t="shared" si="3"/>
        <v>▼</v>
      </c>
      <c r="BY30" s="69">
        <f t="shared" si="1"/>
        <v>-3.7375814374406957</v>
      </c>
    </row>
    <row r="31" spans="1:77">
      <c r="A31" s="64"/>
      <c r="B31" s="80" t="s">
        <v>73</v>
      </c>
      <c r="C31" s="81">
        <f>IFERROR(IF($B$2="Tonnes",AppAn.Data!L57,(AppAn.Data!L57*ozton*AppAn.Data!L$6)/1000000),"-")</f>
        <v>122.33281211308571</v>
      </c>
      <c r="D31" s="81">
        <f>IFERROR(IF($B$2="Tonnes",AppAn.Data!M57,(AppAn.Data!M57*ozton*AppAn.Data!M$6)/1000000),"-")</f>
        <v>115.88160749906325</v>
      </c>
      <c r="E31" s="81">
        <f>IFERROR(IF($B$2="Tonnes",AppAn.Data!N57,(AppAn.Data!N57*ozton*AppAn.Data!N$6)/1000000),"-")</f>
        <v>107.05386929056775</v>
      </c>
      <c r="F31" s="81">
        <f>IFERROR(IF($B$2="Tonnes",AppAn.Data!O57,(AppAn.Data!O57*ozton*AppAn.Data!O$6)/1000000),"-")</f>
        <v>112.50252781914477</v>
      </c>
      <c r="G31" s="81">
        <f>IFERROR(IF($B$2="Tonnes",AppAn.Data!P57,(AppAn.Data!P57*ozton*AppAn.Data!P$6)/1000000),"-")</f>
        <v>116.55751744856846</v>
      </c>
      <c r="H31" s="81">
        <f>IFERROR(IF($B$2="Tonnes",AppAn.Data!Q57,(AppAn.Data!Q57*ozton*AppAn.Data!Q$6)/1000000),"-")</f>
        <v>119.49657516903576</v>
      </c>
      <c r="I31" s="81">
        <f>IFERROR(IF($B$2="Tonnes",AppAn.Data!R57,(AppAn.Data!R57*ozton*AppAn.Data!R$6)/1000000),"-")</f>
        <v>118.77624333553348</v>
      </c>
      <c r="J31" s="81">
        <f>IFERROR(IF($B$2="Tonnes",AppAn.Data!S57,(AppAn.Data!S57*ozton*AppAn.Data!S$6)/1000000),"-")</f>
        <v>123.65757419730505</v>
      </c>
      <c r="K31" s="81">
        <f>IFERROR(IF($B$2="Tonnes",AppAn.Data!T57,(AppAn.Data!T57*ozton*AppAn.Data!T$6)/1000000),"-")</f>
        <v>128.37651231462507</v>
      </c>
      <c r="L31" s="81">
        <f>IFERROR(IF($B$2="Tonnes",AppAn.Data!U57,(AppAn.Data!U57*ozton*AppAn.Data!U$6)/1000000),"-")</f>
        <v>131.1</v>
      </c>
      <c r="M31" s="81">
        <f>IFERROR(IF($B$2="Tonnes",AppAn.Data!V57,(AppAn.Data!V57*ozton*AppAn.Data!V$6)/1000000),"-")</f>
        <v>118.20000000000002</v>
      </c>
      <c r="N31" s="81">
        <f>IFERROR(IF($B$2="Tonnes",AppAn.Data!W57,(AppAn.Data!W57*ozton*AppAn.Data!W$6)/1000000),"-")</f>
        <v>149.0976</v>
      </c>
      <c r="O31" s="81">
        <f>IFERROR(IF($B$2="Tonnes",AppAn.Data!X57,(AppAn.Data!X57*ozton*AppAn.Data!X$6)/1000000),"-")</f>
        <v>143.79500000000002</v>
      </c>
      <c r="P31" s="81">
        <f>IFERROR(IF($B$2="Tonnes",AppAn.Data!Y57,(AppAn.Data!Y57*ozton*AppAn.Data!Y$6)/1000000),"-")</f>
        <v>136</v>
      </c>
      <c r="Q31" s="68" t="str">
        <f t="shared" si="2"/>
        <v>▼</v>
      </c>
      <c r="R31" s="69">
        <f t="shared" si="0"/>
        <v>-5.4209117145937018</v>
      </c>
      <c r="S31" s="64"/>
      <c r="T31" s="81">
        <f>IFERROR(IF($B$2="Tonnes",AppQt.Data!M67,(AppQt.Data!M67*ozton*AppQt.Data!M$7)/1000000),"-")</f>
        <v>22.952142579583995</v>
      </c>
      <c r="U31" s="81">
        <f>IFERROR(IF($B$2="Tonnes",AppQt.Data!N67,(AppQt.Data!N67*ozton*AppQt.Data!N$7)/1000000),"-")</f>
        <v>23.883684919066102</v>
      </c>
      <c r="V31" s="81">
        <f>IFERROR(IF($B$2="Tonnes",AppQt.Data!O67,(AppQt.Data!O67*ozton*AppQt.Data!O$7)/1000000),"-")</f>
        <v>31.0699805039472</v>
      </c>
      <c r="W31" s="81">
        <f>IFERROR(IF($B$2="Tonnes",AppQt.Data!P67,(AppQt.Data!P67*ozton*AppQt.Data!P$7)/1000000),"-")</f>
        <v>44.427004110488411</v>
      </c>
      <c r="X31" s="81">
        <f>IFERROR(IF($B$2="Tonnes",AppQt.Data!Q67,(AppQt.Data!Q67*ozton*AppQt.Data!Q$7)/1000000),"-")</f>
        <v>21.073225243510961</v>
      </c>
      <c r="Y31" s="81">
        <f>IFERROR(IF($B$2="Tonnes",AppQt.Data!R67,(AppQt.Data!R67*ozton*AppQt.Data!R$7)/1000000),"-")</f>
        <v>22.623572599017741</v>
      </c>
      <c r="Z31" s="81">
        <f>IFERROR(IF($B$2="Tonnes",AppQt.Data!S67,(AppQt.Data!S67*ozton*AppQt.Data!S$7)/1000000),"-")</f>
        <v>30.248503001876735</v>
      </c>
      <c r="AA31" s="81">
        <f>IFERROR(IF($B$2="Tonnes",AppQt.Data!T67,(AppQt.Data!T67*ozton*AppQt.Data!T$7)/1000000),"-")</f>
        <v>41.93630665465782</v>
      </c>
      <c r="AB31" s="81">
        <f>IFERROR(IF($B$2="Tonnes",AppQt.Data!U67,(AppQt.Data!U67*ozton*AppQt.Data!U$7)/1000000),"-")</f>
        <v>19.349981448600332</v>
      </c>
      <c r="AC31" s="81">
        <f>IFERROR(IF($B$2="Tonnes",AppQt.Data!V67,(AppQt.Data!V67*ozton*AppQt.Data!V$7)/1000000),"-")</f>
        <v>20.080228485150357</v>
      </c>
      <c r="AD31" s="81">
        <f>IFERROR(IF($B$2="Tonnes",AppQt.Data!W67,(AppQt.Data!W67*ozton*AppQt.Data!W$7)/1000000),"-")</f>
        <v>27.699744114312601</v>
      </c>
      <c r="AE31" s="81">
        <f>IFERROR(IF($B$2="Tonnes",AppQt.Data!X67,(AppQt.Data!X67*ozton*AppQt.Data!X$7)/1000000),"-")</f>
        <v>39.923915242504457</v>
      </c>
      <c r="AF31" s="81">
        <f>IFERROR(IF($B$2="Tonnes",AppQt.Data!Y67,(AppQt.Data!Y67*ozton*AppQt.Data!Y$7)/1000000),"-")</f>
        <v>20.650412482246804</v>
      </c>
      <c r="AG31" s="81">
        <f>IFERROR(IF($B$2="Tonnes",AppQt.Data!Z67,(AppQt.Data!Z67*ozton*AppQt.Data!Z$7)/1000000),"-")</f>
        <v>24.02891216612392</v>
      </c>
      <c r="AH31" s="81">
        <f>IFERROR(IF($B$2="Tonnes",AppQt.Data!AA67,(AppQt.Data!AA67*ozton*AppQt.Data!AA$7)/1000000),"-")</f>
        <v>25.306112486098371</v>
      </c>
      <c r="AI31" s="81">
        <f>IFERROR(IF($B$2="Tonnes",AppQt.Data!AB67,(AppQt.Data!AB67*ozton*AppQt.Data!AB$7)/1000000),"-")</f>
        <v>42.517090684675672</v>
      </c>
      <c r="AJ31" s="81">
        <f>IFERROR(IF($B$2="Tonnes",AppQt.Data!AC67,(AppQt.Data!AC67*ozton*AppQt.Data!AC$7)/1000000),"-")</f>
        <v>21.519548340618961</v>
      </c>
      <c r="AK31" s="81">
        <f>IFERROR(IF($B$2="Tonnes",AppQt.Data!AD67,(AppQt.Data!AD67*ozton*AppQt.Data!AD$7)/1000000),"-")</f>
        <v>25.020066300968114</v>
      </c>
      <c r="AL31" s="81">
        <f>IFERROR(IF($B$2="Tonnes",AppQt.Data!AE67,(AppQt.Data!AE67*ozton*AppQt.Data!AE$7)/1000000),"-")</f>
        <v>26.214198059353905</v>
      </c>
      <c r="AM31" s="81">
        <f>IFERROR(IF($B$2="Tonnes",AppQt.Data!AF67,(AppQt.Data!AF67*ozton*AppQt.Data!AF$7)/1000000),"-")</f>
        <v>43.803704747627471</v>
      </c>
      <c r="AN31" s="81">
        <f>IFERROR(IF($B$2="Tonnes",AppQt.Data!AG67,(AppQt.Data!AG67*ozton*AppQt.Data!AG$7)/1000000),"-")</f>
        <v>22.18532252786261</v>
      </c>
      <c r="AO31" s="81">
        <f>IFERROR(IF($B$2="Tonnes",AppQt.Data!AH67,(AppQt.Data!AH67*ozton*AppQt.Data!AH$7)/1000000),"-")</f>
        <v>25.640942375103112</v>
      </c>
      <c r="AP31" s="81">
        <f>IFERROR(IF($B$2="Tonnes",AppQt.Data!AI67,(AppQt.Data!AI67*ozton*AppQt.Data!AI$7)/1000000),"-")</f>
        <v>26.487241528878965</v>
      </c>
      <c r="AQ31" s="81">
        <f>IFERROR(IF($B$2="Tonnes",AppQt.Data!AJ67,(AppQt.Data!AJ67*ozton*AppQt.Data!AJ$7)/1000000),"-")</f>
        <v>45.183068737191086</v>
      </c>
      <c r="AR31" s="81">
        <f>IFERROR(IF($B$2="Tonnes",AppQt.Data!AK67,(AppQt.Data!AK67*ozton*AppQt.Data!AK$7)/1000000),"-")</f>
        <v>22.300505544934758</v>
      </c>
      <c r="AS31" s="81">
        <f>IFERROR(IF($B$2="Tonnes",AppQt.Data!AL67,(AppQt.Data!AL67*ozton*AppQt.Data!AL$7)/1000000),"-")</f>
        <v>25.809369928834787</v>
      </c>
      <c r="AT31" s="81">
        <f>IFERROR(IF($B$2="Tonnes",AppQt.Data!AM67,(AppQt.Data!AM67*ozton*AppQt.Data!AM$7)/1000000),"-")</f>
        <v>25.982192270429838</v>
      </c>
      <c r="AU31" s="81">
        <f>IFERROR(IF($B$2="Tonnes",AppQt.Data!AN67,(AppQt.Data!AN67*ozton*AppQt.Data!AN$7)/1000000),"-")</f>
        <v>44.684175591334103</v>
      </c>
      <c r="AV31" s="81">
        <f>IFERROR(IF($B$2="Tonnes",AppQt.Data!AO67,(AppQt.Data!AO67*ozton*AppQt.Data!AO$7)/1000000),"-")</f>
        <v>22.69649540872787</v>
      </c>
      <c r="AW31" s="81">
        <f>IFERROR(IF($B$2="Tonnes",AppQt.Data!AP67,(AppQt.Data!AP67*ozton*AppQt.Data!AP$7)/1000000),"-")</f>
        <v>26.824140999667058</v>
      </c>
      <c r="AX31" s="81">
        <f>IFERROR(IF($B$2="Tonnes",AppQt.Data!AQ67,(AppQt.Data!AQ67*ozton*AppQt.Data!AQ$7)/1000000),"-")</f>
        <v>27.196352073191967</v>
      </c>
      <c r="AY31" s="81">
        <f>IFERROR(IF($B$2="Tonnes",AppQt.Data!AR67,(AppQt.Data!AR67*ozton*AppQt.Data!AR$7)/1000000),"-")</f>
        <v>46.940585715718157</v>
      </c>
      <c r="AZ31" s="81">
        <f>IFERROR(IF($B$2="Tonnes",AppQt.Data!AS67,(AppQt.Data!AS67*ozton*AppQt.Data!AS$7)/1000000),"-")</f>
        <v>23.675623507239361</v>
      </c>
      <c r="BA31" s="81">
        <f>IFERROR(IF($B$2="Tonnes",AppQt.Data!AT67,(AppQt.Data!AT67*ozton*AppQt.Data!AT$7)/1000000),"-")</f>
        <v>28.267218832858678</v>
      </c>
      <c r="BB31" s="81">
        <f>IFERROR(IF($B$2="Tonnes",AppQt.Data!AU67,(AppQt.Data!AU67*ozton*AppQt.Data!AU$7)/1000000),"-")</f>
        <v>28.287922101001438</v>
      </c>
      <c r="BC31" s="81">
        <f>IFERROR(IF($B$2="Tonnes",AppQt.Data!AV67,(AppQt.Data!AV67*ozton*AppQt.Data!AV$7)/1000000),"-")</f>
        <v>48.145747873525579</v>
      </c>
      <c r="BD31" s="81">
        <f>IFERROR(IF($B$2="Tonnes",AppQt.Data!AW67,(AppQt.Data!AW67*ozton*AppQt.Data!AW$7)/1000000),"-")</f>
        <v>23.979999999999993</v>
      </c>
      <c r="BE31" s="81">
        <f>IFERROR(IF($B$2="Tonnes",AppQt.Data!AX67,(AppQt.Data!AX67*ozton*AppQt.Data!AX$7)/1000000),"-")</f>
        <v>28.669999999999998</v>
      </c>
      <c r="BF31" s="81">
        <f>IFERROR(IF($B$2="Tonnes",AppQt.Data!AY67,(AppQt.Data!AY67*ozton*AppQt.Data!AY$7)/1000000),"-")</f>
        <v>29.25</v>
      </c>
      <c r="BG31" s="81">
        <f>IFERROR(IF($B$2="Tonnes",AppQt.Data!AZ67,(AppQt.Data!AZ67*ozton*AppQt.Data!AZ$7)/1000000),"-")</f>
        <v>49.2</v>
      </c>
      <c r="BH31" s="81">
        <f>IFERROR(IF($B$2="Tonnes",AppQt.Data!BA67,(AppQt.Data!BA67*ozton*AppQt.Data!BA$7)/1000000),"-")</f>
        <v>22.799999999999997</v>
      </c>
      <c r="BI31" s="81">
        <f>IFERROR(IF($B$2="Tonnes",AppQt.Data!BB67,(AppQt.Data!BB67*ozton*AppQt.Data!BB$7)/1000000),"-")</f>
        <v>18.55</v>
      </c>
      <c r="BJ31" s="81">
        <f>IFERROR(IF($B$2="Tonnes",AppQt.Data!BC67,(AppQt.Data!BC67*ozton*AppQt.Data!BC$7)/1000000),"-")</f>
        <v>28.169999999999998</v>
      </c>
      <c r="BK31" s="81">
        <f>IFERROR(IF($B$2="Tonnes",AppQt.Data!BD67,(AppQt.Data!BD67*ozton*AppQt.Data!BD$7)/1000000),"-")</f>
        <v>48.680000000000014</v>
      </c>
      <c r="BL31" s="81">
        <f>IFERROR(IF($B$2="Tonnes",AppQt.Data!BE67,(AppQt.Data!BE67*ozton*AppQt.Data!BE$7)/1000000),"-")</f>
        <v>26.522000000000002</v>
      </c>
      <c r="BM31" s="81">
        <f>IFERROR(IF($B$2="Tonnes",AppQt.Data!BF67,(AppQt.Data!BF67*ozton*AppQt.Data!BF$7)/1000000),"-")</f>
        <v>37.672600000000003</v>
      </c>
      <c r="BN31" s="81">
        <f>IFERROR(IF($B$2="Tonnes",AppQt.Data!BG67,(AppQt.Data!BG67*ozton*AppQt.Data!BG$7)/1000000),"-")</f>
        <v>31.679999999999989</v>
      </c>
      <c r="BO31" s="81">
        <f>IFERROR(IF($B$2="Tonnes",AppQt.Data!BH67,(AppQt.Data!BH67*ozton*AppQt.Data!BH$7)/1000000),"-")</f>
        <v>53.222999999999999</v>
      </c>
      <c r="BP31" s="81">
        <f>IFERROR(IF($B$2="Tonnes",AppQt.Data!BI67,(AppQt.Data!BI67*ozton*AppQt.Data!BI$7)/1000000),"-")</f>
        <v>26.650000000000006</v>
      </c>
      <c r="BQ31" s="81">
        <f>IFERROR(IF($B$2="Tonnes",AppQt.Data!BJ67,(AppQt.Data!BJ67*ozton*AppQt.Data!BJ$7)/1000000),"-")</f>
        <v>36.699999999999996</v>
      </c>
      <c r="BR31" s="81">
        <f>IFERROR(IF($B$2="Tonnes",AppQt.Data!BK67,(AppQt.Data!BK67*ozton*AppQt.Data!BK$7)/1000000),"-")</f>
        <v>29.894999999999996</v>
      </c>
      <c r="BS31" s="81">
        <f>IFERROR(IF($B$2="Tonnes",AppQt.Data!BL67,(AppQt.Data!BL67*ozton*AppQt.Data!BL$7)/1000000),"-")</f>
        <v>50.55</v>
      </c>
      <c r="BT31" s="81">
        <f>IFERROR(IF($B$2="Tonnes",AppQt.Data!BM67,(AppQt.Data!BM67*ozton*AppQt.Data!BM$7)/1000000),"-")</f>
        <v>25.05</v>
      </c>
      <c r="BU31" s="81">
        <f>IFERROR(IF($B$2="Tonnes",AppQt.Data!BN67,(AppQt.Data!BN67*ozton*AppQt.Data!BN$7)/1000000),"-")</f>
        <v>34.299999999999997</v>
      </c>
      <c r="BV31" s="81">
        <f>IFERROR(IF($B$2="Tonnes",AppQt.Data!BO67,(AppQt.Data!BO67*ozton*AppQt.Data!BO$7)/1000000),"-")</f>
        <v>28.249999999999996</v>
      </c>
      <c r="BW31" s="81">
        <f>IFERROR(IF($B$2="Tonnes",AppQt.Data!BP67,(AppQt.Data!BP67*ozton*AppQt.Data!BP$7)/1000000),"-")</f>
        <v>48.400000000000006</v>
      </c>
      <c r="BX31" s="68" t="str">
        <f t="shared" si="3"/>
        <v>▼</v>
      </c>
      <c r="BY31" s="69">
        <f t="shared" si="1"/>
        <v>-4.2532146389713033</v>
      </c>
    </row>
    <row r="32" spans="1:77">
      <c r="A32" s="64"/>
      <c r="B32" s="80" t="s">
        <v>74</v>
      </c>
      <c r="C32" s="81">
        <f>IFERROR(IF($B$2="Tonnes",AppAn.Data!L58,(AppAn.Data!L58*ozton*AppAn.Data!L$6)/1000000),"-")</f>
        <v>16.740439621901906</v>
      </c>
      <c r="D32" s="81">
        <f>IFERROR(IF($B$2="Tonnes",AppAn.Data!M58,(AppAn.Data!M58*ozton*AppAn.Data!M$6)/1000000),"-")</f>
        <v>14.611983590032867</v>
      </c>
      <c r="E32" s="81">
        <f>IFERROR(IF($B$2="Tonnes",AppAn.Data!N58,(AppAn.Data!N58*ozton*AppAn.Data!N$6)/1000000),"-")</f>
        <v>13.191312351935418</v>
      </c>
      <c r="F32" s="81">
        <f>IFERROR(IF($B$2="Tonnes",AppAn.Data!O58,(AppAn.Data!O58*ozton*AppAn.Data!O$6)/1000000),"-")</f>
        <v>13.198213964747957</v>
      </c>
      <c r="G32" s="81">
        <f>IFERROR(IF($B$2="Tonnes",AppAn.Data!P58,(AppAn.Data!P58*ozton*AppAn.Data!P$6)/1000000),"-")</f>
        <v>13.956399999999999</v>
      </c>
      <c r="H32" s="81">
        <f>IFERROR(IF($B$2="Tonnes",AppAn.Data!Q58,(AppAn.Data!Q58*ozton*AppAn.Data!Q$6)/1000000),"-")</f>
        <v>14.16685</v>
      </c>
      <c r="I32" s="81">
        <f>IFERROR(IF($B$2="Tonnes",AppAn.Data!R58,(AppAn.Data!R58*ozton*AppAn.Data!R$6)/1000000),"-")</f>
        <v>13.789429999999999</v>
      </c>
      <c r="J32" s="81">
        <f>IFERROR(IF($B$2="Tonnes",AppAn.Data!S58,(AppAn.Data!S58*ozton*AppAn.Data!S$6)/1000000),"-")</f>
        <v>14.116610000000001</v>
      </c>
      <c r="K32" s="81">
        <f>IFERROR(IF($B$2="Tonnes",AppAn.Data!T58,(AppAn.Data!T58*ozton*AppAn.Data!T$6)/1000000),"-")</f>
        <v>14.274000000000001</v>
      </c>
      <c r="L32" s="81">
        <f>IFERROR(IF($B$2="Tonnes",AppAn.Data!U58,(AppAn.Data!U58*ozton*AppAn.Data!U$6)/1000000),"-")</f>
        <v>14.443999999999999</v>
      </c>
      <c r="M32" s="81">
        <f>IFERROR(IF($B$2="Tonnes",AppAn.Data!V58,(AppAn.Data!V58*ozton*AppAn.Data!V$6)/1000000),"-")</f>
        <v>13.055999999999999</v>
      </c>
      <c r="N32" s="81">
        <f>IFERROR(IF($B$2="Tonnes",AppAn.Data!W58,(AppAn.Data!W58*ozton*AppAn.Data!W$6)/1000000),"-")</f>
        <v>15.170300000000001</v>
      </c>
      <c r="O32" s="81">
        <f>IFERROR(IF($B$2="Tonnes",AppAn.Data!X58,(AppAn.Data!X58*ozton*AppAn.Data!X$6)/1000000),"-")</f>
        <v>15.423999999999999</v>
      </c>
      <c r="P32" s="81">
        <f>IFERROR(IF($B$2="Tonnes",AppAn.Data!Y58,(AppAn.Data!Y58*ozton*AppAn.Data!Y$6)/1000000),"-")</f>
        <v>14.286</v>
      </c>
      <c r="Q32" s="68" t="str">
        <f t="shared" si="2"/>
        <v>▼</v>
      </c>
      <c r="R32" s="69">
        <f t="shared" si="0"/>
        <v>-7.3781120331950163</v>
      </c>
      <c r="S32" s="64"/>
      <c r="T32" s="81">
        <f>IFERROR(IF($B$2="Tonnes",AppQt.Data!M68,(AppQt.Data!M68*ozton*AppQt.Data!M$7)/1000000),"-")</f>
        <v>2.8614456072876675</v>
      </c>
      <c r="U32" s="81">
        <f>IFERROR(IF($B$2="Tonnes",AppQt.Data!N68,(AppQt.Data!N68*ozton*AppQt.Data!N$7)/1000000),"-")</f>
        <v>4.477047203650959</v>
      </c>
      <c r="V32" s="81">
        <f>IFERROR(IF($B$2="Tonnes",AppQt.Data!O68,(AppQt.Data!O68*ozton*AppQt.Data!O$7)/1000000),"-")</f>
        <v>3.7435230306801563</v>
      </c>
      <c r="W32" s="81">
        <f>IFERROR(IF($B$2="Tonnes",AppQt.Data!P68,(AppQt.Data!P68*ozton*AppQt.Data!P$7)/1000000),"-")</f>
        <v>5.6584237802831217</v>
      </c>
      <c r="X32" s="81">
        <f>IFERROR(IF($B$2="Tonnes",AppQt.Data!Q68,(AppQt.Data!Q68*ozton*AppQt.Data!Q$7)/1000000),"-")</f>
        <v>2.5484860043987108</v>
      </c>
      <c r="Y32" s="81">
        <f>IFERROR(IF($B$2="Tonnes",AppQt.Data!R68,(AppQt.Data!R68*ozton*AppQt.Data!R$7)/1000000),"-")</f>
        <v>3.8591231400386854</v>
      </c>
      <c r="Z32" s="81">
        <f>IFERROR(IF($B$2="Tonnes",AppQt.Data!S68,(AppQt.Data!S68*ozton*AppQt.Data!S$7)/1000000),"-")</f>
        <v>3.2816339836480024</v>
      </c>
      <c r="AA32" s="81">
        <f>IFERROR(IF($B$2="Tonnes",AppQt.Data!T68,(AppQt.Data!T68*ozton*AppQt.Data!T$7)/1000000),"-")</f>
        <v>4.9227404619474706</v>
      </c>
      <c r="AB32" s="81">
        <f>IFERROR(IF($B$2="Tonnes",AppQt.Data!U68,(AppQt.Data!U68*ozton*AppQt.Data!U$7)/1000000),"-")</f>
        <v>2.2768841856854132</v>
      </c>
      <c r="AC32" s="81">
        <f>IFERROR(IF($B$2="Tonnes",AppQt.Data!V68,(AppQt.Data!V68*ozton*AppQt.Data!V$7)/1000000),"-")</f>
        <v>3.5339930607460053</v>
      </c>
      <c r="AD32" s="81">
        <f>IFERROR(IF($B$2="Tonnes",AppQt.Data!W68,(AppQt.Data!W68*ozton*AppQt.Data!W$7)/1000000),"-")</f>
        <v>2.975288047166404</v>
      </c>
      <c r="AE32" s="81">
        <f>IFERROR(IF($B$2="Tonnes",AppQt.Data!X68,(AppQt.Data!X68*ozton*AppQt.Data!X$7)/1000000),"-")</f>
        <v>4.4051470583375956</v>
      </c>
      <c r="AF32" s="81">
        <f>IFERROR(IF($B$2="Tonnes",AppQt.Data!Y68,(AppQt.Data!Y68*ozton*AppQt.Data!Y$7)/1000000),"-")</f>
        <v>2.5583815693037097</v>
      </c>
      <c r="AG32" s="81">
        <f>IFERROR(IF($B$2="Tonnes",AppQt.Data!Z68,(AppQt.Data!Z68*ozton*AppQt.Data!Z$7)/1000000),"-")</f>
        <v>3.1284910080087984</v>
      </c>
      <c r="AH32" s="81">
        <f>IFERROR(IF($B$2="Tonnes",AppQt.Data!AA68,(AppQt.Data!AA68*ozton*AppQt.Data!AA$7)/1000000),"-")</f>
        <v>2.491524050451642</v>
      </c>
      <c r="AI32" s="81">
        <f>IFERROR(IF($B$2="Tonnes",AppQt.Data!AB68,(AppQt.Data!AB68*ozton*AppQt.Data!AB$7)/1000000),"-")</f>
        <v>5.0198173369838059</v>
      </c>
      <c r="AJ32" s="81">
        <f>IFERROR(IF($B$2="Tonnes",AppQt.Data!AC68,(AppQt.Data!AC68*ozton*AppQt.Data!AC$7)/1000000),"-")</f>
        <v>2.6029999999999998</v>
      </c>
      <c r="AK32" s="81">
        <f>IFERROR(IF($B$2="Tonnes",AppQt.Data!AD68,(AppQt.Data!AD68*ozton*AppQt.Data!AD$7)/1000000),"-")</f>
        <v>3.2834000000000003</v>
      </c>
      <c r="AL32" s="81">
        <f>IFERROR(IF($B$2="Tonnes",AppQt.Data!AE68,(AppQt.Data!AE68*ozton*AppQt.Data!AE$7)/1000000),"-")</f>
        <v>2.6339999999999995</v>
      </c>
      <c r="AM32" s="81">
        <f>IFERROR(IF($B$2="Tonnes",AppQt.Data!AF68,(AppQt.Data!AF68*ozton*AppQt.Data!AF$7)/1000000),"-")</f>
        <v>5.4360000000000008</v>
      </c>
      <c r="AN32" s="81">
        <f>IFERROR(IF($B$2="Tonnes",AppQt.Data!AG68,(AppQt.Data!AG68*ozton*AppQt.Data!AG$7)/1000000),"-")</f>
        <v>2.7021999999999995</v>
      </c>
      <c r="AO32" s="81">
        <f>IFERROR(IF($B$2="Tonnes",AppQt.Data!AH68,(AppQt.Data!AH68*ozton*AppQt.Data!AH$7)/1000000),"-")</f>
        <v>3.4634499999999995</v>
      </c>
      <c r="AP32" s="81">
        <f>IFERROR(IF($B$2="Tonnes",AppQt.Data!AI68,(AppQt.Data!AI68*ozton*AppQt.Data!AI$7)/1000000),"-")</f>
        <v>2.6568999999999998</v>
      </c>
      <c r="AQ32" s="81">
        <f>IFERROR(IF($B$2="Tonnes",AppQt.Data!AJ68,(AppQt.Data!AJ68*ozton*AppQt.Data!AJ$7)/1000000),"-")</f>
        <v>5.3442999999999996</v>
      </c>
      <c r="AR32" s="81">
        <f>IFERROR(IF($B$2="Tonnes",AppQt.Data!AK68,(AppQt.Data!AK68*ozton*AppQt.Data!AK$7)/1000000),"-")</f>
        <v>2.6572</v>
      </c>
      <c r="AS32" s="81">
        <f>IFERROR(IF($B$2="Tonnes",AppQt.Data!AL68,(AppQt.Data!AL68*ozton*AppQt.Data!AL$7)/1000000),"-")</f>
        <v>3.4215999999999993</v>
      </c>
      <c r="AT32" s="81">
        <f>IFERROR(IF($B$2="Tonnes",AppQt.Data!AM68,(AppQt.Data!AM68*ozton*AppQt.Data!AM$7)/1000000),"-")</f>
        <v>2.5979299999999999</v>
      </c>
      <c r="AU32" s="81">
        <f>IFERROR(IF($B$2="Tonnes",AppQt.Data!AN68,(AppQt.Data!AN68*ozton*AppQt.Data!AN$7)/1000000),"-")</f>
        <v>5.1127000000000002</v>
      </c>
      <c r="AV32" s="81">
        <f>IFERROR(IF($B$2="Tonnes",AppQt.Data!AO68,(AppQt.Data!AO68*ozton*AppQt.Data!AO$7)/1000000),"-")</f>
        <v>2.7170000000000005</v>
      </c>
      <c r="AW32" s="81">
        <f>IFERROR(IF($B$2="Tonnes",AppQt.Data!AP68,(AppQt.Data!AP68*ozton*AppQt.Data!AP$7)/1000000),"-")</f>
        <v>3.5236999999999994</v>
      </c>
      <c r="AX32" s="81">
        <f>IFERROR(IF($B$2="Tonnes",AppQt.Data!AQ68,(AppQt.Data!AQ68*ozton*AppQt.Data!AQ$7)/1000000),"-")</f>
        <v>2.6180500000000002</v>
      </c>
      <c r="AY32" s="81">
        <f>IFERROR(IF($B$2="Tonnes",AppQt.Data!AR68,(AppQt.Data!AR68*ozton*AppQt.Data!AR$7)/1000000),"-")</f>
        <v>5.25786</v>
      </c>
      <c r="AZ32" s="81">
        <f>IFERROR(IF($B$2="Tonnes",AppQt.Data!AS68,(AppQt.Data!AS68*ozton*AppQt.Data!AS$7)/1000000),"-")</f>
        <v>2.7255000000000007</v>
      </c>
      <c r="BA32" s="81">
        <f>IFERROR(IF($B$2="Tonnes",AppQt.Data!AT68,(AppQt.Data!AT68*ozton*AppQt.Data!AT$7)/1000000),"-")</f>
        <v>3.5554999999999999</v>
      </c>
      <c r="BB32" s="81">
        <f>IFERROR(IF($B$2="Tonnes",AppQt.Data!AU68,(AppQt.Data!AU68*ozton*AppQt.Data!AU$7)/1000000),"-")</f>
        <v>2.6375000000000006</v>
      </c>
      <c r="BC32" s="81">
        <f>IFERROR(IF($B$2="Tonnes",AppQt.Data!AV68,(AppQt.Data!AV68*ozton*AppQt.Data!AV$7)/1000000),"-")</f>
        <v>5.3554999999999993</v>
      </c>
      <c r="BD32" s="81">
        <f>IFERROR(IF($B$2="Tonnes",AppQt.Data!AW68,(AppQt.Data!AW68*ozton*AppQt.Data!AW$7)/1000000),"-")</f>
        <v>2.7610000000000001</v>
      </c>
      <c r="BE32" s="81">
        <f>IFERROR(IF($B$2="Tonnes",AppQt.Data!AX68,(AppQt.Data!AX68*ozton*AppQt.Data!AX$7)/1000000),"-")</f>
        <v>3.5979999999999999</v>
      </c>
      <c r="BF32" s="81">
        <f>IFERROR(IF($B$2="Tonnes",AppQt.Data!AY68,(AppQt.Data!AY68*ozton*AppQt.Data!AY$7)/1000000),"-")</f>
        <v>2.6150000000000002</v>
      </c>
      <c r="BG32" s="81">
        <f>IFERROR(IF($B$2="Tonnes",AppQt.Data!AZ68,(AppQt.Data!AZ68*ozton*AppQt.Data!AZ$7)/1000000),"-")</f>
        <v>5.47</v>
      </c>
      <c r="BH32" s="81">
        <f>IFERROR(IF($B$2="Tonnes",AppQt.Data!BA68,(AppQt.Data!BA68*ozton*AppQt.Data!BA$7)/1000000),"-")</f>
        <v>2.5829999999999993</v>
      </c>
      <c r="BI32" s="81">
        <f>IFERROR(IF($B$2="Tonnes",AppQt.Data!BB68,(AppQt.Data!BB68*ozton*AppQt.Data!BB$7)/1000000),"-")</f>
        <v>2.016</v>
      </c>
      <c r="BJ32" s="81">
        <f>IFERROR(IF($B$2="Tonnes",AppQt.Data!BC68,(AppQt.Data!BC68*ozton*AppQt.Data!BC$7)/1000000),"-")</f>
        <v>2.629</v>
      </c>
      <c r="BK32" s="81">
        <f>IFERROR(IF($B$2="Tonnes",AppQt.Data!BD68,(AppQt.Data!BD68*ozton*AppQt.Data!BD$7)/1000000),"-")</f>
        <v>5.8279999999999994</v>
      </c>
      <c r="BL32" s="81">
        <f>IFERROR(IF($B$2="Tonnes",AppQt.Data!BE68,(AppQt.Data!BE68*ozton*AppQt.Data!BE$7)/1000000),"-")</f>
        <v>2.617</v>
      </c>
      <c r="BM32" s="81">
        <f>IFERROR(IF($B$2="Tonnes",AppQt.Data!BF68,(AppQt.Data!BF68*ozton*AppQt.Data!BF$7)/1000000),"-")</f>
        <v>3.4102999999999999</v>
      </c>
      <c r="BN32" s="81">
        <f>IFERROR(IF($B$2="Tonnes",AppQt.Data!BG68,(AppQt.Data!BG68*ozton*AppQt.Data!BG$7)/1000000),"-")</f>
        <v>2.6819999999999999</v>
      </c>
      <c r="BO32" s="81">
        <f>IFERROR(IF($B$2="Tonnes",AppQt.Data!BH68,(AppQt.Data!BH68*ozton*AppQt.Data!BH$7)/1000000),"-")</f>
        <v>6.4610000000000003</v>
      </c>
      <c r="BP32" s="81">
        <f>IFERROR(IF($B$2="Tonnes",AppQt.Data!BI68,(AppQt.Data!BI68*ozton*AppQt.Data!BI$7)/1000000),"-")</f>
        <v>2.851</v>
      </c>
      <c r="BQ32" s="81">
        <f>IFERROR(IF($B$2="Tonnes",AppQt.Data!BJ68,(AppQt.Data!BJ68*ozton*AppQt.Data!BJ$7)/1000000),"-")</f>
        <v>3.6279999999999997</v>
      </c>
      <c r="BR32" s="81">
        <f>IFERROR(IF($B$2="Tonnes",AppQt.Data!BK68,(AppQt.Data!BK68*ozton*AppQt.Data!BK$7)/1000000),"-")</f>
        <v>2.7529999999999997</v>
      </c>
      <c r="BS32" s="81">
        <f>IFERROR(IF($B$2="Tonnes",AppQt.Data!BL68,(AppQt.Data!BL68*ozton*AppQt.Data!BL$7)/1000000),"-")</f>
        <v>6.1920000000000002</v>
      </c>
      <c r="BT32" s="81">
        <f>IFERROR(IF($B$2="Tonnes",AppQt.Data!BM68,(AppQt.Data!BM68*ozton*AppQt.Data!BM$7)/1000000),"-")</f>
        <v>2.7399999999999998</v>
      </c>
      <c r="BU32" s="81">
        <f>IFERROR(IF($B$2="Tonnes",AppQt.Data!BN68,(AppQt.Data!BN68*ozton*AppQt.Data!BN$7)/1000000),"-")</f>
        <v>3.3919999999999995</v>
      </c>
      <c r="BV32" s="81">
        <f>IFERROR(IF($B$2="Tonnes",AppQt.Data!BO68,(AppQt.Data!BO68*ozton*AppQt.Data!BO$7)/1000000),"-")</f>
        <v>2.4839999999999995</v>
      </c>
      <c r="BW32" s="81">
        <f>IFERROR(IF($B$2="Tonnes",AppQt.Data!BP68,(AppQt.Data!BP68*ozton*AppQt.Data!BP$7)/1000000),"-")</f>
        <v>5.67</v>
      </c>
      <c r="BX32" s="68" t="str">
        <f t="shared" si="3"/>
        <v>▼</v>
      </c>
      <c r="BY32" s="69">
        <f t="shared" si="1"/>
        <v>-8.4302325581395383</v>
      </c>
    </row>
    <row r="33" spans="1:77">
      <c r="A33" s="64"/>
      <c r="B33" s="80" t="s">
        <v>75</v>
      </c>
      <c r="C33" s="81">
        <f>IFERROR(IF($B$2="Tonnes",AppAn.Data!L59,(AppAn.Data!L59*ozton*AppAn.Data!L$6)/1000000),"-")</f>
        <v>22.766523856014288</v>
      </c>
      <c r="D33" s="81">
        <f>IFERROR(IF($B$2="Tonnes",AppAn.Data!M59,(AppAn.Data!M59*ozton*AppAn.Data!M$6)/1000000),"-")</f>
        <v>18.916729384596277</v>
      </c>
      <c r="E33" s="81">
        <f>IFERROR(IF($B$2="Tonnes",AppAn.Data!N59,(AppAn.Data!N59*ozton*AppAn.Data!N$6)/1000000),"-")</f>
        <v>15.261253628921494</v>
      </c>
      <c r="F33" s="81">
        <f>IFERROR(IF($B$2="Tonnes",AppAn.Data!O59,(AppAn.Data!O59*ozton*AppAn.Data!O$6)/1000000),"-")</f>
        <v>15.87210916788295</v>
      </c>
      <c r="G33" s="81">
        <f>IFERROR(IF($B$2="Tonnes",AppAn.Data!P59,(AppAn.Data!P59*ozton*AppAn.Data!P$6)/1000000),"-")</f>
        <v>15.777822288927755</v>
      </c>
      <c r="H33" s="81">
        <f>IFERROR(IF($B$2="Tonnes",AppAn.Data!Q59,(AppAn.Data!Q59*ozton*AppAn.Data!Q$6)/1000000),"-")</f>
        <v>16.637960195381453</v>
      </c>
      <c r="I33" s="81">
        <f>IFERROR(IF($B$2="Tonnes",AppAn.Data!R59,(AppAn.Data!R59*ozton*AppAn.Data!R$6)/1000000),"-")</f>
        <v>15.951600456538129</v>
      </c>
      <c r="J33" s="81">
        <f>IFERROR(IF($B$2="Tonnes",AppAn.Data!S59,(AppAn.Data!S59*ozton*AppAn.Data!S$6)/1000000),"-")</f>
        <v>16.601202973857799</v>
      </c>
      <c r="K33" s="81">
        <f>IFERROR(IF($B$2="Tonnes",AppAn.Data!T59,(AppAn.Data!T59*ozton*AppAn.Data!T$6)/1000000),"-")</f>
        <v>16.835222392043349</v>
      </c>
      <c r="L33" s="81">
        <f>IFERROR(IF($B$2="Tonnes",AppAn.Data!U59,(AppAn.Data!U59*ozton*AppAn.Data!U$6)/1000000),"-")</f>
        <v>16.64316378125541</v>
      </c>
      <c r="M33" s="81">
        <f>IFERROR(IF($B$2="Tonnes",AppAn.Data!V59,(AppAn.Data!V59*ozton*AppAn.Data!V$6)/1000000),"-")</f>
        <v>12.403891985458035</v>
      </c>
      <c r="N33" s="81">
        <f>IFERROR(IF($B$2="Tonnes",AppAn.Data!W59,(AppAn.Data!W59*ozton*AppAn.Data!W$6)/1000000),"-")</f>
        <v>12.725100792266081</v>
      </c>
      <c r="O33" s="81">
        <f>IFERROR(IF($B$2="Tonnes",AppAn.Data!X59,(AppAn.Data!X59*ozton*AppAn.Data!X$6)/1000000),"-")</f>
        <v>13.189050111523711</v>
      </c>
      <c r="P33" s="81">
        <f>IFERROR(IF($B$2="Tonnes",AppAn.Data!Y59,(AppAn.Data!Y59*ozton*AppAn.Data!Y$6)/1000000),"-")</f>
        <v>13.619563822430434</v>
      </c>
      <c r="Q33" s="68" t="str">
        <f t="shared" si="2"/>
        <v>▲</v>
      </c>
      <c r="R33" s="69">
        <f t="shared" si="0"/>
        <v>3.264175261041502</v>
      </c>
      <c r="S33" s="64"/>
      <c r="T33" s="81">
        <f>IFERROR(IF($B$2="Tonnes",AppQt.Data!M69,(AppQt.Data!M69*ozton*AppQt.Data!M$7)/1000000),"-")</f>
        <v>4.8192820636649643</v>
      </c>
      <c r="U33" s="81">
        <f>IFERROR(IF($B$2="Tonnes",AppQt.Data!N69,(AppQt.Data!N69*ozton*AppQt.Data!N$7)/1000000),"-")</f>
        <v>5.9957342019276663</v>
      </c>
      <c r="V33" s="81">
        <f>IFERROR(IF($B$2="Tonnes",AppQt.Data!O69,(AppQt.Data!O69*ozton*AppQt.Data!O$7)/1000000),"-")</f>
        <v>4.0195311466575347</v>
      </c>
      <c r="W33" s="81">
        <f>IFERROR(IF($B$2="Tonnes",AppQt.Data!P69,(AppQt.Data!P69*ozton*AppQt.Data!P$7)/1000000),"-")</f>
        <v>7.9319764437641247</v>
      </c>
      <c r="X33" s="81">
        <f>IFERROR(IF($B$2="Tonnes",AppQt.Data!Q69,(AppQt.Data!Q69*ozton*AppQt.Data!Q$7)/1000000),"-")</f>
        <v>3.5639453523936515</v>
      </c>
      <c r="Y33" s="81">
        <f>IFERROR(IF($B$2="Tonnes",AppQt.Data!R69,(AppQt.Data!R69*ozton*AppQt.Data!R$7)/1000000),"-")</f>
        <v>5.0661330922226</v>
      </c>
      <c r="Z33" s="81">
        <f>IFERROR(IF($B$2="Tonnes",AppQt.Data!S69,(AppQt.Data!S69*ozton*AppQt.Data!S$7)/1000000),"-")</f>
        <v>3.6043754796578975</v>
      </c>
      <c r="AA33" s="81">
        <f>IFERROR(IF($B$2="Tonnes",AppQt.Data!T69,(AppQt.Data!T69*ozton*AppQt.Data!T$7)/1000000),"-")</f>
        <v>6.6822754603221277</v>
      </c>
      <c r="AB33" s="81">
        <f>IFERROR(IF($B$2="Tonnes",AppQt.Data!U69,(AppQt.Data!U69*ozton*AppQt.Data!U$7)/1000000),"-")</f>
        <v>2.8492618325620223</v>
      </c>
      <c r="AC33" s="81">
        <f>IFERROR(IF($B$2="Tonnes",AppQt.Data!V69,(AppQt.Data!V69*ozton*AppQt.Data!V$7)/1000000),"-")</f>
        <v>4.3123677437634296</v>
      </c>
      <c r="AD33" s="81">
        <f>IFERROR(IF($B$2="Tonnes",AppQt.Data!W69,(AppQt.Data!W69*ozton*AppQt.Data!W$7)/1000000),"-")</f>
        <v>4.1970262257721931</v>
      </c>
      <c r="AE33" s="81">
        <f>IFERROR(IF($B$2="Tonnes",AppQt.Data!X69,(AppQt.Data!X69*ozton*AppQt.Data!X$7)/1000000),"-")</f>
        <v>3.9025978268238495</v>
      </c>
      <c r="AF33" s="81">
        <f>IFERROR(IF($B$2="Tonnes",AppQt.Data!Y69,(AppQt.Data!Y69*ozton*AppQt.Data!Y$7)/1000000),"-")</f>
        <v>3.5003853895264601</v>
      </c>
      <c r="AG33" s="81">
        <f>IFERROR(IF($B$2="Tonnes",AppQt.Data!Z69,(AppQt.Data!Z69*ozton*AppQt.Data!Z$7)/1000000),"-")</f>
        <v>3.9025887648849573</v>
      </c>
      <c r="AH33" s="81">
        <f>IFERROR(IF($B$2="Tonnes",AppQt.Data!AA69,(AppQt.Data!AA69*ozton*AppQt.Data!AA$7)/1000000),"-")</f>
        <v>4.2460684772489881</v>
      </c>
      <c r="AI33" s="81">
        <f>IFERROR(IF($B$2="Tonnes",AppQt.Data!AB69,(AppQt.Data!AB69*ozton*AppQt.Data!AB$7)/1000000),"-")</f>
        <v>4.2230665362225457</v>
      </c>
      <c r="AJ33" s="81">
        <f>IFERROR(IF($B$2="Tonnes",AppQt.Data!AC69,(AppQt.Data!AC69*ozton*AppQt.Data!AC$7)/1000000),"-")</f>
        <v>3.7847148703583233</v>
      </c>
      <c r="AK33" s="81">
        <f>IFERROR(IF($B$2="Tonnes",AppQt.Data!AD69,(AppQt.Data!AD69*ozton*AppQt.Data!AD$7)/1000000),"-")</f>
        <v>3.8940083868172204</v>
      </c>
      <c r="AL33" s="81">
        <f>IFERROR(IF($B$2="Tonnes",AppQt.Data!AE69,(AppQt.Data!AE69*ozton*AppQt.Data!AE$7)/1000000),"-")</f>
        <v>4.1696674100235533</v>
      </c>
      <c r="AM33" s="81">
        <f>IFERROR(IF($B$2="Tonnes",AppQt.Data!AF69,(AppQt.Data!AF69*ozton*AppQt.Data!AF$7)/1000000),"-")</f>
        <v>3.9294316217286576</v>
      </c>
      <c r="AN33" s="81">
        <f>IFERROR(IF($B$2="Tonnes",AppQt.Data!AG69,(AppQt.Data!AG69*ozton*AppQt.Data!AG$7)/1000000),"-")</f>
        <v>3.9788834841796779</v>
      </c>
      <c r="AO33" s="81">
        <f>IFERROR(IF($B$2="Tonnes",AppQt.Data!AH69,(AppQt.Data!AH69*ozton*AppQt.Data!AH$7)/1000000),"-")</f>
        <v>4.168459189174273</v>
      </c>
      <c r="AP33" s="81">
        <f>IFERROR(IF($B$2="Tonnes",AppQt.Data!AI69,(AppQt.Data!AI69*ozton*AppQt.Data!AI$7)/1000000),"-")</f>
        <v>4.3575944781960967</v>
      </c>
      <c r="AQ33" s="81">
        <f>IFERROR(IF($B$2="Tonnes",AppQt.Data!AJ69,(AppQt.Data!AJ69*ozton*AppQt.Data!AJ$7)/1000000),"-")</f>
        <v>4.1330230438314048</v>
      </c>
      <c r="AR33" s="81">
        <f>IFERROR(IF($B$2="Tonnes",AppQt.Data!AK69,(AppQt.Data!AK69*ozton*AppQt.Data!AK$7)/1000000),"-")</f>
        <v>3.865477580896441</v>
      </c>
      <c r="AS33" s="81">
        <f>IFERROR(IF($B$2="Tonnes",AppQt.Data!AL69,(AppQt.Data!AL69*ozton*AppQt.Data!AL$7)/1000000),"-")</f>
        <v>4.0150362297155597</v>
      </c>
      <c r="AT33" s="81">
        <f>IFERROR(IF($B$2="Tonnes",AppQt.Data!AM69,(AppQt.Data!AM69*ozton*AppQt.Data!AM$7)/1000000),"-")</f>
        <v>4.1347147542862928</v>
      </c>
      <c r="AU33" s="81">
        <f>IFERROR(IF($B$2="Tonnes",AppQt.Data!AN69,(AppQt.Data!AN69*ozton*AppQt.Data!AN$7)/1000000),"-")</f>
        <v>3.9363718916398351</v>
      </c>
      <c r="AV33" s="81">
        <f>IFERROR(IF($B$2="Tonnes",AppQt.Data!AO69,(AppQt.Data!AO69*ozton*AppQt.Data!AO$7)/1000000),"-")</f>
        <v>3.9750239544340311</v>
      </c>
      <c r="AW33" s="81">
        <f>IFERROR(IF($B$2="Tonnes",AppQt.Data!AP69,(AppQt.Data!AP69*ozton*AppQt.Data!AP$7)/1000000),"-")</f>
        <v>4.1916880412013366</v>
      </c>
      <c r="AX33" s="81">
        <f>IFERROR(IF($B$2="Tonnes",AppQt.Data!AQ69,(AppQt.Data!AQ69*ozton*AppQt.Data!AQ$7)/1000000),"-")</f>
        <v>4.3464504920006073</v>
      </c>
      <c r="AY33" s="81">
        <f>IFERROR(IF($B$2="Tonnes",AppQt.Data!AR69,(AppQt.Data!AR69*ozton*AppQt.Data!AR$7)/1000000),"-")</f>
        <v>4.0880404862218258</v>
      </c>
      <c r="AZ33" s="81">
        <f>IFERROR(IF($B$2="Tonnes",AppQt.Data!AS69,(AppQt.Data!AS69*ozton*AppQt.Data!AS$7)/1000000),"-")</f>
        <v>4.1086078002832744</v>
      </c>
      <c r="BA33" s="81">
        <f>IFERROR(IF($B$2="Tonnes",AppQt.Data!AT69,(AppQt.Data!AT69*ozton*AppQt.Data!AT$7)/1000000),"-")</f>
        <v>4.2120163339798147</v>
      </c>
      <c r="BB33" s="81">
        <f>IFERROR(IF($B$2="Tonnes",AppQt.Data!AU69,(AppQt.Data!AU69*ozton*AppQt.Data!AU$7)/1000000),"-")</f>
        <v>4.4414875560990712</v>
      </c>
      <c r="BC33" s="81">
        <f>IFERROR(IF($B$2="Tonnes",AppQt.Data!AV69,(AppQt.Data!AV69*ozton*AppQt.Data!AV$7)/1000000),"-")</f>
        <v>4.0731107016811903</v>
      </c>
      <c r="BD33" s="81">
        <f>IFERROR(IF($B$2="Tonnes",AppQt.Data!AW69,(AppQt.Data!AW69*ozton*AppQt.Data!AW$7)/1000000),"-")</f>
        <v>4.1406954849012569</v>
      </c>
      <c r="BE33" s="81">
        <f>IFERROR(IF($B$2="Tonnes",AppQt.Data!AX69,(AppQt.Data!AX69*ozton*AppQt.Data!AX$7)/1000000),"-")</f>
        <v>4.1909878381187688</v>
      </c>
      <c r="BF33" s="81">
        <f>IFERROR(IF($B$2="Tonnes",AppQt.Data!AY69,(AppQt.Data!AY69*ozton*AppQt.Data!AY$7)/1000000),"-")</f>
        <v>4.3381661845874113</v>
      </c>
      <c r="BG33" s="81">
        <f>IFERROR(IF($B$2="Tonnes",AppQt.Data!AZ69,(AppQt.Data!AZ69*ozton*AppQt.Data!AZ$7)/1000000),"-")</f>
        <v>3.9733142736479703</v>
      </c>
      <c r="BH33" s="81">
        <f>IFERROR(IF($B$2="Tonnes",AppQt.Data!BA69,(AppQt.Data!BA69*ozton*AppQt.Data!BA$7)/1000000),"-")</f>
        <v>3.5195911621660674</v>
      </c>
      <c r="BI33" s="81">
        <f>IFERROR(IF($B$2="Tonnes",AppQt.Data!BB69,(AppQt.Data!BB69*ozton*AppQt.Data!BB$7)/1000000),"-")</f>
        <v>2.9454972872307095</v>
      </c>
      <c r="BJ33" s="81">
        <f>IFERROR(IF($B$2="Tonnes",AppQt.Data!BC69,(AppQt.Data!BC69*ozton*AppQt.Data!BC$7)/1000000),"-")</f>
        <v>2.9588178308252804</v>
      </c>
      <c r="BK33" s="81">
        <f>IFERROR(IF($B$2="Tonnes",AppQt.Data!BD69,(AppQt.Data!BD69*ozton*AppQt.Data!BD$7)/1000000),"-")</f>
        <v>2.9799857052359782</v>
      </c>
      <c r="BL33" s="81">
        <f>IFERROR(IF($B$2="Tonnes",AppQt.Data!BE69,(AppQt.Data!BE69*ozton*AppQt.Data!BE$7)/1000000),"-")</f>
        <v>2.8156729297328544</v>
      </c>
      <c r="BM33" s="81">
        <f>IFERROR(IF($B$2="Tonnes",AppQt.Data!BF69,(AppQt.Data!BF69*ozton*AppQt.Data!BF$7)/1000000),"-")</f>
        <v>3.174755391592246</v>
      </c>
      <c r="BN33" s="81">
        <f>IFERROR(IF($B$2="Tonnes",AppQt.Data!BG69,(AppQt.Data!BG69*ozton*AppQt.Data!BG$7)/1000000),"-")</f>
        <v>3.158689624657808</v>
      </c>
      <c r="BO33" s="81">
        <f>IFERROR(IF($B$2="Tonnes",AppQt.Data!BH69,(AppQt.Data!BH69*ozton*AppQt.Data!BH$7)/1000000),"-")</f>
        <v>3.5759828462831726</v>
      </c>
      <c r="BP33" s="81">
        <f>IFERROR(IF($B$2="Tonnes",AppQt.Data!BI69,(AppQt.Data!BI69*ozton*AppQt.Data!BI$7)/1000000),"-")</f>
        <v>3.0099140348141544</v>
      </c>
      <c r="BQ33" s="81">
        <f>IFERROR(IF($B$2="Tonnes",AppQt.Data!BJ69,(AppQt.Data!BJ69*ozton*AppQt.Data!BJ$7)/1000000),"-")</f>
        <v>3.2382504994240913</v>
      </c>
      <c r="BR33" s="81">
        <f>IFERROR(IF($B$2="Tonnes",AppQt.Data!BK69,(AppQt.Data!BK69*ozton*AppQt.Data!BK$7)/1000000),"-")</f>
        <v>3.2218634171509657</v>
      </c>
      <c r="BS33" s="81">
        <f>IFERROR(IF($B$2="Tonnes",AppQt.Data!BL69,(AppQt.Data!BL69*ozton*AppQt.Data!BL$7)/1000000),"-")</f>
        <v>3.7190221601345002</v>
      </c>
      <c r="BT33" s="81">
        <f>IFERROR(IF($B$2="Tonnes",AppQt.Data!BM69,(AppQt.Data!BM69*ozton*AppQt.Data!BM$7)/1000000),"-")</f>
        <v>3.1303105962067197</v>
      </c>
      <c r="BU33" s="81">
        <f>IFERROR(IF($B$2="Tonnes",AppQt.Data!BN69,(AppQt.Data!BN69*ozton*AppQt.Data!BN$7)/1000000),"-")</f>
        <v>3.3270225484685736</v>
      </c>
      <c r="BV33" s="81">
        <f>IFERROR(IF($B$2="Tonnes",AppQt.Data!BO69,(AppQt.Data!BO69*ozton*AppQt.Data!BO$7)/1000000),"-")</f>
        <v>3.3130427420159334</v>
      </c>
      <c r="BW33" s="81">
        <f>IFERROR(IF($B$2="Tonnes",AppQt.Data!BP69,(AppQt.Data!BP69*ozton*AppQt.Data!BP$7)/1000000),"-")</f>
        <v>3.8491879357392076</v>
      </c>
      <c r="BX33" s="68" t="str">
        <f t="shared" si="3"/>
        <v>▲</v>
      </c>
      <c r="BY33" s="69">
        <f t="shared" si="1"/>
        <v>3.499999999999992</v>
      </c>
    </row>
    <row r="34" spans="1:77">
      <c r="A34" s="64"/>
      <c r="B34" s="80" t="s">
        <v>76</v>
      </c>
      <c r="C34" s="81">
        <f>IFERROR(IF($B$2="Tonnes",AppAn.Data!L60,(AppAn.Data!L60*ozton*AppAn.Data!L$6)/1000000),"-")</f>
        <v>28.748828004197748</v>
      </c>
      <c r="D34" s="81">
        <f>IFERROR(IF($B$2="Tonnes",AppAn.Data!M60,(AppAn.Data!M60*ozton*AppAn.Data!M$6)/1000000),"-")</f>
        <v>25.018203672002201</v>
      </c>
      <c r="E34" s="81">
        <f>IFERROR(IF($B$2="Tonnes",AppAn.Data!N60,(AppAn.Data!N60*ozton*AppAn.Data!N$6)/1000000),"-")</f>
        <v>27.062760612311209</v>
      </c>
      <c r="F34" s="81">
        <f>IFERROR(IF($B$2="Tonnes",AppAn.Data!O60,(AppAn.Data!O60*ozton*AppAn.Data!O$6)/1000000),"-")</f>
        <v>24.238380248985855</v>
      </c>
      <c r="G34" s="81">
        <f>IFERROR(IF($B$2="Tonnes",AppAn.Data!P60,(AppAn.Data!P60*ozton*AppAn.Data!P$6)/1000000),"-")</f>
        <v>22.226370953013436</v>
      </c>
      <c r="H34" s="81">
        <f>IFERROR(IF($B$2="Tonnes",AppAn.Data!Q60,(AppAn.Data!Q60*ozton*AppAn.Data!Q$6)/1000000),"-")</f>
        <v>19.969771982069489</v>
      </c>
      <c r="I34" s="81">
        <f>IFERROR(IF($B$2="Tonnes",AppAn.Data!R60,(AppAn.Data!R60*ozton*AppAn.Data!R$6)/1000000),"-")</f>
        <v>18.93334513886656</v>
      </c>
      <c r="J34" s="81">
        <f>IFERROR(IF($B$2="Tonnes",AppAn.Data!S60,(AppAn.Data!S60*ozton*AppAn.Data!S$6)/1000000),"-")</f>
        <v>19.164588999999999</v>
      </c>
      <c r="K34" s="81">
        <f>IFERROR(IF($B$2="Tonnes",AppAn.Data!T60,(AppAn.Data!T60*ozton*AppAn.Data!T$6)/1000000),"-")</f>
        <v>19.190377949999998</v>
      </c>
      <c r="L34" s="81">
        <f>IFERROR(IF($B$2="Tonnes",AppAn.Data!U60,(AppAn.Data!U60*ozton*AppAn.Data!U$6)/1000000),"-")</f>
        <v>18.746379958099997</v>
      </c>
      <c r="M34" s="81">
        <f>IFERROR(IF($B$2="Tonnes",AppAn.Data!V60,(AppAn.Data!V60*ozton*AppAn.Data!V$6)/1000000),"-")</f>
        <v>14.547734637569997</v>
      </c>
      <c r="N34" s="81">
        <f>IFERROR(IF($B$2="Tonnes",AppAn.Data!W60,(AppAn.Data!W60*ozton*AppAn.Data!W$6)/1000000),"-")</f>
        <v>14.603068003740999</v>
      </c>
      <c r="O34" s="81">
        <f>IFERROR(IF($B$2="Tonnes",AppAn.Data!X60,(AppAn.Data!X60*ozton*AppAn.Data!X$6)/1000000),"-")</f>
        <v>15.461501195261031</v>
      </c>
      <c r="P34" s="81">
        <f>IFERROR(IF($B$2="Tonnes",AppAn.Data!Y60,(AppAn.Data!Y60*ozton*AppAn.Data!Y$6)/1000000),"-")</f>
        <v>15.232865827373899</v>
      </c>
      <c r="Q34" s="68" t="str">
        <f t="shared" si="2"/>
        <v>▼</v>
      </c>
      <c r="R34" s="69">
        <f t="shared" si="0"/>
        <v>-1.4787397743577957</v>
      </c>
      <c r="S34" s="64"/>
      <c r="T34" s="81">
        <f>IFERROR(IF($B$2="Tonnes",AppQt.Data!M70,(AppQt.Data!M70*ozton*AppQt.Data!M$7)/1000000),"-")</f>
        <v>4.0679879474485698</v>
      </c>
      <c r="U34" s="81">
        <f>IFERROR(IF($B$2="Tonnes",AppQt.Data!N70,(AppQt.Data!N70*ozton*AppQt.Data!N$7)/1000000),"-")</f>
        <v>7.6781980439506583</v>
      </c>
      <c r="V34" s="81">
        <f>IFERROR(IF($B$2="Tonnes",AppQt.Data!O70,(AppQt.Data!O70*ozton*AppQt.Data!O$7)/1000000),"-")</f>
        <v>6.1524322455556035</v>
      </c>
      <c r="W34" s="81">
        <f>IFERROR(IF($B$2="Tonnes",AppQt.Data!P70,(AppQt.Data!P70*ozton*AppQt.Data!P$7)/1000000),"-")</f>
        <v>10.850209767242914</v>
      </c>
      <c r="X34" s="81">
        <f>IFERROR(IF($B$2="Tonnes",AppQt.Data!Q70,(AppQt.Data!Q70*ozton*AppQt.Data!Q$7)/1000000),"-")</f>
        <v>3.9668910805804503</v>
      </c>
      <c r="Y34" s="81">
        <f>IFERROR(IF($B$2="Tonnes",AppQt.Data!R70,(AppQt.Data!R70*ozton*AppQt.Data!R$7)/1000000),"-")</f>
        <v>7.4343648142332146</v>
      </c>
      <c r="Z34" s="81">
        <f>IFERROR(IF($B$2="Tonnes",AppQt.Data!S70,(AppQt.Data!S70*ozton*AppQt.Data!S$7)/1000000),"-")</f>
        <v>5.0664329082381201</v>
      </c>
      <c r="AA34" s="81">
        <f>IFERROR(IF($B$2="Tonnes",AppQt.Data!T70,(AppQt.Data!T70*ozton*AppQt.Data!T$7)/1000000),"-")</f>
        <v>8.5505148689504136</v>
      </c>
      <c r="AB34" s="81">
        <f>IFERROR(IF($B$2="Tonnes",AppQt.Data!U70,(AppQt.Data!U70*ozton*AppQt.Data!U$7)/1000000),"-")</f>
        <v>3.7985643042199873</v>
      </c>
      <c r="AC34" s="81">
        <f>IFERROR(IF($B$2="Tonnes",AppQt.Data!V70,(AppQt.Data!V70*ozton*AppQt.Data!V$7)/1000000),"-")</f>
        <v>8.0136764454334504</v>
      </c>
      <c r="AD34" s="81">
        <f>IFERROR(IF($B$2="Tonnes",AppQt.Data!W70,(AppQt.Data!W70*ozton*AppQt.Data!W$7)/1000000),"-")</f>
        <v>5.9933873583371016</v>
      </c>
      <c r="AE34" s="81">
        <f>IFERROR(IF($B$2="Tonnes",AppQt.Data!X70,(AppQt.Data!X70*ozton*AppQt.Data!X$7)/1000000),"-")</f>
        <v>9.2571325043206709</v>
      </c>
      <c r="AF34" s="81">
        <f>IFERROR(IF($B$2="Tonnes",AppQt.Data!Y70,(AppQt.Data!Y70*ozton*AppQt.Data!Y$7)/1000000),"-")</f>
        <v>4.6568185407878913</v>
      </c>
      <c r="AG34" s="81">
        <f>IFERROR(IF($B$2="Tonnes",AppQt.Data!Z70,(AppQt.Data!Z70*ozton*AppQt.Data!Z$7)/1000000),"-")</f>
        <v>5.5788180637477529</v>
      </c>
      <c r="AH34" s="81">
        <f>IFERROR(IF($B$2="Tonnes",AppQt.Data!AA70,(AppQt.Data!AA70*ozton*AppQt.Data!AA$7)/1000000),"-")</f>
        <v>5.8447115850761442</v>
      </c>
      <c r="AI34" s="81">
        <f>IFERROR(IF($B$2="Tonnes",AppQt.Data!AB70,(AppQt.Data!AB70*ozton*AppQt.Data!AB$7)/1000000),"-")</f>
        <v>8.1580320593740652</v>
      </c>
      <c r="AJ34" s="81">
        <f>IFERROR(IF($B$2="Tonnes",AppQt.Data!AC70,(AppQt.Data!AC70*ozton*AppQt.Data!AC$7)/1000000),"-")</f>
        <v>4.2536062547448088</v>
      </c>
      <c r="AK34" s="81">
        <f>IFERROR(IF($B$2="Tonnes",AppQt.Data!AD70,(AppQt.Data!AD70*ozton*AppQt.Data!AD$7)/1000000),"-")</f>
        <v>6.4062598664470496</v>
      </c>
      <c r="AL34" s="81">
        <f>IFERROR(IF($B$2="Tonnes",AppQt.Data!AE70,(AppQt.Data!AE70*ozton*AppQt.Data!AE$7)/1000000),"-")</f>
        <v>5.2219305066144113</v>
      </c>
      <c r="AM34" s="81">
        <f>IFERROR(IF($B$2="Tonnes",AppQt.Data!AF70,(AppQt.Data!AF70*ozton*AppQt.Data!AF$7)/1000000),"-")</f>
        <v>6.3445743252071694</v>
      </c>
      <c r="AN34" s="81">
        <f>IFERROR(IF($B$2="Tonnes",AppQt.Data!AG70,(AppQt.Data!AG70*ozton*AppQt.Data!AG$7)/1000000),"-")</f>
        <v>3.8627958036042815</v>
      </c>
      <c r="AO34" s="81">
        <f>IFERROR(IF($B$2="Tonnes",AppQt.Data!AH70,(AppQt.Data!AH70*ozton*AppQt.Data!AH$7)/1000000),"-")</f>
        <v>5.7752338753660144</v>
      </c>
      <c r="AP34" s="81">
        <f>IFERROR(IF($B$2="Tonnes",AppQt.Data!AI70,(AppQt.Data!AI70*ozton*AppQt.Data!AI$7)/1000000),"-")</f>
        <v>4.6560657108986154</v>
      </c>
      <c r="AQ34" s="81">
        <f>IFERROR(IF($B$2="Tonnes",AppQt.Data!AJ70,(AppQt.Data!AJ70*ozton*AppQt.Data!AJ$7)/1000000),"-")</f>
        <v>5.6756765922005776</v>
      </c>
      <c r="AR34" s="81">
        <f>IFERROR(IF($B$2="Tonnes",AppQt.Data!AK70,(AppQt.Data!AK70*ozton*AppQt.Data!AK$7)/1000000),"-")</f>
        <v>3.5985473326697877</v>
      </c>
      <c r="AS34" s="81">
        <f>IFERROR(IF($B$2="Tonnes",AppQt.Data!AL70,(AppQt.Data!AL70*ozton*AppQt.Data!AL$7)/1000000),"-")</f>
        <v>5.2681418061967724</v>
      </c>
      <c r="AT34" s="81">
        <f>IFERROR(IF($B$2="Tonnes",AppQt.Data!AM70,(AppQt.Data!AM70*ozton*AppQt.Data!AM$7)/1000000),"-")</f>
        <v>4.6002879999999999</v>
      </c>
      <c r="AU34" s="81">
        <f>IFERROR(IF($B$2="Tonnes",AppQt.Data!AN70,(AppQt.Data!AN70*ozton*AppQt.Data!AN$7)/1000000),"-")</f>
        <v>5.4663679999999992</v>
      </c>
      <c r="AV34" s="81">
        <f>IFERROR(IF($B$2="Tonnes",AppQt.Data!AO70,(AppQt.Data!AO70*ozton*AppQt.Data!AO$7)/1000000),"-")</f>
        <v>3.6109999999999998</v>
      </c>
      <c r="AW34" s="81">
        <f>IFERROR(IF($B$2="Tonnes",AppQt.Data!AP70,(AppQt.Data!AP70*ozton*AppQt.Data!AP$7)/1000000),"-")</f>
        <v>5.3059329999999996</v>
      </c>
      <c r="AX34" s="81">
        <f>IFERROR(IF($B$2="Tonnes",AppQt.Data!AQ70,(AppQt.Data!AQ70*ozton*AppQt.Data!AQ$7)/1000000),"-")</f>
        <v>4.6607880000000002</v>
      </c>
      <c r="AY34" s="81">
        <f>IFERROR(IF($B$2="Tonnes",AppQt.Data!AR70,(AppQt.Data!AR70*ozton*AppQt.Data!AR$7)/1000000),"-")</f>
        <v>5.5868679999999991</v>
      </c>
      <c r="AZ34" s="81">
        <f>IFERROR(IF($B$2="Tonnes",AppQt.Data!AS70,(AppQt.Data!AS70*ozton*AppQt.Data!AS$7)/1000000),"-")</f>
        <v>3.6082099999999993</v>
      </c>
      <c r="BA34" s="81">
        <f>IFERROR(IF($B$2="Tonnes",AppQt.Data!AT70,(AppQt.Data!AT70*ozton*AppQt.Data!AT$7)/1000000),"-")</f>
        <v>5.2458245899999998</v>
      </c>
      <c r="BB34" s="81">
        <f>IFERROR(IF($B$2="Tonnes",AppQt.Data!AU70,(AppQt.Data!AU70*ozton*AppQt.Data!AU$7)/1000000),"-")</f>
        <v>4.7391437600000001</v>
      </c>
      <c r="BC34" s="81">
        <f>IFERROR(IF($B$2="Tonnes",AppQt.Data!AV70,(AppQt.Data!AV70*ozton*AppQt.Data!AV$7)/1000000),"-")</f>
        <v>5.5971995999999997</v>
      </c>
      <c r="BD34" s="81">
        <f>IFERROR(IF($B$2="Tonnes",AppQt.Data!AW70,(AppQt.Data!AW70*ozton*AppQt.Data!AW$7)/1000000),"-")</f>
        <v>3.5052994999999996</v>
      </c>
      <c r="BE34" s="81">
        <f>IFERROR(IF($B$2="Tonnes",AppQt.Data!AX70,(AppQt.Data!AX70*ozton*AppQt.Data!AX$7)/1000000),"-")</f>
        <v>5.0135333604999994</v>
      </c>
      <c r="BF34" s="81">
        <f>IFERROR(IF($B$2="Tonnes",AppQt.Data!AY70,(AppQt.Data!AY70*ozton*AppQt.Data!AY$7)/1000000),"-")</f>
        <v>4.529931509599999</v>
      </c>
      <c r="BG34" s="81">
        <f>IFERROR(IF($B$2="Tonnes",AppQt.Data!AZ70,(AppQt.Data!AZ70*ozton*AppQt.Data!AZ$7)/1000000),"-")</f>
        <v>5.6976155879999997</v>
      </c>
      <c r="BH34" s="81">
        <f>IFERROR(IF($B$2="Tonnes",AppQt.Data!BA70,(AppQt.Data!BA70*ozton*AppQt.Data!BA$7)/1000000),"-")</f>
        <v>3.3300345249999994</v>
      </c>
      <c r="BI34" s="81">
        <f>IFERROR(IF($B$2="Tonnes",AppQt.Data!BB70,(AppQt.Data!BB70*ozton*AppQt.Data!BB$7)/1000000),"-")</f>
        <v>3.6463884398499995</v>
      </c>
      <c r="BJ34" s="81">
        <f>IFERROR(IF($B$2="Tonnes",AppQt.Data!BC70,(AppQt.Data!BC70*ozton*AppQt.Data!BC$7)/1000000),"-")</f>
        <v>3.1050205067199999</v>
      </c>
      <c r="BK34" s="81">
        <f>IFERROR(IF($B$2="Tonnes",AppQt.Data!BD70,(AppQt.Data!BD70*ozton*AppQt.Data!BD$7)/1000000),"-")</f>
        <v>4.4662911659999995</v>
      </c>
      <c r="BL34" s="81">
        <f>IFERROR(IF($B$2="Tonnes",AppQt.Data!BE70,(AppQt.Data!BE70*ozton*AppQt.Data!BE$7)/1000000),"-")</f>
        <v>2.8502028131249992</v>
      </c>
      <c r="BM34" s="81">
        <f>IFERROR(IF($B$2="Tonnes",AppQt.Data!BF70,(AppQt.Data!BF70*ozton*AppQt.Data!BF$7)/1000000),"-")</f>
        <v>3.7655475119600004</v>
      </c>
      <c r="BN34" s="81">
        <f>IFERROR(IF($B$2="Tonnes",AppQt.Data!BG70,(AppQt.Data!BG70*ozton*AppQt.Data!BG$7)/1000000),"-")</f>
        <v>3.3054995670559997</v>
      </c>
      <c r="BO34" s="81">
        <f>IFERROR(IF($B$2="Tonnes",AppQt.Data!BH70,(AppQt.Data!BH70*ozton*AppQt.Data!BH$7)/1000000),"-")</f>
        <v>4.6818181116000002</v>
      </c>
      <c r="BP34" s="81">
        <f>IFERROR(IF($B$2="Tonnes",AppQt.Data!BI70,(AppQt.Data!BI70*ozton*AppQt.Data!BI$7)/1000000),"-")</f>
        <v>3.0243353973937497</v>
      </c>
      <c r="BQ34" s="81">
        <f>IFERROR(IF($B$2="Tonnes",AppQt.Data!BJ70,(AppQt.Data!BJ70*ozton*AppQt.Data!BJ$7)/1000000),"-")</f>
        <v>4.0209684221668001</v>
      </c>
      <c r="BR34" s="81">
        <f>IFERROR(IF($B$2="Tonnes",AppQt.Data!BK70,(AppQt.Data!BK70*ozton*AppQt.Data!BK$7)/1000000),"-")</f>
        <v>3.5002883585204798</v>
      </c>
      <c r="BS34" s="81">
        <f>IFERROR(IF($B$2="Tonnes",AppQt.Data!BL70,(AppQt.Data!BL70*ozton*AppQt.Data!BL$7)/1000000),"-")</f>
        <v>4.9159090171800006</v>
      </c>
      <c r="BT34" s="81">
        <f>IFERROR(IF($B$2="Tonnes",AppQt.Data!BM70,(AppQt.Data!BM70*ozton*AppQt.Data!BM$7)/1000000),"-")</f>
        <v>2.8731186275240619</v>
      </c>
      <c r="BU34" s="81">
        <f>IFERROR(IF($B$2="Tonnes",AppQt.Data!BN70,(AppQt.Data!BN70*ozton*AppQt.Data!BN$7)/1000000),"-")</f>
        <v>3.8802345273909622</v>
      </c>
      <c r="BV34" s="81">
        <f>IFERROR(IF($B$2="Tonnes",AppQt.Data!BO70,(AppQt.Data!BO70*ozton*AppQt.Data!BO$7)/1000000),"-")</f>
        <v>3.4652854749352753</v>
      </c>
      <c r="BW34" s="81">
        <f>IFERROR(IF($B$2="Tonnes",AppQt.Data!BP70,(AppQt.Data!BP70*ozton*AppQt.Data!BP$7)/1000000),"-")</f>
        <v>5.014227197523601</v>
      </c>
      <c r="BX34" s="68" t="str">
        <f t="shared" si="3"/>
        <v>▲</v>
      </c>
      <c r="BY34" s="69">
        <f t="shared" si="1"/>
        <v>2.0000000000000018</v>
      </c>
    </row>
    <row r="35" spans="1:77">
      <c r="A35" s="64"/>
      <c r="B35" s="91" t="s">
        <v>77</v>
      </c>
      <c r="C35" s="81">
        <f>IFERROR(IF($B$2="Tonnes",AppAn.Data!L61,(AppAn.Data!L61*ozton*AppAn.Data!L$6)/1000000),"-")</f>
        <v>106.21737982242271</v>
      </c>
      <c r="D35" s="81">
        <f>IFERROR(IF($B$2="Tonnes",AppAn.Data!M61,(AppAn.Data!M61*ozton*AppAn.Data!M$6)/1000000),"-")</f>
        <v>87.767022154189902</v>
      </c>
      <c r="E35" s="81">
        <f>IFERROR(IF($B$2="Tonnes",AppAn.Data!N61,(AppAn.Data!N61*ozton*AppAn.Data!N$6)/1000000),"-")</f>
        <v>77.421500306086728</v>
      </c>
      <c r="F35" s="81">
        <f>IFERROR(IF($B$2="Tonnes",AppAn.Data!O61,(AppAn.Data!O61*ozton*AppAn.Data!O$6)/1000000),"-")</f>
        <v>75.055595256814698</v>
      </c>
      <c r="G35" s="81">
        <f>IFERROR(IF($B$2="Tonnes",AppAn.Data!P61,(AppAn.Data!P61*ozton*AppAn.Data!P$6)/1000000),"-")</f>
        <v>78.035648696022349</v>
      </c>
      <c r="H35" s="81">
        <f>IFERROR(IF($B$2="Tonnes",AppAn.Data!Q61,(AppAn.Data!Q61*ozton*AppAn.Data!Q$6)/1000000),"-")</f>
        <v>77.374163875513261</v>
      </c>
      <c r="I35" s="81">
        <f>IFERROR(IF($B$2="Tonnes",AppAn.Data!R61,(AppAn.Data!R61*ozton*AppAn.Data!R$6)/1000000),"-")</f>
        <v>76.125123996382285</v>
      </c>
      <c r="J35" s="81">
        <f>IFERROR(IF($B$2="Tonnes",AppAn.Data!S61,(AppAn.Data!S61*ozton*AppAn.Data!S$6)/1000000),"-")</f>
        <v>74.017640477437254</v>
      </c>
      <c r="K35" s="81">
        <f>IFERROR(IF($B$2="Tonnes",AppAn.Data!T61,(AppAn.Data!T61*ozton*AppAn.Data!T$6)/1000000),"-")</f>
        <v>73.392010082906722</v>
      </c>
      <c r="L35" s="81">
        <f>IFERROR(IF($B$2="Tonnes",AppAn.Data!U61,(AppAn.Data!U61*ozton*AppAn.Data!U$6)/1000000),"-")</f>
        <v>72.065184668057995</v>
      </c>
      <c r="M35" s="81">
        <f>IFERROR(IF($B$2="Tonnes",AppAn.Data!V61,(AppAn.Data!V61*ozton*AppAn.Data!V$6)/1000000),"-")</f>
        <v>55.941609618503257</v>
      </c>
      <c r="N35" s="81">
        <f>IFERROR(IF($B$2="Tonnes",AppAn.Data!W61,(AppAn.Data!W61*ozton*AppAn.Data!W$6)/1000000),"-")</f>
        <v>67.807569408953782</v>
      </c>
      <c r="O35" s="81">
        <f>IFERROR(IF($B$2="Tonnes",AppAn.Data!X61,(AppAn.Data!X61*ozton*AppAn.Data!X$6)/1000000),"-")</f>
        <v>72.080840837549886</v>
      </c>
      <c r="P35" s="81">
        <f>IFERROR(IF($B$2="Tonnes",AppAn.Data!Y61,(AppAn.Data!Y61*ozton*AppAn.Data!Y$6)/1000000),"-")</f>
        <v>69.919307697566197</v>
      </c>
      <c r="Q35" s="68" t="str">
        <f t="shared" si="2"/>
        <v>▼</v>
      </c>
      <c r="R35" s="69">
        <f t="shared" si="0"/>
        <v>-2.9987623824411003</v>
      </c>
      <c r="S35" s="64"/>
      <c r="T35" s="81">
        <f>IFERROR(IF($B$2="Tonnes",AppQt.Data!M71,(AppQt.Data!M71*ozton*AppQt.Data!M$7)/1000000),"-")</f>
        <v>17.973179829421198</v>
      </c>
      <c r="U35" s="81">
        <f>IFERROR(IF($B$2="Tonnes",AppQt.Data!N71,(AppQt.Data!N71*ozton*AppQt.Data!N$7)/1000000),"-")</f>
        <v>21.085756554206831</v>
      </c>
      <c r="V35" s="81">
        <f>IFERROR(IF($B$2="Tonnes",AppQt.Data!O71,(AppQt.Data!O71*ozton*AppQt.Data!O$7)/1000000),"-")</f>
        <v>16.035556421357484</v>
      </c>
      <c r="W35" s="81">
        <f>IFERROR(IF($B$2="Tonnes",AppQt.Data!P71,(AppQt.Data!P71*ozton*AppQt.Data!P$7)/1000000),"-")</f>
        <v>51.122887017437186</v>
      </c>
      <c r="X35" s="81">
        <f>IFERROR(IF($B$2="Tonnes",AppQt.Data!Q71,(AppQt.Data!Q71*ozton*AppQt.Data!Q$7)/1000000),"-")</f>
        <v>14.576800528756038</v>
      </c>
      <c r="Y35" s="81">
        <f>IFERROR(IF($B$2="Tonnes",AppQt.Data!R71,(AppQt.Data!R71*ozton*AppQt.Data!R$7)/1000000),"-")</f>
        <v>17.999482694138351</v>
      </c>
      <c r="Z35" s="81">
        <f>IFERROR(IF($B$2="Tonnes",AppQt.Data!S71,(AppQt.Data!S71*ozton*AppQt.Data!S$7)/1000000),"-")</f>
        <v>13.008477846917152</v>
      </c>
      <c r="AA35" s="81">
        <f>IFERROR(IF($B$2="Tonnes",AppQt.Data!T71,(AppQt.Data!T71*ozton*AppQt.Data!T$7)/1000000),"-")</f>
        <v>42.182261084378354</v>
      </c>
      <c r="AB35" s="81">
        <f>IFERROR(IF($B$2="Tonnes",AppQt.Data!U71,(AppQt.Data!U71*ozton*AppQt.Data!U$7)/1000000),"-")</f>
        <v>12.694180558019234</v>
      </c>
      <c r="AC35" s="81">
        <f>IFERROR(IF($B$2="Tonnes",AppQt.Data!V71,(AppQt.Data!V71*ozton*AppQt.Data!V$7)/1000000),"-")</f>
        <v>15.563041456268792</v>
      </c>
      <c r="AD35" s="81">
        <f>IFERROR(IF($B$2="Tonnes",AppQt.Data!W71,(AppQt.Data!W71*ozton*AppQt.Data!W$7)/1000000),"-")</f>
        <v>11.617890379303271</v>
      </c>
      <c r="AE35" s="81">
        <f>IFERROR(IF($B$2="Tonnes",AppQt.Data!X71,(AppQt.Data!X71*ozton*AppQt.Data!X$7)/1000000),"-")</f>
        <v>37.546387912495426</v>
      </c>
      <c r="AF35" s="81">
        <f>IFERROR(IF($B$2="Tonnes",AppQt.Data!Y71,(AppQt.Data!Y71*ozton*AppQt.Data!Y$7)/1000000),"-")</f>
        <v>12.269818803316491</v>
      </c>
      <c r="AG35" s="81">
        <f>IFERROR(IF($B$2="Tonnes",AppQt.Data!Z71,(AppQt.Data!Z71*ozton*AppQt.Data!Z$7)/1000000),"-")</f>
        <v>14.197083125610426</v>
      </c>
      <c r="AH35" s="81">
        <f>IFERROR(IF($B$2="Tonnes",AppQt.Data!AA71,(AppQt.Data!AA71*ozton*AppQt.Data!AA$7)/1000000),"-")</f>
        <v>12.532967433813043</v>
      </c>
      <c r="AI35" s="81">
        <f>IFERROR(IF($B$2="Tonnes",AppQt.Data!AB71,(AppQt.Data!AB71*ozton*AppQt.Data!AB$7)/1000000),"-")</f>
        <v>36.05572589407474</v>
      </c>
      <c r="AJ35" s="81">
        <f>IFERROR(IF($B$2="Tonnes",AppQt.Data!AC71,(AppQt.Data!AC71*ozton*AppQt.Data!AC$7)/1000000),"-")</f>
        <v>13.191429651969786</v>
      </c>
      <c r="AK35" s="81">
        <f>IFERROR(IF($B$2="Tonnes",AppQt.Data!AD71,(AppQt.Data!AD71*ozton*AppQt.Data!AD$7)/1000000),"-")</f>
        <v>15.057227426705523</v>
      </c>
      <c r="AL35" s="81">
        <f>IFERROR(IF($B$2="Tonnes",AppQt.Data!AE71,(AppQt.Data!AE71*ozton*AppQt.Data!AE$7)/1000000),"-")</f>
        <v>13.040955010336287</v>
      </c>
      <c r="AM35" s="81">
        <f>IFERROR(IF($B$2="Tonnes",AppQt.Data!AF71,(AppQt.Data!AF71*ozton*AppQt.Data!AF$7)/1000000),"-")</f>
        <v>36.746036607010765</v>
      </c>
      <c r="AN35" s="81">
        <f>IFERROR(IF($B$2="Tonnes",AppQt.Data!AG71,(AppQt.Data!AG71*ozton*AppQt.Data!AG$7)/1000000),"-")</f>
        <v>13.080630732499682</v>
      </c>
      <c r="AO35" s="81">
        <f>IFERROR(IF($B$2="Tonnes",AppQt.Data!AH71,(AppQt.Data!AH71*ozton*AppQt.Data!AH$7)/1000000),"-")</f>
        <v>14.844117508245859</v>
      </c>
      <c r="AP35" s="81">
        <f>IFERROR(IF($B$2="Tonnes",AppQt.Data!AI71,(AppQt.Data!AI71*ozton*AppQt.Data!AI$7)/1000000),"-")</f>
        <v>13.057107237256517</v>
      </c>
      <c r="AQ35" s="81">
        <f>IFERROR(IF($B$2="Tonnes",AppQt.Data!AJ71,(AppQt.Data!AJ71*ozton*AppQt.Data!AJ$7)/1000000),"-")</f>
        <v>36.392308397511208</v>
      </c>
      <c r="AR35" s="81">
        <f>IFERROR(IF($B$2="Tonnes",AppQt.Data!AK71,(AppQt.Data!AK71*ozton*AppQt.Data!AK$7)/1000000),"-")</f>
        <v>13.08369473278335</v>
      </c>
      <c r="AS35" s="81">
        <f>IFERROR(IF($B$2="Tonnes",AppQt.Data!AL71,(AppQt.Data!AL71*ozton*AppQt.Data!AL$7)/1000000),"-")</f>
        <v>14.845206744304573</v>
      </c>
      <c r="AT35" s="81">
        <f>IFERROR(IF($B$2="Tonnes",AppQt.Data!AM71,(AppQt.Data!AM71*ozton*AppQt.Data!AM$7)/1000000),"-")</f>
        <v>12.804146073967328</v>
      </c>
      <c r="AU35" s="81">
        <f>IFERROR(IF($B$2="Tonnes",AppQt.Data!AN71,(AppQt.Data!AN71*ozton*AppQt.Data!AN$7)/1000000),"-")</f>
        <v>35.392076445327035</v>
      </c>
      <c r="AV35" s="81">
        <f>IFERROR(IF($B$2="Tonnes",AppQt.Data!AO71,(AppQt.Data!AO71*ozton*AppQt.Data!AO$7)/1000000),"-")</f>
        <v>12.725734816531686</v>
      </c>
      <c r="AW35" s="81">
        <f>IFERROR(IF($B$2="Tonnes",AppQt.Data!AP71,(AppQt.Data!AP71*ozton*AppQt.Data!AP$7)/1000000),"-")</f>
        <v>14.39927279491752</v>
      </c>
      <c r="AX35" s="81">
        <f>IFERROR(IF($B$2="Tonnes",AppQt.Data!AQ71,(AppQt.Data!AQ71*ozton*AppQt.Data!AQ$7)/1000000),"-")</f>
        <v>12.559133438851832</v>
      </c>
      <c r="AY35" s="81">
        <f>IFERROR(IF($B$2="Tonnes",AppQt.Data!AR71,(AppQt.Data!AR71*ozton*AppQt.Data!AR$7)/1000000),"-")</f>
        <v>34.333499427136218</v>
      </c>
      <c r="AZ35" s="81">
        <f>IFERROR(IF($B$2="Tonnes",AppQt.Data!AS71,(AppQt.Data!AS71*ozton*AppQt.Data!AS$7)/1000000),"-")</f>
        <v>12.841819764426099</v>
      </c>
      <c r="BA35" s="81">
        <f>IFERROR(IF($B$2="Tonnes",AppQt.Data!AT71,(AppQt.Data!AT71*ozton*AppQt.Data!AT$7)/1000000),"-")</f>
        <v>14.431118318208636</v>
      </c>
      <c r="BB35" s="81">
        <f>IFERROR(IF($B$2="Tonnes",AppQt.Data!AU71,(AppQt.Data!AU71*ozton*AppQt.Data!AU$7)/1000000),"-")</f>
        <v>12.587690486465812</v>
      </c>
      <c r="BC35" s="81">
        <f>IFERROR(IF($B$2="Tonnes",AppQt.Data!AV71,(AppQt.Data!AV71*ozton*AppQt.Data!AV$7)/1000000),"-")</f>
        <v>33.531381513806181</v>
      </c>
      <c r="BD35" s="81">
        <f>IFERROR(IF($B$2="Tonnes",AppQt.Data!AW71,(AppQt.Data!AW71*ozton*AppQt.Data!AW$7)/1000000),"-")</f>
        <v>12.658911988582314</v>
      </c>
      <c r="BE35" s="81">
        <f>IFERROR(IF($B$2="Tonnes",AppQt.Data!AX71,(AppQt.Data!AX71*ozton*AppQt.Data!AX$7)/1000000),"-")</f>
        <v>14.203611558435883</v>
      </c>
      <c r="BF35" s="81">
        <f>IFERROR(IF($B$2="Tonnes",AppQt.Data!AY71,(AppQt.Data!AY71*ozton*AppQt.Data!AY$7)/1000000),"-")</f>
        <v>12.376081494508062</v>
      </c>
      <c r="BG35" s="81">
        <f>IFERROR(IF($B$2="Tonnes",AppQt.Data!AZ71,(AppQt.Data!AZ71*ozton*AppQt.Data!AZ$7)/1000000),"-")</f>
        <v>32.826579626531739</v>
      </c>
      <c r="BH35" s="81">
        <f>IFERROR(IF($B$2="Tonnes",AppQt.Data!BA71,(AppQt.Data!BA71*ozton*AppQt.Data!BA$7)/1000000),"-")</f>
        <v>10.607379188578202</v>
      </c>
      <c r="BI35" s="81">
        <f>IFERROR(IF($B$2="Tonnes",AppQt.Data!BB71,(AppQt.Data!BB71*ozton*AppQt.Data!BB$7)/1000000),"-")</f>
        <v>7.6451259726065661</v>
      </c>
      <c r="BJ35" s="81">
        <f>IFERROR(IF($B$2="Tonnes",AppQt.Data!BC71,(AppQt.Data!BC71*ozton*AppQt.Data!BC$7)/1000000),"-")</f>
        <v>10.29447538673595</v>
      </c>
      <c r="BK35" s="81">
        <f>IFERROR(IF($B$2="Tonnes",AppQt.Data!BD71,(AppQt.Data!BD71*ozton*AppQt.Data!BD$7)/1000000),"-")</f>
        <v>27.394629070582543</v>
      </c>
      <c r="BL35" s="81">
        <f>IFERROR(IF($B$2="Tonnes",AppQt.Data!BE71,(AppQt.Data!BE71*ozton*AppQt.Data!BE$7)/1000000),"-")</f>
        <v>9.7749515466103638</v>
      </c>
      <c r="BM35" s="81">
        <f>IFERROR(IF($B$2="Tonnes",AppQt.Data!BF71,(AppQt.Data!BF71*ozton*AppQt.Data!BF$7)/1000000),"-")</f>
        <v>13.070022698745522</v>
      </c>
      <c r="BN35" s="81">
        <f>IFERROR(IF($B$2="Tonnes",AppQt.Data!BG71,(AppQt.Data!BG71*ozton*AppQt.Data!BG$7)/1000000),"-")</f>
        <v>12.762882833997054</v>
      </c>
      <c r="BO35" s="81">
        <f>IFERROR(IF($B$2="Tonnes",AppQt.Data!BH71,(AppQt.Data!BH71*ozton*AppQt.Data!BH$7)/1000000),"-")</f>
        <v>32.199712329600835</v>
      </c>
      <c r="BP35" s="81">
        <f>IFERROR(IF($B$2="Tonnes",AppQt.Data!BI71,(AppQt.Data!BI71*ozton*AppQt.Data!BI$7)/1000000),"-")</f>
        <v>11.054491419304947</v>
      </c>
      <c r="BQ35" s="81">
        <f>IFERROR(IF($B$2="Tonnes",AppQt.Data!BJ71,(AppQt.Data!BJ71*ozton*AppQt.Data!BJ$7)/1000000),"-")</f>
        <v>15.640729092108918</v>
      </c>
      <c r="BR35" s="81">
        <f>IFERROR(IF($B$2="Tonnes",AppQt.Data!BK71,(AppQt.Data!BK71*ozton*AppQt.Data!BK$7)/1000000),"-")</f>
        <v>13.559517316524252</v>
      </c>
      <c r="BS35" s="81">
        <f>IFERROR(IF($B$2="Tonnes",AppQt.Data!BL71,(AppQt.Data!BL71*ozton*AppQt.Data!BL$7)/1000000),"-")</f>
        <v>31.82610300961176</v>
      </c>
      <c r="BT35" s="81">
        <f>IFERROR(IF($B$2="Tonnes",AppQt.Data!BM71,(AppQt.Data!BM71*ozton*AppQt.Data!BM$7)/1000000),"-")</f>
        <v>11.22873655928295</v>
      </c>
      <c r="BU35" s="81">
        <f>IFERROR(IF($B$2="Tonnes",AppQt.Data!BN71,(AppQt.Data!BN71*ozton*AppQt.Data!BN$7)/1000000),"-")</f>
        <v>15.476947604784204</v>
      </c>
      <c r="BV35" s="81">
        <f>IFERROR(IF($B$2="Tonnes",AppQt.Data!BO71,(AppQt.Data!BO71*ozton*AppQt.Data!BO$7)/1000000),"-")</f>
        <v>13.045609538643316</v>
      </c>
      <c r="BW35" s="81">
        <f>IFERROR(IF($B$2="Tonnes",AppQt.Data!BP71,(AppQt.Data!BP71*ozton*AppQt.Data!BP$7)/1000000),"-")</f>
        <v>30.168013994855738</v>
      </c>
      <c r="BX35" s="68" t="str">
        <f t="shared" si="3"/>
        <v>▼</v>
      </c>
      <c r="BY35" s="69">
        <f t="shared" si="1"/>
        <v>-5.2098399048581712</v>
      </c>
    </row>
    <row r="36" spans="1:77">
      <c r="A36" s="64"/>
      <c r="B36" s="80" t="s">
        <v>78</v>
      </c>
      <c r="C36" s="81">
        <f>IFERROR(IF($B$2="Tonnes",AppAn.Data!L62,(AppAn.Data!L62*ozton*AppAn.Data!L$6)/1000000),"-")</f>
        <v>20.718858757123389</v>
      </c>
      <c r="D36" s="81">
        <f>IFERROR(IF($B$2="Tonnes",AppAn.Data!M62,(AppAn.Data!M62*ozton*AppAn.Data!M$6)/1000000),"-")</f>
        <v>19.214274629820938</v>
      </c>
      <c r="E36" s="81">
        <f>IFERROR(IF($B$2="Tonnes",AppAn.Data!N62,(AppAn.Data!N62*ozton*AppAn.Data!N$6)/1000000),"-")</f>
        <v>15.715332001060773</v>
      </c>
      <c r="F36" s="81">
        <f>IFERROR(IF($B$2="Tonnes",AppAn.Data!O62,(AppAn.Data!O62*ozton*AppAn.Data!O$6)/1000000),"-")</f>
        <v>14.880993820086509</v>
      </c>
      <c r="G36" s="81">
        <f>IFERROR(IF($B$2="Tonnes",AppAn.Data!P62,(AppAn.Data!P62*ozton*AppAn.Data!P$6)/1000000),"-")</f>
        <v>14.159299999999998</v>
      </c>
      <c r="H36" s="81">
        <f>IFERROR(IF($B$2="Tonnes",AppAn.Data!Q62,(AppAn.Data!Q62*ozton*AppAn.Data!Q$6)/1000000),"-")</f>
        <v>13.573345</v>
      </c>
      <c r="I36" s="81">
        <f>IFERROR(IF($B$2="Tonnes",AppAn.Data!R62,(AppAn.Data!R62*ozton*AppAn.Data!R$6)/1000000),"-")</f>
        <v>13.375695</v>
      </c>
      <c r="J36" s="81">
        <f>IFERROR(IF($B$2="Tonnes",AppAn.Data!S62,(AppAn.Data!S62*ozton*AppAn.Data!S$6)/1000000),"-")</f>
        <v>13.311500000000001</v>
      </c>
      <c r="K36" s="81">
        <f>IFERROR(IF($B$2="Tonnes",AppAn.Data!T62,(AppAn.Data!T62*ozton*AppAn.Data!T$6)/1000000),"-")</f>
        <v>12.997349999999999</v>
      </c>
      <c r="L36" s="81">
        <f>IFERROR(IF($B$2="Tonnes",AppAn.Data!U62,(AppAn.Data!U62*ozton*AppAn.Data!U$6)/1000000),"-")</f>
        <v>12.649850000000001</v>
      </c>
      <c r="M36" s="81">
        <f>IFERROR(IF($B$2="Tonnes",AppAn.Data!V62,(AppAn.Data!V62*ozton*AppAn.Data!V$6)/1000000),"-")</f>
        <v>10.5</v>
      </c>
      <c r="N36" s="81">
        <f>IFERROR(IF($B$2="Tonnes",AppAn.Data!W62,(AppAn.Data!W62*ozton*AppAn.Data!W$6)/1000000),"-")</f>
        <v>12.399249999999999</v>
      </c>
      <c r="O36" s="81">
        <f>IFERROR(IF($B$2="Tonnes",AppAn.Data!X62,(AppAn.Data!X62*ozton*AppAn.Data!X$6)/1000000),"-")</f>
        <v>14.161249999999999</v>
      </c>
      <c r="P36" s="81">
        <f>IFERROR(IF($B$2="Tonnes",AppAn.Data!Y62,(AppAn.Data!Y62*ozton*AppAn.Data!Y$6)/1000000),"-")</f>
        <v>14.151499999999999</v>
      </c>
      <c r="Q36" s="68" t="str">
        <f t="shared" si="2"/>
        <v>▼</v>
      </c>
      <c r="R36" s="69">
        <f t="shared" si="0"/>
        <v>-6.8849854356078932E-2</v>
      </c>
      <c r="S36" s="64"/>
      <c r="T36" s="81">
        <f>IFERROR(IF($B$2="Tonnes",AppQt.Data!M72,(AppQt.Data!M72*ozton*AppQt.Data!M$7)/1000000),"-")</f>
        <v>4.087235590621904</v>
      </c>
      <c r="U36" s="81">
        <f>IFERROR(IF($B$2="Tonnes",AppQt.Data!N72,(AppQt.Data!N72*ozton*AppQt.Data!N$7)/1000000),"-")</f>
        <v>3.7985870385282454</v>
      </c>
      <c r="V36" s="81">
        <f>IFERROR(IF($B$2="Tonnes",AppQt.Data!O72,(AppQt.Data!O72*ozton*AppQt.Data!O$7)/1000000),"-")</f>
        <v>2.5689547974479678</v>
      </c>
      <c r="W36" s="81">
        <f>IFERROR(IF($B$2="Tonnes",AppQt.Data!P72,(AppQt.Data!P72*ozton*AppQt.Data!P$7)/1000000),"-")</f>
        <v>10.264081330525272</v>
      </c>
      <c r="X36" s="81">
        <f>IFERROR(IF($B$2="Tonnes",AppQt.Data!Q72,(AppQt.Data!Q72*ozton*AppQt.Data!Q$7)/1000000),"-")</f>
        <v>3.7017948949724522</v>
      </c>
      <c r="Y36" s="81">
        <f>IFERROR(IF($B$2="Tonnes",AppQt.Data!R72,(AppQt.Data!R72*ozton*AppQt.Data!R$7)/1000000),"-")</f>
        <v>4.1001127066115703</v>
      </c>
      <c r="Z36" s="81">
        <f>IFERROR(IF($B$2="Tonnes",AppQt.Data!S72,(AppQt.Data!S72*ozton*AppQt.Data!S$7)/1000000),"-")</f>
        <v>2.4376843836088158</v>
      </c>
      <c r="AA36" s="81">
        <f>IFERROR(IF($B$2="Tonnes",AppQt.Data!T72,(AppQt.Data!T72*ozton*AppQt.Data!T$7)/1000000),"-")</f>
        <v>8.9746826446280998</v>
      </c>
      <c r="AB36" s="81">
        <f>IFERROR(IF($B$2="Tonnes",AppQt.Data!U72,(AppQt.Data!U72*ozton*AppQt.Data!U$7)/1000000),"-")</f>
        <v>3.0568122814240333</v>
      </c>
      <c r="AC36" s="81">
        <f>IFERROR(IF($B$2="Tonnes",AppQt.Data!V72,(AppQt.Data!V72*ozton*AppQt.Data!V$7)/1000000),"-")</f>
        <v>3.3057289064571815</v>
      </c>
      <c r="AD36" s="81">
        <f>IFERROR(IF($B$2="Tonnes",AppQt.Data!W72,(AppQt.Data!W72*ozton*AppQt.Data!W$7)/1000000),"-")</f>
        <v>2.0017810782617405</v>
      </c>
      <c r="AE36" s="81">
        <f>IFERROR(IF($B$2="Tonnes",AppQt.Data!X72,(AppQt.Data!X72*ozton*AppQt.Data!X$7)/1000000),"-")</f>
        <v>7.3510097349178176</v>
      </c>
      <c r="AF36" s="81">
        <f>IFERROR(IF($B$2="Tonnes",AppQt.Data!Y72,(AppQt.Data!Y72*ozton*AppQt.Data!Y$7)/1000000),"-")</f>
        <v>2.7828940387985996</v>
      </c>
      <c r="AG36" s="81">
        <f>IFERROR(IF($B$2="Tonnes",AppQt.Data!Z72,(AppQt.Data!Z72*ozton*AppQt.Data!Z$7)/1000000),"-")</f>
        <v>2.9202543982122586</v>
      </c>
      <c r="AH36" s="81">
        <f>IFERROR(IF($B$2="Tonnes",AppQt.Data!AA72,(AppQt.Data!AA72*ozton*AppQt.Data!AA$7)/1000000),"-")</f>
        <v>2.139514159560854</v>
      </c>
      <c r="AI36" s="81">
        <f>IFERROR(IF($B$2="Tonnes",AppQt.Data!AB72,(AppQt.Data!AB72*ozton*AppQt.Data!AB$7)/1000000),"-")</f>
        <v>7.0383312235147981</v>
      </c>
      <c r="AJ36" s="81">
        <f>IFERROR(IF($B$2="Tonnes",AppQt.Data!AC72,(AppQt.Data!AC72*ozton*AppQt.Data!AC$7)/1000000),"-")</f>
        <v>2.8549999999999995</v>
      </c>
      <c r="AK36" s="81">
        <f>IFERROR(IF($B$2="Tonnes",AppQt.Data!AD72,(AppQt.Data!AD72*ozton*AppQt.Data!AD$7)/1000000),"-")</f>
        <v>2.6967999999999996</v>
      </c>
      <c r="AL36" s="81">
        <f>IFERROR(IF($B$2="Tonnes",AppQt.Data!AE72,(AppQt.Data!AE72*ozton*AppQt.Data!AE$7)/1000000),"-")</f>
        <v>2.0549999999999997</v>
      </c>
      <c r="AM36" s="81">
        <f>IFERROR(IF($B$2="Tonnes",AppQt.Data!AF72,(AppQt.Data!AF72*ozton*AppQt.Data!AF$7)/1000000),"-")</f>
        <v>6.5525000000000002</v>
      </c>
      <c r="AN36" s="81">
        <f>IFERROR(IF($B$2="Tonnes",AppQt.Data!AG72,(AppQt.Data!AG72*ozton*AppQt.Data!AG$7)/1000000),"-")</f>
        <v>2.76</v>
      </c>
      <c r="AO36" s="81">
        <f>IFERROR(IF($B$2="Tonnes",AppQt.Data!AH72,(AppQt.Data!AH72*ozton*AppQt.Data!AH$7)/1000000),"-")</f>
        <v>2.5783449999999997</v>
      </c>
      <c r="AP36" s="81">
        <f>IFERROR(IF($B$2="Tonnes",AppQt.Data!AI72,(AppQt.Data!AI72*ozton*AppQt.Data!AI$7)/1000000),"-")</f>
        <v>1.9720000000000004</v>
      </c>
      <c r="AQ36" s="81">
        <f>IFERROR(IF($B$2="Tonnes",AppQt.Data!AJ72,(AppQt.Data!AJ72*ozton*AppQt.Data!AJ$7)/1000000),"-")</f>
        <v>6.2629999999999999</v>
      </c>
      <c r="AR36" s="81">
        <f>IFERROR(IF($B$2="Tonnes",AppQt.Data!AK72,(AppQt.Data!AK72*ozton*AppQt.Data!AK$7)/1000000),"-")</f>
        <v>2.8070000000000004</v>
      </c>
      <c r="AS36" s="81">
        <f>IFERROR(IF($B$2="Tonnes",AppQt.Data!AL72,(AppQt.Data!AL72*ozton*AppQt.Data!AL$7)/1000000),"-")</f>
        <v>2.5251950000000001</v>
      </c>
      <c r="AT36" s="81">
        <f>IFERROR(IF($B$2="Tonnes",AppQt.Data!AM72,(AppQt.Data!AM72*ozton*AppQt.Data!AM$7)/1000000),"-")</f>
        <v>1.9399999999999995</v>
      </c>
      <c r="AU36" s="81">
        <f>IFERROR(IF($B$2="Tonnes",AppQt.Data!AN72,(AppQt.Data!AN72*ozton*AppQt.Data!AN$7)/1000000),"-")</f>
        <v>6.1035000000000004</v>
      </c>
      <c r="AV36" s="81">
        <f>IFERROR(IF($B$2="Tonnes",AppQt.Data!AO72,(AppQt.Data!AO72*ozton*AppQt.Data!AO$7)/1000000),"-")</f>
        <v>2.7489999999999997</v>
      </c>
      <c r="AW36" s="81">
        <f>IFERROR(IF($B$2="Tonnes",AppQt.Data!AP72,(AppQt.Data!AP72*ozton*AppQt.Data!AP$7)/1000000),"-")</f>
        <v>2.5035000000000003</v>
      </c>
      <c r="AX36" s="81">
        <f>IFERROR(IF($B$2="Tonnes",AppQt.Data!AQ72,(AppQt.Data!AQ72*ozton*AppQt.Data!AQ$7)/1000000),"-")</f>
        <v>1.9310000000000005</v>
      </c>
      <c r="AY36" s="81">
        <f>IFERROR(IF($B$2="Tonnes",AppQt.Data!AR72,(AppQt.Data!AR72*ozton*AppQt.Data!AR$7)/1000000),"-")</f>
        <v>6.1280000000000001</v>
      </c>
      <c r="AZ36" s="81">
        <f>IFERROR(IF($B$2="Tonnes",AppQt.Data!AS72,(AppQt.Data!AS72*ozton*AppQt.Data!AS$7)/1000000),"-")</f>
        <v>2.7819999999999996</v>
      </c>
      <c r="BA36" s="81">
        <f>IFERROR(IF($B$2="Tonnes",AppQt.Data!AT72,(AppQt.Data!AT72*ozton*AppQt.Data!AT$7)/1000000),"-")</f>
        <v>2.4135</v>
      </c>
      <c r="BB36" s="81">
        <f>IFERROR(IF($B$2="Tonnes",AppQt.Data!AU72,(AppQt.Data!AU72*ozton*AppQt.Data!AU$7)/1000000),"-")</f>
        <v>1.8679999999999999</v>
      </c>
      <c r="BC36" s="81">
        <f>IFERROR(IF($B$2="Tonnes",AppQt.Data!AV72,(AppQt.Data!AV72*ozton*AppQt.Data!AV$7)/1000000),"-")</f>
        <v>5.9338499999999996</v>
      </c>
      <c r="BD36" s="81">
        <f>IFERROR(IF($B$2="Tonnes",AppQt.Data!AW72,(AppQt.Data!AW72*ozton*AppQt.Data!AW$7)/1000000),"-")</f>
        <v>2.6890000000000001</v>
      </c>
      <c r="BE36" s="81">
        <f>IFERROR(IF($B$2="Tonnes",AppQt.Data!AX72,(AppQt.Data!AX72*ozton*AppQt.Data!AX$7)/1000000),"-")</f>
        <v>2.3289999999999997</v>
      </c>
      <c r="BF36" s="81">
        <f>IFERROR(IF($B$2="Tonnes",AppQt.Data!AY72,(AppQt.Data!AY72*ozton*AppQt.Data!AY$7)/1000000),"-")</f>
        <v>1.891</v>
      </c>
      <c r="BG36" s="81">
        <f>IFERROR(IF($B$2="Tonnes",AppQt.Data!AZ72,(AppQt.Data!AZ72*ozton*AppQt.Data!AZ$7)/1000000),"-")</f>
        <v>5.74085</v>
      </c>
      <c r="BH36" s="81">
        <f>IFERROR(IF($B$2="Tonnes",AppQt.Data!BA72,(AppQt.Data!BA72*ozton*AppQt.Data!BA$7)/1000000),"-")</f>
        <v>2.2969999999999997</v>
      </c>
      <c r="BI36" s="81">
        <f>IFERROR(IF($B$2="Tonnes",AppQt.Data!BB72,(AppQt.Data!BB72*ozton*AppQt.Data!BB$7)/1000000),"-")</f>
        <v>1.244</v>
      </c>
      <c r="BJ36" s="81">
        <f>IFERROR(IF($B$2="Tonnes",AppQt.Data!BC72,(AppQt.Data!BC72*ozton*AppQt.Data!BC$7)/1000000),"-")</f>
        <v>1.915</v>
      </c>
      <c r="BK36" s="81">
        <f>IFERROR(IF($B$2="Tonnes",AppQt.Data!BD72,(AppQt.Data!BD72*ozton*AppQt.Data!BD$7)/1000000),"-")</f>
        <v>5.0440000000000005</v>
      </c>
      <c r="BL36" s="81">
        <f>IFERROR(IF($B$2="Tonnes",AppQt.Data!BE72,(AppQt.Data!BE72*ozton*AppQt.Data!BE$7)/1000000),"-")</f>
        <v>2.3379999999999996</v>
      </c>
      <c r="BM36" s="81">
        <f>IFERROR(IF($B$2="Tonnes",AppQt.Data!BF72,(AppQt.Data!BF72*ozton*AppQt.Data!BF$7)/1000000),"-")</f>
        <v>2.1715</v>
      </c>
      <c r="BN36" s="81">
        <f>IFERROR(IF($B$2="Tonnes",AppQt.Data!BG72,(AppQt.Data!BG72*ozton*AppQt.Data!BG$7)/1000000),"-")</f>
        <v>1.8869999999999996</v>
      </c>
      <c r="BO36" s="81">
        <f>IFERROR(IF($B$2="Tonnes",AppQt.Data!BH72,(AppQt.Data!BH72*ozton*AppQt.Data!BH$7)/1000000),"-")</f>
        <v>6.0027499999999998</v>
      </c>
      <c r="BP36" s="81">
        <f>IFERROR(IF($B$2="Tonnes",AppQt.Data!BI72,(AppQt.Data!BI72*ozton*AppQt.Data!BI$7)/1000000),"-")</f>
        <v>3.01</v>
      </c>
      <c r="BQ36" s="81">
        <f>IFERROR(IF($B$2="Tonnes",AppQt.Data!BJ72,(AppQt.Data!BJ72*ozton*AppQt.Data!BJ$7)/1000000),"-")</f>
        <v>2.9480000000000004</v>
      </c>
      <c r="BR36" s="81">
        <f>IFERROR(IF($B$2="Tonnes",AppQt.Data!BK72,(AppQt.Data!BK72*ozton*AppQt.Data!BK$7)/1000000),"-")</f>
        <v>2.0899999999999994</v>
      </c>
      <c r="BS36" s="81">
        <f>IFERROR(IF($B$2="Tonnes",AppQt.Data!BL72,(AppQt.Data!BL72*ozton*AppQt.Data!BL$7)/1000000),"-")</f>
        <v>6.113249999999999</v>
      </c>
      <c r="BT36" s="81">
        <f>IFERROR(IF($B$2="Tonnes",AppQt.Data!BM72,(AppQt.Data!BM72*ozton*AppQt.Data!BM$7)/1000000),"-")</f>
        <v>3.2350000000000003</v>
      </c>
      <c r="BU36" s="81">
        <f>IFERROR(IF($B$2="Tonnes",AppQt.Data!BN72,(AppQt.Data!BN72*ozton*AppQt.Data!BN$7)/1000000),"-")</f>
        <v>2.9130000000000003</v>
      </c>
      <c r="BV36" s="81">
        <f>IFERROR(IF($B$2="Tonnes",AppQt.Data!BO72,(AppQt.Data!BO72*ozton*AppQt.Data!BO$7)/1000000),"-")</f>
        <v>2.0124999999999993</v>
      </c>
      <c r="BW36" s="81">
        <f>IFERROR(IF($B$2="Tonnes",AppQt.Data!BP72,(AppQt.Data!BP72*ozton*AppQt.Data!BP$7)/1000000),"-")</f>
        <v>5.9909999999999997</v>
      </c>
      <c r="BX36" s="68" t="str">
        <f t="shared" si="3"/>
        <v>▼</v>
      </c>
      <c r="BY36" s="69">
        <f t="shared" si="1"/>
        <v>-1.9997546313335723</v>
      </c>
    </row>
    <row r="37" spans="1:77">
      <c r="A37" s="64"/>
      <c r="B37" s="80" t="s">
        <v>79</v>
      </c>
      <c r="C37" s="81">
        <f>IFERROR(IF($B$2="Tonnes",AppAn.Data!L63,(AppAn.Data!L63*ozton*AppAn.Data!L$6)/1000000),"-")</f>
        <v>13.704481098430811</v>
      </c>
      <c r="D37" s="81">
        <f>IFERROR(IF($B$2="Tonnes",AppAn.Data!M63,(AppAn.Data!M63*ozton*AppAn.Data!M$6)/1000000),"-")</f>
        <v>12.030431224899598</v>
      </c>
      <c r="E37" s="81">
        <f>IFERROR(IF($B$2="Tonnes",AppAn.Data!N63,(AppAn.Data!N63*ozton*AppAn.Data!N$6)/1000000),"-")</f>
        <v>10.738841586299628</v>
      </c>
      <c r="F37" s="81">
        <f>IFERROR(IF($B$2="Tonnes",AppAn.Data!O63,(AppAn.Data!O63*ozton*AppAn.Data!O$6)/1000000),"-")</f>
        <v>10.095246602537696</v>
      </c>
      <c r="G37" s="81">
        <f>IFERROR(IF($B$2="Tonnes",AppAn.Data!P63,(AppAn.Data!P63*ozton*AppAn.Data!P$6)/1000000),"-")</f>
        <v>10.000097662938867</v>
      </c>
      <c r="H37" s="81">
        <f>IFERROR(IF($B$2="Tonnes",AppAn.Data!Q63,(AppAn.Data!Q63*ozton*AppAn.Data!Q$6)/1000000),"-")</f>
        <v>10.185337724462689</v>
      </c>
      <c r="I37" s="81">
        <f>IFERROR(IF($B$2="Tonnes",AppAn.Data!R63,(AppAn.Data!R63*ozton*AppAn.Data!R$6)/1000000),"-")</f>
        <v>10.325500000000002</v>
      </c>
      <c r="J37" s="81">
        <f>IFERROR(IF($B$2="Tonnes",AppAn.Data!S63,(AppAn.Data!S63*ozton*AppAn.Data!S$6)/1000000),"-")</f>
        <v>10.425499999999998</v>
      </c>
      <c r="K37" s="81">
        <f>IFERROR(IF($B$2="Tonnes",AppAn.Data!T63,(AppAn.Data!T63*ozton*AppAn.Data!T$6)/1000000),"-")</f>
        <v>10.629999999999999</v>
      </c>
      <c r="L37" s="81">
        <f>IFERROR(IF($B$2="Tonnes",AppAn.Data!U63,(AppAn.Data!U63*ozton*AppAn.Data!U$6)/1000000),"-")</f>
        <v>10.619</v>
      </c>
      <c r="M37" s="81">
        <f>IFERROR(IF($B$2="Tonnes",AppAn.Data!V63,(AppAn.Data!V63*ozton*AppAn.Data!V$6)/1000000),"-")</f>
        <v>9.0445000000000011</v>
      </c>
      <c r="N37" s="81">
        <f>IFERROR(IF($B$2="Tonnes",AppAn.Data!W63,(AppAn.Data!W63*ozton*AppAn.Data!W$6)/1000000),"-")</f>
        <v>11.108149999999998</v>
      </c>
      <c r="O37" s="81">
        <f>IFERROR(IF($B$2="Tonnes",AppAn.Data!X63,(AppAn.Data!X63*ozton*AppAn.Data!X$6)/1000000),"-")</f>
        <v>11.092000000000001</v>
      </c>
      <c r="P37" s="81">
        <f>IFERROR(IF($B$2="Tonnes",AppAn.Data!Y63,(AppAn.Data!Y63*ozton*AppAn.Data!Y$6)/1000000),"-")</f>
        <v>10.680540000000001</v>
      </c>
      <c r="Q37" s="68" t="str">
        <f t="shared" si="2"/>
        <v>▼</v>
      </c>
      <c r="R37" s="69">
        <f t="shared" si="0"/>
        <v>-3.7095203750450723</v>
      </c>
      <c r="S37" s="64"/>
      <c r="T37" s="81">
        <f>IFERROR(IF($B$2="Tonnes",AppQt.Data!M73,(AppQt.Data!M73*ozton*AppQt.Data!M$7)/1000000),"-")</f>
        <v>2.4811652995720399</v>
      </c>
      <c r="U37" s="81">
        <f>IFERROR(IF($B$2="Tonnes",AppQt.Data!N73,(AppQt.Data!N73*ozton*AppQt.Data!N$7)/1000000),"-")</f>
        <v>2.5608238231098426</v>
      </c>
      <c r="V37" s="81">
        <f>IFERROR(IF($B$2="Tonnes",AppQt.Data!O73,(AppQt.Data!O73*ozton*AppQt.Data!O$7)/1000000),"-")</f>
        <v>1.4660975392296711</v>
      </c>
      <c r="W37" s="81">
        <f>IFERROR(IF($B$2="Tonnes",AppQt.Data!P73,(AppQt.Data!P73*ozton*AppQt.Data!P$7)/1000000),"-")</f>
        <v>7.1963944365192578</v>
      </c>
      <c r="X37" s="81">
        <f>IFERROR(IF($B$2="Tonnes",AppQt.Data!Q73,(AppQt.Data!Q73*ozton*AppQt.Data!Q$7)/1000000),"-")</f>
        <v>2.0497665662650602</v>
      </c>
      <c r="Y37" s="81">
        <f>IFERROR(IF($B$2="Tonnes",AppQt.Data!R73,(AppQt.Data!R73*ozton*AppQt.Data!R$7)/1000000),"-")</f>
        <v>1.9911551204819271</v>
      </c>
      <c r="Z37" s="81">
        <f>IFERROR(IF($B$2="Tonnes",AppQt.Data!S73,(AppQt.Data!S73*ozton*AppQt.Data!S$7)/1000000),"-")</f>
        <v>1.4497665662650605</v>
      </c>
      <c r="AA37" s="81">
        <f>IFERROR(IF($B$2="Tonnes",AppQt.Data!T73,(AppQt.Data!T73*ozton*AppQt.Data!T$7)/1000000),"-")</f>
        <v>6.5397429718875504</v>
      </c>
      <c r="AB37" s="81">
        <f>IFERROR(IF($B$2="Tonnes",AppQt.Data!U73,(AppQt.Data!U73*ozton*AppQt.Data!U$7)/1000000),"-")</f>
        <v>1.6975435802690897</v>
      </c>
      <c r="AC37" s="81">
        <f>IFERROR(IF($B$2="Tonnes",AppQt.Data!V73,(AppQt.Data!V73*ozton*AppQt.Data!V$7)/1000000),"-")</f>
        <v>1.7883845228557573</v>
      </c>
      <c r="AD37" s="81">
        <f>IFERROR(IF($B$2="Tonnes",AppQt.Data!W73,(AppQt.Data!W73*ozton*AppQt.Data!W$7)/1000000),"-")</f>
        <v>1.3487092784853325</v>
      </c>
      <c r="AE37" s="81">
        <f>IFERROR(IF($B$2="Tonnes",AppQt.Data!X73,(AppQt.Data!X73*ozton*AppQt.Data!X$7)/1000000),"-")</f>
        <v>5.9042042046894494</v>
      </c>
      <c r="AF37" s="81">
        <f>IFERROR(IF($B$2="Tonnes",AppQt.Data!Y73,(AppQt.Data!Y73*ozton*AppQt.Data!Y$7)/1000000),"-")</f>
        <v>1.7688341883289833</v>
      </c>
      <c r="AG37" s="81">
        <f>IFERROR(IF($B$2="Tonnes",AppQt.Data!Z73,(AppQt.Data!Z73*ozton*AppQt.Data!Z$7)/1000000),"-")</f>
        <v>1.9846890632805858</v>
      </c>
      <c r="AH37" s="81">
        <f>IFERROR(IF($B$2="Tonnes",AppQt.Data!AA73,(AppQt.Data!AA73*ozton*AppQt.Data!AA$7)/1000000),"-")</f>
        <v>1.2671665235767737</v>
      </c>
      <c r="AI37" s="81">
        <f>IFERROR(IF($B$2="Tonnes",AppQt.Data!AB73,(AppQt.Data!AB73*ozton*AppQt.Data!AB$7)/1000000),"-")</f>
        <v>5.074556827351353</v>
      </c>
      <c r="AJ37" s="81">
        <f>IFERROR(IF($B$2="Tonnes",AppQt.Data!AC73,(AppQt.Data!AC73*ozton*AppQt.Data!AC$7)/1000000),"-")</f>
        <v>1.7166804115646932</v>
      </c>
      <c r="AK37" s="81">
        <f>IFERROR(IF($B$2="Tonnes",AppQt.Data!AD73,(AppQt.Data!AD73*ozton*AppQt.Data!AD$7)/1000000),"-")</f>
        <v>2.0121951492010757</v>
      </c>
      <c r="AL37" s="81">
        <f>IFERROR(IF($B$2="Tonnes",AppQt.Data!AE73,(AppQt.Data!AE73*ozton*AppQt.Data!AE$7)/1000000),"-")</f>
        <v>1.1674411671675329</v>
      </c>
      <c r="AM37" s="81">
        <f>IFERROR(IF($B$2="Tonnes",AppQt.Data!AF73,(AppQt.Data!AF73*ozton*AppQt.Data!AF$7)/1000000),"-")</f>
        <v>5.1037809350055641</v>
      </c>
      <c r="AN37" s="81">
        <f>IFERROR(IF($B$2="Tonnes",AppQt.Data!AG73,(AppQt.Data!AG73*ozton*AppQt.Data!AG$7)/1000000),"-")</f>
        <v>1.7331125160906864</v>
      </c>
      <c r="AO37" s="81">
        <f>IFERROR(IF($B$2="Tonnes",AppQt.Data!AH73,(AppQt.Data!AH73*ozton*AppQt.Data!AH$7)/1000000),"-")</f>
        <v>2.0656597083064465</v>
      </c>
      <c r="AP37" s="81">
        <f>IFERROR(IF($B$2="Tonnes",AppQt.Data!AI73,(AppQt.Data!AI73*ozton*AppQt.Data!AI$7)/1000000),"-")</f>
        <v>1.1950655000655572</v>
      </c>
      <c r="AQ37" s="81">
        <f>IFERROR(IF($B$2="Tonnes",AppQt.Data!AJ73,(AppQt.Data!AJ73*ozton*AppQt.Data!AJ$7)/1000000),"-")</f>
        <v>5.1914999999999996</v>
      </c>
      <c r="AR37" s="81">
        <f>IFERROR(IF($B$2="Tonnes",AppQt.Data!AK73,(AppQt.Data!AK73*ozton*AppQt.Data!AK$7)/1000000),"-")</f>
        <v>1.7395</v>
      </c>
      <c r="AS37" s="81">
        <f>IFERROR(IF($B$2="Tonnes",AppQt.Data!AL73,(AppQt.Data!AL73*ozton*AppQt.Data!AL$7)/1000000),"-")</f>
        <v>2.1037500000000002</v>
      </c>
      <c r="AT37" s="81">
        <f>IFERROR(IF($B$2="Tonnes",AppQt.Data!AM73,(AppQt.Data!AM73*ozton*AppQt.Data!AM$7)/1000000),"-")</f>
        <v>1.1837499999999999</v>
      </c>
      <c r="AU37" s="81">
        <f>IFERROR(IF($B$2="Tonnes",AppQt.Data!AN73,(AppQt.Data!AN73*ozton*AppQt.Data!AN$7)/1000000),"-")</f>
        <v>5.2985000000000007</v>
      </c>
      <c r="AV37" s="81">
        <f>IFERROR(IF($B$2="Tonnes",AppQt.Data!AO73,(AppQt.Data!AO73*ozton*AppQt.Data!AO$7)/1000000),"-")</f>
        <v>1.7384999999999995</v>
      </c>
      <c r="AW37" s="81">
        <f>IFERROR(IF($B$2="Tonnes",AppQt.Data!AP73,(AppQt.Data!AP73*ozton*AppQt.Data!AP$7)/1000000),"-")</f>
        <v>2.1149999999999989</v>
      </c>
      <c r="AX37" s="81">
        <f>IFERROR(IF($B$2="Tonnes",AppQt.Data!AQ73,(AppQt.Data!AQ73*ozton*AppQt.Data!AQ$7)/1000000),"-")</f>
        <v>1.2119999999999993</v>
      </c>
      <c r="AY37" s="81">
        <f>IFERROR(IF($B$2="Tonnes",AppQt.Data!AR73,(AppQt.Data!AR73*ozton*AppQt.Data!AR$7)/1000000),"-")</f>
        <v>5.3599999999999994</v>
      </c>
      <c r="AZ37" s="81">
        <f>IFERROR(IF($B$2="Tonnes",AppQt.Data!AS73,(AppQt.Data!AS73*ozton*AppQt.Data!AS$7)/1000000),"-")</f>
        <v>1.7800000000000002</v>
      </c>
      <c r="BA37" s="81">
        <f>IFERROR(IF($B$2="Tonnes",AppQt.Data!AT73,(AppQt.Data!AT73*ozton*AppQt.Data!AT$7)/1000000),"-")</f>
        <v>2.1499999999999995</v>
      </c>
      <c r="BB37" s="81">
        <f>IFERROR(IF($B$2="Tonnes",AppQt.Data!AU73,(AppQt.Data!AU73*ozton*AppQt.Data!AU$7)/1000000),"-")</f>
        <v>1.2499999999999991</v>
      </c>
      <c r="BC37" s="81">
        <f>IFERROR(IF($B$2="Tonnes",AppQt.Data!AV73,(AppQt.Data!AV73*ozton*AppQt.Data!AV$7)/1000000),"-")</f>
        <v>5.4500000000000011</v>
      </c>
      <c r="BD37" s="81">
        <f>IFERROR(IF($B$2="Tonnes",AppQt.Data!AW73,(AppQt.Data!AW73*ozton*AppQt.Data!AW$7)/1000000),"-")</f>
        <v>1.7999999999999998</v>
      </c>
      <c r="BE37" s="81">
        <f>IFERROR(IF($B$2="Tonnes",AppQt.Data!AX73,(AppQt.Data!AX73*ozton*AppQt.Data!AX$7)/1000000),"-")</f>
        <v>2.169</v>
      </c>
      <c r="BF37" s="81">
        <f>IFERROR(IF($B$2="Tonnes",AppQt.Data!AY73,(AppQt.Data!AY73*ozton*AppQt.Data!AY$7)/1000000),"-")</f>
        <v>1.2299999999999995</v>
      </c>
      <c r="BG37" s="81">
        <f>IFERROR(IF($B$2="Tonnes",AppQt.Data!AZ73,(AppQt.Data!AZ73*ozton*AppQt.Data!AZ$7)/1000000),"-")</f>
        <v>5.419999999999999</v>
      </c>
      <c r="BH37" s="81">
        <f>IFERROR(IF($B$2="Tonnes",AppQt.Data!BA73,(AppQt.Data!BA73*ozton*AppQt.Data!BA$7)/1000000),"-")</f>
        <v>1.6570000000000005</v>
      </c>
      <c r="BI37" s="81">
        <f>IFERROR(IF($B$2="Tonnes",AppQt.Data!BB73,(AppQt.Data!BB73*ozton*AppQt.Data!BB$7)/1000000),"-")</f>
        <v>1.0599999999999998</v>
      </c>
      <c r="BJ37" s="81">
        <f>IFERROR(IF($B$2="Tonnes",AppQt.Data!BC73,(AppQt.Data!BC73*ozton*AppQt.Data!BC$7)/1000000),"-")</f>
        <v>1.2075000000000002</v>
      </c>
      <c r="BK37" s="81">
        <f>IFERROR(IF($B$2="Tonnes",AppQt.Data!BD73,(AppQt.Data!BD73*ozton*AppQt.Data!BD$7)/1000000),"-")</f>
        <v>5.12</v>
      </c>
      <c r="BL37" s="81">
        <f>IFERROR(IF($B$2="Tonnes",AppQt.Data!BE73,(AppQt.Data!BE73*ozton*AppQt.Data!BE$7)/1000000),"-")</f>
        <v>1.5581500000000004</v>
      </c>
      <c r="BM37" s="81">
        <f>IFERROR(IF($B$2="Tonnes",AppQt.Data!BF73,(AppQt.Data!BF73*ozton*AppQt.Data!BF$7)/1000000),"-")</f>
        <v>2.1299999999999994</v>
      </c>
      <c r="BN37" s="81">
        <f>IFERROR(IF($B$2="Tonnes",AppQt.Data!BG73,(AppQt.Data!BG73*ozton*AppQt.Data!BG$7)/1000000),"-")</f>
        <v>2.1099999999999994</v>
      </c>
      <c r="BO37" s="81">
        <f>IFERROR(IF($B$2="Tonnes",AppQt.Data!BH73,(AppQt.Data!BH73*ozton*AppQt.Data!BH$7)/1000000),"-")</f>
        <v>5.3099999999999987</v>
      </c>
      <c r="BP37" s="81">
        <f>IFERROR(IF($B$2="Tonnes",AppQt.Data!BI73,(AppQt.Data!BI73*ozton*AppQt.Data!BI$7)/1000000),"-")</f>
        <v>1.1400000000000006</v>
      </c>
      <c r="BQ37" s="81">
        <f>IFERROR(IF($B$2="Tonnes",AppQt.Data!BJ73,(AppQt.Data!BJ73*ozton*AppQt.Data!BJ$7)/1000000),"-")</f>
        <v>2.6199999999999997</v>
      </c>
      <c r="BR37" s="81">
        <f>IFERROR(IF($B$2="Tonnes",AppQt.Data!BK73,(AppQt.Data!BK73*ozton*AppQt.Data!BK$7)/1000000),"-")</f>
        <v>2.1560000000000006</v>
      </c>
      <c r="BS37" s="81">
        <f>IFERROR(IF($B$2="Tonnes",AppQt.Data!BL73,(AppQt.Data!BL73*ozton*AppQt.Data!BL$7)/1000000),"-")</f>
        <v>5.1760000000000002</v>
      </c>
      <c r="BT37" s="81">
        <f>IFERROR(IF($B$2="Tonnes",AppQt.Data!BM73,(AppQt.Data!BM73*ozton*AppQt.Data!BM$7)/1000000),"-")</f>
        <v>1.0830000000000006</v>
      </c>
      <c r="BU37" s="81">
        <f>IFERROR(IF($B$2="Tonnes",AppQt.Data!BN73,(AppQt.Data!BN73*ozton*AppQt.Data!BN$7)/1000000),"-")</f>
        <v>2.692499999999999</v>
      </c>
      <c r="BV37" s="81">
        <f>IFERROR(IF($B$2="Tonnes",AppQt.Data!BO73,(AppQt.Data!BO73*ozton*AppQt.Data!BO$7)/1000000),"-")</f>
        <v>2.1237800000000004</v>
      </c>
      <c r="BW37" s="81">
        <f>IFERROR(IF($B$2="Tonnes",AppQt.Data!BP73,(AppQt.Data!BP73*ozton*AppQt.Data!BP$7)/1000000),"-")</f>
        <v>4.7812599999999996</v>
      </c>
      <c r="BX37" s="68" t="str">
        <f t="shared" si="3"/>
        <v>▼</v>
      </c>
      <c r="BY37" s="69">
        <f t="shared" si="1"/>
        <v>-7.6263523956723418</v>
      </c>
    </row>
    <row r="38" spans="1:77">
      <c r="A38" s="64"/>
      <c r="B38" s="80" t="s">
        <v>80</v>
      </c>
      <c r="C38" s="81">
        <f>IFERROR(IF($B$2="Tonnes",AppAn.Data!L64,(AppAn.Data!L64*ozton*AppAn.Data!L$6)/1000000),"-")</f>
        <v>34.21341869627507</v>
      </c>
      <c r="D38" s="81">
        <f>IFERROR(IF($B$2="Tonnes",AppAn.Data!M64,(AppAn.Data!M64*ozton*AppAn.Data!M$6)/1000000),"-")</f>
        <v>26.919944519927537</v>
      </c>
      <c r="E38" s="81">
        <f>IFERROR(IF($B$2="Tonnes",AppAn.Data!N64,(AppAn.Data!N64*ozton*AppAn.Data!N$6)/1000000),"-")</f>
        <v>22.559438202247179</v>
      </c>
      <c r="F38" s="81">
        <f>IFERROR(IF($B$2="Tonnes",AppAn.Data!O64,(AppAn.Data!O64*ozton*AppAn.Data!O$6)/1000000),"-")</f>
        <v>21.114062500000003</v>
      </c>
      <c r="G38" s="81">
        <f>IFERROR(IF($B$2="Tonnes",AppAn.Data!P64,(AppAn.Data!P64*ozton*AppAn.Data!P$6)/1000000),"-")</f>
        <v>19.890000000000004</v>
      </c>
      <c r="H38" s="81">
        <f>IFERROR(IF($B$2="Tonnes",AppAn.Data!Q64,(AppAn.Data!Q64*ozton*AppAn.Data!Q$6)/1000000),"-")</f>
        <v>19.229999999999997</v>
      </c>
      <c r="I38" s="81">
        <f>IFERROR(IF($B$2="Tonnes",AppAn.Data!R64,(AppAn.Data!R64*ozton*AppAn.Data!R$6)/1000000),"-")</f>
        <v>18.957000000000001</v>
      </c>
      <c r="J38" s="81">
        <f>IFERROR(IF($B$2="Tonnes",AppAn.Data!S64,(AppAn.Data!S64*ozton*AppAn.Data!S$6)/1000000),"-")</f>
        <v>18.825000000000006</v>
      </c>
      <c r="K38" s="81">
        <f>IFERROR(IF($B$2="Tonnes",AppAn.Data!T64,(AppAn.Data!T64*ozton*AppAn.Data!T$6)/1000000),"-")</f>
        <v>18.542000000000002</v>
      </c>
      <c r="L38" s="81">
        <f>IFERROR(IF($B$2="Tonnes",AppAn.Data!U64,(AppAn.Data!U64*ozton*AppAn.Data!U$6)/1000000),"-")</f>
        <v>18.169350000000001</v>
      </c>
      <c r="M38" s="81">
        <f>IFERROR(IF($B$2="Tonnes",AppAn.Data!V64,(AppAn.Data!V64*ozton*AppAn.Data!V$6)/1000000),"-")</f>
        <v>13.795349999999999</v>
      </c>
      <c r="N38" s="81">
        <f>IFERROR(IF($B$2="Tonnes",AppAn.Data!W64,(AppAn.Data!W64*ozton*AppAn.Data!W$6)/1000000),"-")</f>
        <v>17.284000000000006</v>
      </c>
      <c r="O38" s="81">
        <f>IFERROR(IF($B$2="Tonnes",AppAn.Data!X64,(AppAn.Data!X64*ozton*AppAn.Data!X$6)/1000000),"-")</f>
        <v>19.432999999999989</v>
      </c>
      <c r="P38" s="81">
        <f>IFERROR(IF($B$2="Tonnes",AppAn.Data!Y64,(AppAn.Data!Y64*ozton*AppAn.Data!Y$6)/1000000),"-")</f>
        <v>18.742000000000012</v>
      </c>
      <c r="Q38" s="68" t="str">
        <f t="shared" si="2"/>
        <v>▼</v>
      </c>
      <c r="R38" s="69">
        <f t="shared" si="0"/>
        <v>-3.555807132197697</v>
      </c>
      <c r="S38" s="64"/>
      <c r="T38" s="81">
        <f>IFERROR(IF($B$2="Tonnes",AppQt.Data!M74,(AppQt.Data!M74*ozton*AppQt.Data!M$7)/1000000),"-")</f>
        <v>5.1661590257879615</v>
      </c>
      <c r="U38" s="81">
        <f>IFERROR(IF($B$2="Tonnes",AppQt.Data!N74,(AppQt.Data!N74*ozton*AppQt.Data!N$7)/1000000),"-")</f>
        <v>6.514095988538684</v>
      </c>
      <c r="V38" s="81">
        <f>IFERROR(IF($B$2="Tonnes",AppQt.Data!O74,(AppQt.Data!O74*ozton*AppQt.Data!O$7)/1000000),"-")</f>
        <v>5.1965247134670483</v>
      </c>
      <c r="W38" s="81">
        <f>IFERROR(IF($B$2="Tonnes",AppQt.Data!P74,(AppQt.Data!P74*ozton*AppQt.Data!P$7)/1000000),"-")</f>
        <v>17.336638968481381</v>
      </c>
      <c r="X38" s="81">
        <f>IFERROR(IF($B$2="Tonnes",AppQt.Data!Q74,(AppQt.Data!Q74*ozton*AppQt.Data!Q$7)/1000000),"-")</f>
        <v>3.929800724637678</v>
      </c>
      <c r="Y38" s="81">
        <f>IFERROR(IF($B$2="Tonnes",AppQt.Data!R74,(AppQt.Data!R74*ozton*AppQt.Data!R$7)/1000000),"-")</f>
        <v>5.4820652173913054</v>
      </c>
      <c r="Z38" s="81">
        <f>IFERROR(IF($B$2="Tonnes",AppQt.Data!S74,(AppQt.Data!S74*ozton*AppQt.Data!S$7)/1000000),"-")</f>
        <v>3.7554064764492754</v>
      </c>
      <c r="AA38" s="81">
        <f>IFERROR(IF($B$2="Tonnes",AppQt.Data!T74,(AppQt.Data!T74*ozton*AppQt.Data!T$7)/1000000),"-")</f>
        <v>13.752672101449278</v>
      </c>
      <c r="AB38" s="81">
        <f>IFERROR(IF($B$2="Tonnes",AppQt.Data!U74,(AppQt.Data!U74*ozton*AppQt.Data!U$7)/1000000),"-")</f>
        <v>3.3881109550561765</v>
      </c>
      <c r="AC38" s="81">
        <f>IFERROR(IF($B$2="Tonnes",AppQt.Data!V74,(AppQt.Data!V74*ozton*AppQt.Data!V$7)/1000000),"-")</f>
        <v>4.6075140449438203</v>
      </c>
      <c r="AD38" s="81">
        <f>IFERROR(IF($B$2="Tonnes",AppQt.Data!W74,(AppQt.Data!W74*ozton*AppQt.Data!W$7)/1000000),"-")</f>
        <v>3.0924087078651668</v>
      </c>
      <c r="AE38" s="81">
        <f>IFERROR(IF($B$2="Tonnes",AppQt.Data!X74,(AppQt.Data!X74*ozton*AppQt.Data!X$7)/1000000),"-")</f>
        <v>11.471404494382014</v>
      </c>
      <c r="AF38" s="81">
        <f>IFERROR(IF($B$2="Tonnes",AppQt.Data!Y74,(AppQt.Data!Y74*ozton*AppQt.Data!Y$7)/1000000),"-")</f>
        <v>3.2323437500000014</v>
      </c>
      <c r="AG38" s="81">
        <f>IFERROR(IF($B$2="Tonnes",AppQt.Data!Z74,(AppQt.Data!Z74*ozton*AppQt.Data!Z$7)/1000000),"-")</f>
        <v>4.3290625</v>
      </c>
      <c r="AH38" s="81">
        <f>IFERROR(IF($B$2="Tonnes",AppQt.Data!AA74,(AppQt.Data!AA74*ozton*AppQt.Data!AA$7)/1000000),"-")</f>
        <v>3.1851562500000004</v>
      </c>
      <c r="AI38" s="81">
        <f>IFERROR(IF($B$2="Tonnes",AppQt.Data!AB74,(AppQt.Data!AB74*ozton*AppQt.Data!AB$7)/1000000),"-")</f>
        <v>10.3675</v>
      </c>
      <c r="AJ38" s="81">
        <f>IFERROR(IF($B$2="Tonnes",AppQt.Data!AC74,(AppQt.Data!AC74*ozton*AppQt.Data!AC$7)/1000000),"-")</f>
        <v>3.0450000000000039</v>
      </c>
      <c r="AK38" s="81">
        <f>IFERROR(IF($B$2="Tonnes",AppQt.Data!AD74,(AppQt.Data!AD74*ozton*AppQt.Data!AD$7)/1000000),"-")</f>
        <v>4.1449999999999996</v>
      </c>
      <c r="AL38" s="81">
        <f>IFERROR(IF($B$2="Tonnes",AppQt.Data!AE74,(AppQt.Data!AE74*ozton*AppQt.Data!AE$7)/1000000),"-")</f>
        <v>3.0250000000000004</v>
      </c>
      <c r="AM38" s="81">
        <f>IFERROR(IF($B$2="Tonnes",AppQt.Data!AF74,(AppQt.Data!AF74*ozton*AppQt.Data!AF$7)/1000000),"-")</f>
        <v>9.6750000000000007</v>
      </c>
      <c r="AN38" s="81">
        <f>IFERROR(IF($B$2="Tonnes",AppQt.Data!AG74,(AppQt.Data!AG74*ozton*AppQt.Data!AG$7)/1000000),"-")</f>
        <v>2.8700000000000014</v>
      </c>
      <c r="AO38" s="81">
        <f>IFERROR(IF($B$2="Tonnes",AppQt.Data!AH74,(AppQt.Data!AH74*ozton*AppQt.Data!AH$7)/1000000),"-")</f>
        <v>3.9899999999999993</v>
      </c>
      <c r="AP38" s="81">
        <f>IFERROR(IF($B$2="Tonnes",AppQt.Data!AI74,(AppQt.Data!AI74*ozton*AppQt.Data!AI$7)/1000000),"-")</f>
        <v>2.9700000000000029</v>
      </c>
      <c r="AQ38" s="81">
        <f>IFERROR(IF($B$2="Tonnes",AppQt.Data!AJ74,(AppQt.Data!AJ74*ozton*AppQt.Data!AJ$7)/1000000),"-")</f>
        <v>9.399999999999995</v>
      </c>
      <c r="AR38" s="81">
        <f>IFERROR(IF($B$2="Tonnes",AppQt.Data!AK74,(AppQt.Data!AK74*ozton*AppQt.Data!AK$7)/1000000),"-")</f>
        <v>2.8099999999999965</v>
      </c>
      <c r="AS38" s="81">
        <f>IFERROR(IF($B$2="Tonnes",AppQt.Data!AL74,(AppQt.Data!AL74*ozton*AppQt.Data!AL$7)/1000000),"-")</f>
        <v>3.9899999999999993</v>
      </c>
      <c r="AT38" s="81">
        <f>IFERROR(IF($B$2="Tonnes",AppQt.Data!AM74,(AppQt.Data!AM74*ozton*AppQt.Data!AM$7)/1000000),"-")</f>
        <v>2.9500000000000037</v>
      </c>
      <c r="AU38" s="81">
        <f>IFERROR(IF($B$2="Tonnes",AppQt.Data!AN74,(AppQt.Data!AN74*ozton*AppQt.Data!AN$7)/1000000),"-")</f>
        <v>9.2070000000000007</v>
      </c>
      <c r="AV38" s="81">
        <f>IFERROR(IF($B$2="Tonnes",AppQt.Data!AO74,(AppQt.Data!AO74*ozton*AppQt.Data!AO$7)/1000000),"-")</f>
        <v>2.7549999999999994</v>
      </c>
      <c r="AW38" s="81">
        <f>IFERROR(IF($B$2="Tonnes",AppQt.Data!AP74,(AppQt.Data!AP74*ozton*AppQt.Data!AP$7)/1000000),"-")</f>
        <v>3.9350000000000023</v>
      </c>
      <c r="AX38" s="81">
        <f>IFERROR(IF($B$2="Tonnes",AppQt.Data!AQ74,(AppQt.Data!AQ74*ozton*AppQt.Data!AQ$7)/1000000),"-")</f>
        <v>2.9300000000000037</v>
      </c>
      <c r="AY38" s="81">
        <f>IFERROR(IF($B$2="Tonnes",AppQt.Data!AR74,(AppQt.Data!AR74*ozton*AppQt.Data!AR$7)/1000000),"-")</f>
        <v>9.2050000000000018</v>
      </c>
      <c r="AZ38" s="81">
        <f>IFERROR(IF($B$2="Tonnes",AppQt.Data!AS74,(AppQt.Data!AS74*ozton*AppQt.Data!AS$7)/1000000),"-")</f>
        <v>2.6917500000000012</v>
      </c>
      <c r="BA38" s="81">
        <f>IFERROR(IF($B$2="Tonnes",AppQt.Data!AT74,(AppQt.Data!AT74*ozton*AppQt.Data!AT$7)/1000000),"-")</f>
        <v>3.9117499999999987</v>
      </c>
      <c r="BB38" s="81">
        <f>IFERROR(IF($B$2="Tonnes",AppQt.Data!AU74,(AppQt.Data!AU74*ozton*AppQt.Data!AU$7)/1000000),"-")</f>
        <v>2.8617500000000025</v>
      </c>
      <c r="BC38" s="81">
        <f>IFERROR(IF($B$2="Tonnes",AppQt.Data!AV74,(AppQt.Data!AV74*ozton*AppQt.Data!AV$7)/1000000),"-")</f>
        <v>9.0767499999999988</v>
      </c>
      <c r="BD38" s="81">
        <f>IFERROR(IF($B$2="Tonnes",AppQt.Data!AW74,(AppQt.Data!AW74*ozton*AppQt.Data!AW$7)/1000000),"-")</f>
        <v>2.6573374999999988</v>
      </c>
      <c r="BE38" s="81">
        <f>IFERROR(IF($B$2="Tonnes",AppQt.Data!AX74,(AppQt.Data!AX74*ozton*AppQt.Data!AX$7)/1000000),"-")</f>
        <v>3.8173375000000025</v>
      </c>
      <c r="BF38" s="81">
        <f>IFERROR(IF($B$2="Tonnes",AppQt.Data!AY74,(AppQt.Data!AY74*ozton*AppQt.Data!AY$7)/1000000),"-")</f>
        <v>2.8073374999999956</v>
      </c>
      <c r="BG38" s="81">
        <f>IFERROR(IF($B$2="Tonnes",AppQt.Data!AZ74,(AppQt.Data!AZ74*ozton*AppQt.Data!AZ$7)/1000000),"-")</f>
        <v>8.8873375000000046</v>
      </c>
      <c r="BH38" s="81">
        <f>IFERROR(IF($B$2="Tonnes",AppQt.Data!BA74,(AppQt.Data!BA74*ozton*AppQt.Data!BA$7)/1000000),"-")</f>
        <v>2.0000000000000009</v>
      </c>
      <c r="BI38" s="81">
        <f>IFERROR(IF($B$2="Tonnes",AppQt.Data!BB74,(AppQt.Data!BB74*ozton*AppQt.Data!BB$7)/1000000),"-")</f>
        <v>1.7560000000000016</v>
      </c>
      <c r="BJ38" s="81">
        <f>IFERROR(IF($B$2="Tonnes",AppQt.Data!BC74,(AppQt.Data!BC74*ozton*AppQt.Data!BC$7)/1000000),"-")</f>
        <v>2.4300000000000015</v>
      </c>
      <c r="BK38" s="81">
        <f>IFERROR(IF($B$2="Tonnes",AppQt.Data!BD74,(AppQt.Data!BD74*ozton*AppQt.Data!BD$7)/1000000),"-")</f>
        <v>7.6093499999999956</v>
      </c>
      <c r="BL38" s="81">
        <f>IFERROR(IF($B$2="Tonnes",AppQt.Data!BE74,(AppQt.Data!BE74*ozton*AppQt.Data!BE$7)/1000000),"-")</f>
        <v>2.2300000000000022</v>
      </c>
      <c r="BM38" s="81">
        <f>IFERROR(IF($B$2="Tonnes",AppQt.Data!BF74,(AppQt.Data!BF74*ozton*AppQt.Data!BF$7)/1000000),"-")</f>
        <v>3.4439999999999973</v>
      </c>
      <c r="BN38" s="81">
        <f>IFERROR(IF($B$2="Tonnes",AppQt.Data!BG74,(AppQt.Data!BG74*ozton*AppQt.Data!BG$7)/1000000),"-")</f>
        <v>2.7099999999999991</v>
      </c>
      <c r="BO38" s="81">
        <f>IFERROR(IF($B$2="Tonnes",AppQt.Data!BH74,(AppQt.Data!BH74*ozton*AppQt.Data!BH$7)/1000000),"-")</f>
        <v>8.9000000000000057</v>
      </c>
      <c r="BP38" s="81">
        <f>IFERROR(IF($B$2="Tonnes",AppQt.Data!BI74,(AppQt.Data!BI74*ozton*AppQt.Data!BI$7)/1000000),"-")</f>
        <v>2.468</v>
      </c>
      <c r="BQ38" s="81">
        <f>IFERROR(IF($B$2="Tonnes",AppQt.Data!BJ74,(AppQt.Data!BJ74*ozton*AppQt.Data!BJ$7)/1000000),"-")</f>
        <v>3.7739999999999965</v>
      </c>
      <c r="BR38" s="81">
        <f>IFERROR(IF($B$2="Tonnes",AppQt.Data!BK74,(AppQt.Data!BK74*ozton*AppQt.Data!BK$7)/1000000),"-")</f>
        <v>3.0949999999999958</v>
      </c>
      <c r="BS38" s="81">
        <f>IFERROR(IF($B$2="Tonnes",AppQt.Data!BL74,(AppQt.Data!BL74*ozton*AppQt.Data!BL$7)/1000000),"-")</f>
        <v>10.095999999999997</v>
      </c>
      <c r="BT38" s="81">
        <f>IFERROR(IF($B$2="Tonnes",AppQt.Data!BM74,(AppQt.Data!BM74*ozton*AppQt.Data!BM$7)/1000000),"-")</f>
        <v>2.5649999999999964</v>
      </c>
      <c r="BU38" s="81">
        <f>IFERROR(IF($B$2="Tonnes",AppQt.Data!BN74,(AppQt.Data!BN74*ozton*AppQt.Data!BN$7)/1000000),"-")</f>
        <v>3.8120000000000056</v>
      </c>
      <c r="BV38" s="81">
        <f>IFERROR(IF($B$2="Tonnes",AppQt.Data!BO74,(AppQt.Data!BO74*ozton*AppQt.Data!BO$7)/1000000),"-")</f>
        <v>2.9650000000000047</v>
      </c>
      <c r="BW38" s="81">
        <f>IFERROR(IF($B$2="Tonnes",AppQt.Data!BP74,(AppQt.Data!BP74*ozton*AppQt.Data!BP$7)/1000000),"-")</f>
        <v>9.4000000000000057</v>
      </c>
      <c r="BX38" s="68" t="str">
        <f t="shared" si="3"/>
        <v>▼</v>
      </c>
      <c r="BY38" s="69">
        <f t="shared" si="1"/>
        <v>-6.8938193343897725</v>
      </c>
    </row>
    <row r="39" spans="1:77">
      <c r="A39" s="64"/>
      <c r="B39" s="80" t="s">
        <v>81</v>
      </c>
      <c r="C39" s="81">
        <f>IFERROR(IF($B$2="Tonnes",AppAn.Data!L65,(AppAn.Data!L65*ozton*AppAn.Data!L$6)/1000000),"-")</f>
        <v>11.578406659511643</v>
      </c>
      <c r="D39" s="81">
        <f>IFERROR(IF($B$2="Tonnes",AppAn.Data!M65,(AppAn.Data!M65*ozton*AppAn.Data!M$6)/1000000),"-")</f>
        <v>8.1675658284118811</v>
      </c>
      <c r="E39" s="81">
        <f>IFERROR(IF($B$2="Tonnes",AppAn.Data!N65,(AppAn.Data!N65*ozton*AppAn.Data!N$6)/1000000),"-")</f>
        <v>8.3786363556876537</v>
      </c>
      <c r="F39" s="81">
        <f>IFERROR(IF($B$2="Tonnes",AppAn.Data!O65,(AppAn.Data!O65*ozton*AppAn.Data!O$6)/1000000),"-")</f>
        <v>7.7720768627497634</v>
      </c>
      <c r="G39" s="81">
        <f>IFERROR(IF($B$2="Tonnes",AppAn.Data!P65,(AppAn.Data!P65*ozton*AppAn.Data!P$6)/1000000),"-")</f>
        <v>8.3072592303392145</v>
      </c>
      <c r="H39" s="81">
        <f>IFERROR(IF($B$2="Tonnes",AppAn.Data!Q65,(AppAn.Data!Q65*ozton*AppAn.Data!Q$6)/1000000),"-")</f>
        <v>8.4916112014424865</v>
      </c>
      <c r="I39" s="81">
        <f>IFERROR(IF($B$2="Tonnes",AppAn.Data!R65,(AppAn.Data!R65*ozton*AppAn.Data!R$6)/1000000),"-")</f>
        <v>8.2612979621166485</v>
      </c>
      <c r="J39" s="81">
        <f>IFERROR(IF($B$2="Tonnes",AppAn.Data!S65,(AppAn.Data!S65*ozton*AppAn.Data!S$6)/1000000),"-")</f>
        <v>8.3863806759580175</v>
      </c>
      <c r="K39" s="81">
        <f>IFERROR(IF($B$2="Tonnes",AppAn.Data!T65,(AppAn.Data!T65*ozton*AppAn.Data!T$6)/1000000),"-")</f>
        <v>8.6882324632167798</v>
      </c>
      <c r="L39" s="81">
        <f>IFERROR(IF($B$2="Tonnes",AppAn.Data!U65,(AppAn.Data!U65*ozton*AppAn.Data!U$6)/1000000),"-")</f>
        <v>8.8489928470720631</v>
      </c>
      <c r="M39" s="81">
        <f>IFERROR(IF($B$2="Tonnes",AppAn.Data!V65,(AppAn.Data!V65*ozton*AppAn.Data!V$6)/1000000),"-")</f>
        <v>6.8964507913436224</v>
      </c>
      <c r="N39" s="81">
        <f>IFERROR(IF($B$2="Tonnes",AppAn.Data!W65,(AppAn.Data!W65*ozton*AppAn.Data!W$6)/1000000),"-")</f>
        <v>7.7548471227972247</v>
      </c>
      <c r="O39" s="81">
        <f>IFERROR(IF($B$2="Tonnes",AppAn.Data!X65,(AppAn.Data!X65*ozton*AppAn.Data!X$6)/1000000),"-")</f>
        <v>8.0769632819116701</v>
      </c>
      <c r="P39" s="81">
        <f>IFERROR(IF($B$2="Tonnes",AppAn.Data!Y65,(AppAn.Data!Y65*ozton*AppAn.Data!Y$6)/1000000),"-")</f>
        <v>8.1542941588768123</v>
      </c>
      <c r="Q39" s="68" t="str">
        <f t="shared" si="2"/>
        <v>▲</v>
      </c>
      <c r="R39" s="69">
        <f t="shared" si="0"/>
        <v>0.95742513944967467</v>
      </c>
      <c r="S39" s="64"/>
      <c r="T39" s="81">
        <f>IFERROR(IF($B$2="Tonnes",AppQt.Data!M75,(AppQt.Data!M75*ozton*AppQt.Data!M$7)/1000000),"-")</f>
        <v>2.5197539974238747</v>
      </c>
      <c r="U39" s="81">
        <f>IFERROR(IF($B$2="Tonnes",AppQt.Data!N75,(AppQt.Data!N75*ozton*AppQt.Data!N$7)/1000000),"-")</f>
        <v>3.1901258394162899</v>
      </c>
      <c r="V39" s="81">
        <f>IFERROR(IF($B$2="Tonnes",AppQt.Data!O75,(AppQt.Data!O75*ozton*AppQt.Data!O$7)/1000000),"-")</f>
        <v>2.4500028381282268</v>
      </c>
      <c r="W39" s="81">
        <f>IFERROR(IF($B$2="Tonnes",AppQt.Data!P75,(AppQt.Data!P75*ozton*AppQt.Data!P$7)/1000000),"-")</f>
        <v>3.4185239845432518</v>
      </c>
      <c r="X39" s="81">
        <f>IFERROR(IF($B$2="Tonnes",AppQt.Data!Q75,(AppQt.Data!Q75*ozton*AppQt.Data!Q$7)/1000000),"-")</f>
        <v>1.8657364239373999</v>
      </c>
      <c r="Y39" s="81">
        <f>IFERROR(IF($B$2="Tonnes",AppQt.Data!R75,(AppQt.Data!R75*ozton*AppQt.Data!R$7)/1000000),"-")</f>
        <v>2.2659193643848479</v>
      </c>
      <c r="Z39" s="81">
        <f>IFERROR(IF($B$2="Tonnes",AppQt.Data!S75,(AppQt.Data!S75*ozton*AppQt.Data!S$7)/1000000),"-")</f>
        <v>1.6739858603231963</v>
      </c>
      <c r="AA39" s="81">
        <f>IFERROR(IF($B$2="Tonnes",AppQt.Data!T75,(AppQt.Data!T75*ozton*AppQt.Data!T$7)/1000000),"-")</f>
        <v>2.3619241797664356</v>
      </c>
      <c r="AB39" s="81">
        <f>IFERROR(IF($B$2="Tonnes",AppQt.Data!U75,(AppQt.Data!U75*ozton*AppQt.Data!U$7)/1000000),"-")</f>
        <v>1.8105107474736559</v>
      </c>
      <c r="AC39" s="81">
        <f>IFERROR(IF($B$2="Tonnes",AppQt.Data!V75,(AppQt.Data!V75*ozton*AppQt.Data!V$7)/1000000),"-")</f>
        <v>2.3012973610735834</v>
      </c>
      <c r="AD39" s="81">
        <f>IFERROR(IF($B$2="Tonnes",AppQt.Data!W75,(AppQt.Data!W75*ozton*AppQt.Data!W$7)/1000000),"-")</f>
        <v>1.7338845938575167</v>
      </c>
      <c r="AE39" s="81">
        <f>IFERROR(IF($B$2="Tonnes",AppQt.Data!X75,(AppQt.Data!X75*ozton*AppQt.Data!X$7)/1000000),"-")</f>
        <v>2.5329436532828971</v>
      </c>
      <c r="AF39" s="81">
        <f>IFERROR(IF($B$2="Tonnes",AppQt.Data!Y75,(AppQt.Data!Y75*ozton*AppQt.Data!Y$7)/1000000),"-")</f>
        <v>1.5520026779597229</v>
      </c>
      <c r="AG39" s="81">
        <f>IFERROR(IF($B$2="Tonnes",AppQt.Data!Z75,(AppQt.Data!Z75*ozton*AppQt.Data!Z$7)/1000000),"-")</f>
        <v>1.8751986063796322</v>
      </c>
      <c r="AH39" s="81">
        <f>IFERROR(IF($B$2="Tonnes",AppQt.Data!AA75,(AppQt.Data!AA75*ozton*AppQt.Data!AA$7)/1000000),"-")</f>
        <v>2.0114049664369196</v>
      </c>
      <c r="AI39" s="81">
        <f>IFERROR(IF($B$2="Tonnes",AppQt.Data!AB75,(AppQt.Data!AB75*ozton*AppQt.Data!AB$7)/1000000),"-")</f>
        <v>2.3334706119734894</v>
      </c>
      <c r="AJ39" s="81">
        <f>IFERROR(IF($B$2="Tonnes",AppQt.Data!AC75,(AppQt.Data!AC75*ozton*AppQt.Data!AC$7)/1000000),"-")</f>
        <v>1.7555847500504751</v>
      </c>
      <c r="AK39" s="81">
        <f>IFERROR(IF($B$2="Tonnes",AppQt.Data!AD75,(AppQt.Data!AD75*ozton*AppQt.Data!AD$7)/1000000),"-")</f>
        <v>2.175067750143945</v>
      </c>
      <c r="AL39" s="81">
        <f>IFERROR(IF($B$2="Tonnes",AppQt.Data!AE75,(AppQt.Data!AE75*ozton*AppQt.Data!AE$7)/1000000),"-")</f>
        <v>1.8541870827348239</v>
      </c>
      <c r="AM39" s="81">
        <f>IFERROR(IF($B$2="Tonnes",AppQt.Data!AF75,(AppQt.Data!AF75*ozton*AppQt.Data!AF$7)/1000000),"-")</f>
        <v>2.5224196474099707</v>
      </c>
      <c r="AN39" s="81">
        <f>IFERROR(IF($B$2="Tonnes",AppQt.Data!AG75,(AppQt.Data!AG75*ozton*AppQt.Data!AG$7)/1000000),"-")</f>
        <v>1.7447138123488874</v>
      </c>
      <c r="AO39" s="81">
        <f>IFERROR(IF($B$2="Tonnes",AppQt.Data!AH75,(AppQt.Data!AH75*ozton*AppQt.Data!AH$7)/1000000),"-")</f>
        <v>2.0690891085570624</v>
      </c>
      <c r="AP39" s="81">
        <f>IFERROR(IF($B$2="Tonnes",AppQt.Data!AI75,(AppQt.Data!AI75*ozton*AppQt.Data!AI$7)/1000000),"-")</f>
        <v>2.0321162443184386</v>
      </c>
      <c r="AQ39" s="81">
        <f>IFERROR(IF($B$2="Tonnes",AppQt.Data!AJ75,(AppQt.Data!AJ75*ozton*AppQt.Data!AJ$7)/1000000),"-")</f>
        <v>2.6456920362180978</v>
      </c>
      <c r="AR39" s="81">
        <f>IFERROR(IF($B$2="Tonnes",AppQt.Data!AK75,(AppQt.Data!AK75*ozton*AppQt.Data!AK$7)/1000000),"-")</f>
        <v>1.7265888805341267</v>
      </c>
      <c r="AS39" s="81">
        <f>IFERROR(IF($B$2="Tonnes",AppQt.Data!AL75,(AppQt.Data!AL75*ozton*AppQt.Data!AL$7)/1000000),"-")</f>
        <v>2.0599714368889823</v>
      </c>
      <c r="AT39" s="81">
        <f>IFERROR(IF($B$2="Tonnes",AppQt.Data!AM75,(AppQt.Data!AM75*ozton*AppQt.Data!AM$7)/1000000),"-")</f>
        <v>1.8884212705207328</v>
      </c>
      <c r="AU39" s="81">
        <f>IFERROR(IF($B$2="Tonnes",AppQt.Data!AN75,(AppQt.Data!AN75*ozton*AppQt.Data!AN$7)/1000000),"-")</f>
        <v>2.586316374172807</v>
      </c>
      <c r="AV39" s="81">
        <f>IFERROR(IF($B$2="Tonnes",AppQt.Data!AO75,(AppQt.Data!AO75*ozton*AppQt.Data!AO$7)/1000000),"-")</f>
        <v>1.7476713739399079</v>
      </c>
      <c r="AW39" s="81">
        <f>IFERROR(IF($B$2="Tonnes",AppQt.Data!AP75,(AppQt.Data!AP75*ozton*AppQt.Data!AP$7)/1000000),"-")</f>
        <v>2.088426033614267</v>
      </c>
      <c r="AX39" s="81">
        <f>IFERROR(IF($B$2="Tonnes",AppQt.Data!AQ75,(AppQt.Data!AQ75*ozton*AppQt.Data!AQ$7)/1000000),"-")</f>
        <v>1.9068417884619502</v>
      </c>
      <c r="AY39" s="81">
        <f>IFERROR(IF($B$2="Tonnes",AppQt.Data!AR75,(AppQt.Data!AR75*ozton*AppQt.Data!AR$7)/1000000),"-")</f>
        <v>2.6434414799418926</v>
      </c>
      <c r="AZ39" s="81">
        <f>IFERROR(IF($B$2="Tonnes",AppQt.Data!AS75,(AppQt.Data!AS75*ozton*AppQt.Data!AS$7)/1000000),"-")</f>
        <v>1.807060819437585</v>
      </c>
      <c r="BA39" s="81">
        <f>IFERROR(IF($B$2="Tonnes",AppQt.Data!AT75,(AppQt.Data!AT75*ozton*AppQt.Data!AT$7)/1000000),"-")</f>
        <v>2.1823724999040639</v>
      </c>
      <c r="BB39" s="81">
        <f>IFERROR(IF($B$2="Tonnes",AppQt.Data!AU75,(AppQt.Data!AU75*ozton*AppQt.Data!AU$7)/1000000),"-")</f>
        <v>1.9831650958800837</v>
      </c>
      <c r="BC39" s="81">
        <f>IFERROR(IF($B$2="Tonnes",AppQt.Data!AV75,(AppQt.Data!AV75*ozton*AppQt.Data!AV$7)/1000000),"-")</f>
        <v>2.7156340479950472</v>
      </c>
      <c r="BD39" s="81">
        <f>IFERROR(IF($B$2="Tonnes",AppQt.Data!AW75,(AppQt.Data!AW75*ozton*AppQt.Data!AW$7)/1000000),"-")</f>
        <v>1.8449958119434569</v>
      </c>
      <c r="BE39" s="81">
        <f>IFERROR(IF($B$2="Tonnes",AppQt.Data!AX75,(AppQt.Data!AX75*ozton*AppQt.Data!AX$7)/1000000),"-")</f>
        <v>2.2279831146804452</v>
      </c>
      <c r="BF39" s="81">
        <f>IFERROR(IF($B$2="Tonnes",AppQt.Data!AY75,(AppQt.Data!AY75*ozton*AppQt.Data!AY$7)/1000000),"-")</f>
        <v>2.0205453617331877</v>
      </c>
      <c r="BG39" s="81">
        <f>IFERROR(IF($B$2="Tonnes",AppQt.Data!AZ75,(AppQt.Data!AZ75*ozton*AppQt.Data!AZ$7)/1000000),"-")</f>
        <v>2.755468558714973</v>
      </c>
      <c r="BH39" s="81">
        <f>IFERROR(IF($B$2="Tonnes",AppQt.Data!BA75,(AppQt.Data!BA75*ozton*AppQt.Data!BA$7)/1000000),"-")</f>
        <v>1.7193162472671137</v>
      </c>
      <c r="BI39" s="81">
        <f>IFERROR(IF($B$2="Tonnes",AppQt.Data!BB75,(AppQt.Data!BB75*ozton*AppQt.Data!BB$7)/1000000),"-")</f>
        <v>1.5719659535410746</v>
      </c>
      <c r="BJ39" s="81">
        <f>IFERROR(IF($B$2="Tonnes",AppQt.Data!BC75,(AppQt.Data!BC75*ozton*AppQt.Data!BC$7)/1000000),"-")</f>
        <v>1.5010821958154554</v>
      </c>
      <c r="BK39" s="81">
        <f>IFERROR(IF($B$2="Tonnes",AppQt.Data!BD75,(AppQt.Data!BD75*ozton*AppQt.Data!BD$7)/1000000),"-")</f>
        <v>2.1040863947199782</v>
      </c>
      <c r="BL39" s="81">
        <f>IFERROR(IF($B$2="Tonnes",AppQt.Data!BE75,(AppQt.Data!BE75*ozton*AppQt.Data!BE$7)/1000000),"-")</f>
        <v>1.5949574876926018</v>
      </c>
      <c r="BM39" s="81">
        <f>IFERROR(IF($B$2="Tonnes",AppQt.Data!BF75,(AppQt.Data!BF75*ozton*AppQt.Data!BF$7)/1000000),"-")</f>
        <v>1.9021506663341916</v>
      </c>
      <c r="BN39" s="81">
        <f>IFERROR(IF($B$2="Tonnes",AppQt.Data!BG75,(AppQt.Data!BG75*ozton*AppQt.Data!BG$7)/1000000),"-")</f>
        <v>1.7928671177909401</v>
      </c>
      <c r="BO39" s="81">
        <f>IFERROR(IF($B$2="Tonnes",AppQt.Data!BH75,(AppQt.Data!BH75*ozton*AppQt.Data!BH$7)/1000000),"-")</f>
        <v>2.4648718509794909</v>
      </c>
      <c r="BP39" s="81">
        <f>IFERROR(IF($B$2="Tonnes",AppQt.Data!BI75,(AppQt.Data!BI75*ozton*AppQt.Data!BI$7)/1000000),"-")</f>
        <v>1.7038853309283053</v>
      </c>
      <c r="BQ39" s="81">
        <f>IFERROR(IF($B$2="Tonnes",AppQt.Data!BJ75,(AppQt.Data!BJ75*ozton*AppQt.Data!BJ$7)/1000000),"-")</f>
        <v>1.987076551594757</v>
      </c>
      <c r="BR39" s="81">
        <f>IFERROR(IF($B$2="Tonnes",AppQt.Data!BK75,(AppQt.Data!BK75*ozton*AppQt.Data!BK$7)/1000000),"-")</f>
        <v>1.8500092487428466</v>
      </c>
      <c r="BS39" s="81">
        <f>IFERROR(IF($B$2="Tonnes",AppQt.Data!BL75,(AppQt.Data!BL75*ozton*AppQt.Data!BL$7)/1000000),"-")</f>
        <v>2.5359921506457614</v>
      </c>
      <c r="BT39" s="81">
        <f>IFERROR(IF($B$2="Tonnes",AppQt.Data!BM75,(AppQt.Data!BM75*ozton*AppQt.Data!BM$7)/1000000),"-")</f>
        <v>1.7462819930004734</v>
      </c>
      <c r="BU39" s="81">
        <f>IFERROR(IF($B$2="Tonnes",AppQt.Data!BN75,(AppQt.Data!BN75*ozton*AppQt.Data!BN$7)/1000000),"-")</f>
        <v>2.0389603183214509</v>
      </c>
      <c r="BV39" s="81">
        <f>IFERROR(IF($B$2="Tonnes",AppQt.Data!BO75,(AppQt.Data!BO75*ozton*AppQt.Data!BO$7)/1000000),"-")</f>
        <v>1.8954722776400399</v>
      </c>
      <c r="BW39" s="81">
        <f>IFERROR(IF($B$2="Tonnes",AppQt.Data!BP75,(AppQt.Data!BP75*ozton*AppQt.Data!BP$7)/1000000),"-")</f>
        <v>2.4735795699148486</v>
      </c>
      <c r="BX39" s="68" t="str">
        <f t="shared" si="3"/>
        <v>▼</v>
      </c>
      <c r="BY39" s="69">
        <f t="shared" si="1"/>
        <v>-2.4610715263854499</v>
      </c>
    </row>
    <row r="40" spans="1:77">
      <c r="A40" s="64"/>
      <c r="B40" s="80" t="s">
        <v>82</v>
      </c>
      <c r="C40" s="81">
        <f>IFERROR(IF($B$2="Tonnes",AppAn.Data!L66,(AppAn.Data!L66*ozton*AppAn.Data!L$6)/1000000),"-")</f>
        <v>26.00221461108179</v>
      </c>
      <c r="D40" s="81">
        <f>IFERROR(IF($B$2="Tonnes",AppAn.Data!M66,(AppAn.Data!M66*ozton*AppAn.Data!M$6)/1000000),"-")</f>
        <v>21.434805951129945</v>
      </c>
      <c r="E40" s="81">
        <f>IFERROR(IF($B$2="Tonnes",AppAn.Data!N66,(AppAn.Data!N66*ozton*AppAn.Data!N$6)/1000000),"-")</f>
        <v>20.029252160791494</v>
      </c>
      <c r="F40" s="81">
        <f>IFERROR(IF($B$2="Tonnes",AppAn.Data!O66,(AppAn.Data!O66*ozton*AppAn.Data!O$6)/1000000),"-")</f>
        <v>21.19321547144073</v>
      </c>
      <c r="G40" s="81">
        <f>IFERROR(IF($B$2="Tonnes",AppAn.Data!P66,(AppAn.Data!P66*ozton*AppAn.Data!P$6)/1000000),"-")</f>
        <v>25.678991802744271</v>
      </c>
      <c r="H40" s="81">
        <f>IFERROR(IF($B$2="Tonnes",AppAn.Data!Q66,(AppAn.Data!Q66*ozton*AppAn.Data!Q$6)/1000000),"-")</f>
        <v>25.893869949608089</v>
      </c>
      <c r="I40" s="81">
        <f>IFERROR(IF($B$2="Tonnes",AppAn.Data!R66,(AppAn.Data!R66*ozton*AppAn.Data!R$6)/1000000),"-")</f>
        <v>25.205631034265636</v>
      </c>
      <c r="J40" s="81">
        <f>IFERROR(IF($B$2="Tonnes",AppAn.Data!S66,(AppAn.Data!S66*ozton*AppAn.Data!S$6)/1000000),"-")</f>
        <v>23.069259801479241</v>
      </c>
      <c r="K40" s="81">
        <f>IFERROR(IF($B$2="Tonnes",AppAn.Data!T66,(AppAn.Data!T66*ozton*AppAn.Data!T$6)/1000000),"-")</f>
        <v>22.534427619689946</v>
      </c>
      <c r="L40" s="81">
        <f>IFERROR(IF($B$2="Tonnes",AppAn.Data!U66,(AppAn.Data!U66*ozton*AppAn.Data!U$6)/1000000),"-")</f>
        <v>21.777991820985932</v>
      </c>
      <c r="M40" s="81">
        <f>IFERROR(IF($B$2="Tonnes",AppAn.Data!V66,(AppAn.Data!V66*ozton*AppAn.Data!V$6)/1000000),"-")</f>
        <v>15.705308827159635</v>
      </c>
      <c r="N40" s="81">
        <f>IFERROR(IF($B$2="Tonnes",AppAn.Data!W66,(AppAn.Data!W66*ozton*AppAn.Data!W$6)/1000000),"-")</f>
        <v>19.261322286156549</v>
      </c>
      <c r="O40" s="81">
        <f>IFERROR(IF($B$2="Tonnes",AppAn.Data!X66,(AppAn.Data!X66*ozton*AppAn.Data!X$6)/1000000),"-")</f>
        <v>19.317627555638218</v>
      </c>
      <c r="P40" s="81">
        <f>IFERROR(IF($B$2="Tonnes",AppAn.Data!Y66,(AppAn.Data!Y66*ozton*AppAn.Data!Y$6)/1000000),"-")</f>
        <v>18.190973538689381</v>
      </c>
      <c r="Q40" s="68" t="str">
        <f t="shared" si="2"/>
        <v>▼</v>
      </c>
      <c r="R40" s="69">
        <f t="shared" si="0"/>
        <v>-5.8322587165731026</v>
      </c>
      <c r="S40" s="64"/>
      <c r="T40" s="81">
        <f>IFERROR(IF($B$2="Tonnes",AppQt.Data!M76,(AppQt.Data!M76*ozton*AppQt.Data!M$7)/1000000),"-")</f>
        <v>3.7188659160154192</v>
      </c>
      <c r="U40" s="81">
        <f>IFERROR(IF($B$2="Tonnes",AppQt.Data!N76,(AppQt.Data!N76*ozton*AppQt.Data!N$7)/1000000),"-")</f>
        <v>5.0221238646137714</v>
      </c>
      <c r="V40" s="81">
        <f>IFERROR(IF($B$2="Tonnes",AppQt.Data!O76,(AppQt.Data!O76*ozton*AppQt.Data!O$7)/1000000),"-")</f>
        <v>4.3539765330845714</v>
      </c>
      <c r="W40" s="81">
        <f>IFERROR(IF($B$2="Tonnes",AppQt.Data!P76,(AppQt.Data!P76*ozton*AppQt.Data!P$7)/1000000),"-")</f>
        <v>12.90724829736803</v>
      </c>
      <c r="X40" s="81">
        <f>IFERROR(IF($B$2="Tonnes",AppQt.Data!Q76,(AppQt.Data!Q76*ozton*AppQt.Data!Q$7)/1000000),"-")</f>
        <v>3.0297019189434478</v>
      </c>
      <c r="Y40" s="81">
        <f>IFERROR(IF($B$2="Tonnes",AppQt.Data!R76,(AppQt.Data!R76*ozton*AppQt.Data!R$7)/1000000),"-")</f>
        <v>4.1602302852687014</v>
      </c>
      <c r="Z40" s="81">
        <f>IFERROR(IF($B$2="Tonnes",AppQt.Data!S76,(AppQt.Data!S76*ozton*AppQt.Data!S$7)/1000000),"-")</f>
        <v>3.6916345602708045</v>
      </c>
      <c r="AA40" s="81">
        <f>IFERROR(IF($B$2="Tonnes",AppQt.Data!T76,(AppQt.Data!T76*ozton*AppQt.Data!T$7)/1000000),"-")</f>
        <v>10.553239186646989</v>
      </c>
      <c r="AB40" s="81">
        <f>IFERROR(IF($B$2="Tonnes",AppQt.Data!U76,(AppQt.Data!U76*ozton*AppQt.Data!U$7)/1000000),"-")</f>
        <v>2.7412029937962799</v>
      </c>
      <c r="AC40" s="81">
        <f>IFERROR(IF($B$2="Tonnes",AppQt.Data!V76,(AppQt.Data!V76*ozton*AppQt.Data!V$7)/1000000),"-")</f>
        <v>3.5601166209384481</v>
      </c>
      <c r="AD40" s="81">
        <f>IFERROR(IF($B$2="Tonnes",AppQt.Data!W76,(AppQt.Data!W76*ozton*AppQt.Data!W$7)/1000000),"-")</f>
        <v>3.4411067208335151</v>
      </c>
      <c r="AE40" s="81">
        <f>IFERROR(IF($B$2="Tonnes",AppQt.Data!X76,(AppQt.Data!X76*ozton*AppQt.Data!X$7)/1000000),"-")</f>
        <v>10.28682582522325</v>
      </c>
      <c r="AF40" s="81">
        <f>IFERROR(IF($B$2="Tonnes",AppQt.Data!Y76,(AppQt.Data!Y76*ozton*AppQt.Data!Y$7)/1000000),"-")</f>
        <v>2.9337441482291822</v>
      </c>
      <c r="AG40" s="81">
        <f>IFERROR(IF($B$2="Tonnes",AppQt.Data!Z76,(AppQt.Data!Z76*ozton*AppQt.Data!Z$7)/1000000),"-")</f>
        <v>3.0878785577379491</v>
      </c>
      <c r="AH40" s="81">
        <f>IFERROR(IF($B$2="Tonnes",AppQt.Data!AA76,(AppQt.Data!AA76*ozton*AppQt.Data!AA$7)/1000000),"-")</f>
        <v>3.9297255342384947</v>
      </c>
      <c r="AI40" s="81">
        <f>IFERROR(IF($B$2="Tonnes",AppQt.Data!AB76,(AppQt.Data!AB76*ozton*AppQt.Data!AB$7)/1000000),"-")</f>
        <v>11.241867231235105</v>
      </c>
      <c r="AJ40" s="81">
        <f>IFERROR(IF($B$2="Tonnes",AppQt.Data!AC76,(AppQt.Data!AC76*ozton*AppQt.Data!AC$7)/1000000),"-")</f>
        <v>3.8191644903546149</v>
      </c>
      <c r="AK40" s="81">
        <f>IFERROR(IF($B$2="Tonnes",AppQt.Data!AD76,(AppQt.Data!AD76*ozton*AppQt.Data!AD$7)/1000000),"-")</f>
        <v>4.0281645273605031</v>
      </c>
      <c r="AL40" s="81">
        <f>IFERROR(IF($B$2="Tonnes",AppQt.Data!AE76,(AppQt.Data!AE76*ozton*AppQt.Data!AE$7)/1000000),"-")</f>
        <v>4.9393267604339286</v>
      </c>
      <c r="AM40" s="81">
        <f>IFERROR(IF($B$2="Tonnes",AppQt.Data!AF76,(AppQt.Data!AF76*ozton*AppQt.Data!AF$7)/1000000),"-")</f>
        <v>12.892336024595224</v>
      </c>
      <c r="AN40" s="81">
        <f>IFERROR(IF($B$2="Tonnes",AppQt.Data!AG76,(AppQt.Data!AG76*ozton*AppQt.Data!AG$7)/1000000),"-")</f>
        <v>3.9728044040601058</v>
      </c>
      <c r="AO40" s="81">
        <f>IFERROR(IF($B$2="Tonnes",AppQt.Data!AH76,(AppQt.Data!AH76*ozton*AppQt.Data!AH$7)/1000000),"-")</f>
        <v>4.1410236913823502</v>
      </c>
      <c r="AP40" s="81">
        <f>IFERROR(IF($B$2="Tonnes",AppQt.Data!AI76,(AppQt.Data!AI76*ozton*AppQt.Data!AI$7)/1000000),"-")</f>
        <v>4.8879254928725189</v>
      </c>
      <c r="AQ40" s="81">
        <f>IFERROR(IF($B$2="Tonnes",AppQt.Data!AJ76,(AppQt.Data!AJ76*ozton*AppQt.Data!AJ$7)/1000000),"-")</f>
        <v>12.892116361293116</v>
      </c>
      <c r="AR40" s="81">
        <f>IFERROR(IF($B$2="Tonnes",AppQt.Data!AK76,(AppQt.Data!AK76*ozton*AppQt.Data!AK$7)/1000000),"-")</f>
        <v>4.0006058522492269</v>
      </c>
      <c r="AS40" s="81">
        <f>IFERROR(IF($B$2="Tonnes",AppQt.Data!AL76,(AppQt.Data!AL76*ozton*AppQt.Data!AL$7)/1000000),"-")</f>
        <v>4.1662903074155899</v>
      </c>
      <c r="AT40" s="81">
        <f>IFERROR(IF($B$2="Tonnes",AppQt.Data!AM76,(AppQt.Data!AM76*ozton*AppQt.Data!AM$7)/1000000),"-")</f>
        <v>4.8419748034465915</v>
      </c>
      <c r="AU40" s="81">
        <f>IFERROR(IF($B$2="Tonnes",AppQt.Data!AN76,(AppQt.Data!AN76*ozton*AppQt.Data!AN$7)/1000000),"-")</f>
        <v>12.196760071154229</v>
      </c>
      <c r="AV40" s="81">
        <f>IFERROR(IF($B$2="Tonnes",AppQt.Data!AO76,(AppQt.Data!AO76*ozton*AppQt.Data!AO$7)/1000000),"-")</f>
        <v>3.735563442591781</v>
      </c>
      <c r="AW40" s="81">
        <f>IFERROR(IF($B$2="Tonnes",AppQt.Data!AP76,(AppQt.Data!AP76*ozton*AppQt.Data!AP$7)/1000000),"-")</f>
        <v>3.7573467613032512</v>
      </c>
      <c r="AX40" s="81">
        <f>IFERROR(IF($B$2="Tonnes",AppQt.Data!AQ76,(AppQt.Data!AQ76*ozton*AppQt.Data!AQ$7)/1000000),"-")</f>
        <v>4.5792916503898784</v>
      </c>
      <c r="AY40" s="81">
        <f>IFERROR(IF($B$2="Tonnes",AppQt.Data!AR76,(AppQt.Data!AR76*ozton*AppQt.Data!AR$7)/1000000),"-")</f>
        <v>10.997057947194328</v>
      </c>
      <c r="AZ40" s="81">
        <f>IFERROR(IF($B$2="Tonnes",AppQt.Data!AS76,(AppQt.Data!AS76*ozton*AppQt.Data!AS$7)/1000000),"-")</f>
        <v>3.781008944988514</v>
      </c>
      <c r="BA40" s="81">
        <f>IFERROR(IF($B$2="Tonnes",AppQt.Data!AT76,(AppQt.Data!AT76*ozton*AppQt.Data!AT$7)/1000000),"-")</f>
        <v>3.773495818304573</v>
      </c>
      <c r="BB40" s="81">
        <f>IFERROR(IF($B$2="Tonnes",AppQt.Data!AU76,(AppQt.Data!AU76*ozton*AppQt.Data!AU$7)/1000000),"-")</f>
        <v>4.624775390585727</v>
      </c>
      <c r="BC40" s="81">
        <f>IFERROR(IF($B$2="Tonnes",AppQt.Data!AV76,(AppQt.Data!AV76*ozton*AppQt.Data!AV$7)/1000000),"-")</f>
        <v>10.355147465811132</v>
      </c>
      <c r="BD40" s="81">
        <f>IFERROR(IF($B$2="Tonnes",AppQt.Data!AW76,(AppQt.Data!AW76*ozton*AppQt.Data!AW$7)/1000000),"-")</f>
        <v>3.6675786766388585</v>
      </c>
      <c r="BE40" s="81">
        <f>IFERROR(IF($B$2="Tonnes",AppQt.Data!AX76,(AppQt.Data!AX76*ozton*AppQt.Data!AX$7)/1000000),"-")</f>
        <v>3.6602909437554363</v>
      </c>
      <c r="BF40" s="81">
        <f>IFERROR(IF($B$2="Tonnes",AppQt.Data!AY76,(AppQt.Data!AY76*ozton*AppQt.Data!AY$7)/1000000),"-")</f>
        <v>4.4271986327748793</v>
      </c>
      <c r="BG40" s="81">
        <f>IFERROR(IF($B$2="Tonnes",AppQt.Data!AZ76,(AppQt.Data!AZ76*ozton*AppQt.Data!AZ$7)/1000000),"-")</f>
        <v>10.022923567816758</v>
      </c>
      <c r="BH40" s="81">
        <f>IFERROR(IF($B$2="Tonnes",AppQt.Data!BA76,(AppQt.Data!BA76*ozton*AppQt.Data!BA$7)/1000000),"-")</f>
        <v>2.9340629413110872</v>
      </c>
      <c r="BI40" s="81">
        <f>IFERROR(IF($B$2="Tonnes",AppQt.Data!BB76,(AppQt.Data!BB76*ozton*AppQt.Data!BB$7)/1000000),"-")</f>
        <v>2.0131600190654897</v>
      </c>
      <c r="BJ40" s="81">
        <f>IFERROR(IF($B$2="Tonnes",AppQt.Data!BC76,(AppQt.Data!BC76*ozton*AppQt.Data!BC$7)/1000000),"-")</f>
        <v>3.2408931909204917</v>
      </c>
      <c r="BK40" s="81">
        <f>IFERROR(IF($B$2="Tonnes",AppQt.Data!BD76,(AppQt.Data!BD76*ozton*AppQt.Data!BD$7)/1000000),"-")</f>
        <v>7.5171926758625673</v>
      </c>
      <c r="BL40" s="81">
        <f>IFERROR(IF($B$2="Tonnes",AppQt.Data!BE76,(AppQt.Data!BE76*ozton*AppQt.Data!BE$7)/1000000),"-")</f>
        <v>2.0538440589177602</v>
      </c>
      <c r="BM40" s="81">
        <f>IFERROR(IF($B$2="Tonnes",AppQt.Data!BF76,(AppQt.Data!BF76*ozton*AppQt.Data!BF$7)/1000000),"-")</f>
        <v>3.4223720324113325</v>
      </c>
      <c r="BN40" s="81">
        <f>IFERROR(IF($B$2="Tonnes",AppQt.Data!BG76,(AppQt.Data!BG76*ozton*AppQt.Data!BG$7)/1000000),"-")</f>
        <v>4.263015716206116</v>
      </c>
      <c r="BO40" s="81">
        <f>IFERROR(IF($B$2="Tonnes",AppQt.Data!BH76,(AppQt.Data!BH76*ozton*AppQt.Data!BH$7)/1000000),"-")</f>
        <v>9.5220904786213385</v>
      </c>
      <c r="BP40" s="81">
        <f>IFERROR(IF($B$2="Tonnes",AppQt.Data!BI76,(AppQt.Data!BI76*ozton*AppQt.Data!BI$7)/1000000),"-")</f>
        <v>2.7326060883766412</v>
      </c>
      <c r="BQ40" s="81">
        <f>IFERROR(IF($B$2="Tonnes",AppQt.Data!BJ76,(AppQt.Data!BJ76*ozton*AppQt.Data!BJ$7)/1000000),"-")</f>
        <v>4.3116525405141655</v>
      </c>
      <c r="BR40" s="81">
        <f>IFERROR(IF($B$2="Tonnes",AppQt.Data!BK76,(AppQt.Data!BK76*ozton*AppQt.Data!BK$7)/1000000),"-")</f>
        <v>4.3685080677814092</v>
      </c>
      <c r="BS40" s="81">
        <f>IFERROR(IF($B$2="Tonnes",AppQt.Data!BL76,(AppQt.Data!BL76*ozton*AppQt.Data!BL$7)/1000000),"-")</f>
        <v>7.9048608589660034</v>
      </c>
      <c r="BT40" s="81">
        <f>IFERROR(IF($B$2="Tonnes",AppQt.Data!BM76,(AppQt.Data!BM76*ozton*AppQt.Data!BM$7)/1000000),"-")</f>
        <v>2.5994545662824806</v>
      </c>
      <c r="BU40" s="81">
        <f>IFERROR(IF($B$2="Tonnes",AppQt.Data!BN76,(AppQt.Data!BN76*ozton*AppQt.Data!BN$7)/1000000),"-")</f>
        <v>4.0204872864627497</v>
      </c>
      <c r="BV40" s="81">
        <f>IFERROR(IF($B$2="Tonnes",AppQt.Data!BO76,(AppQt.Data!BO76*ozton*AppQt.Data!BO$7)/1000000),"-")</f>
        <v>4.0488572610032696</v>
      </c>
      <c r="BW40" s="81">
        <f>IFERROR(IF($B$2="Tonnes",AppQt.Data!BP76,(AppQt.Data!BP76*ozton*AppQt.Data!BP$7)/1000000),"-")</f>
        <v>7.5221744249408831</v>
      </c>
      <c r="BX40" s="68" t="str">
        <f t="shared" si="3"/>
        <v>▼</v>
      </c>
      <c r="BY40" s="69">
        <f t="shared" si="1"/>
        <v>-4.8411533213903795</v>
      </c>
    </row>
    <row r="41" spans="1:77">
      <c r="A41" s="64"/>
      <c r="B41" s="80" t="s">
        <v>83</v>
      </c>
      <c r="C41" s="81" t="s">
        <v>43</v>
      </c>
      <c r="D41" s="81" t="s">
        <v>43</v>
      </c>
      <c r="E41" s="81" t="s">
        <v>43</v>
      </c>
      <c r="F41" s="81" t="s">
        <v>43</v>
      </c>
      <c r="G41" s="81" t="s">
        <v>43</v>
      </c>
      <c r="H41" s="81" t="s">
        <v>43</v>
      </c>
      <c r="I41" s="81" t="s">
        <v>43</v>
      </c>
      <c r="J41" s="81" t="s">
        <v>43</v>
      </c>
      <c r="K41" s="81" t="s">
        <v>43</v>
      </c>
      <c r="L41" s="81" t="s">
        <v>43</v>
      </c>
      <c r="M41" s="81" t="s">
        <v>43</v>
      </c>
      <c r="N41" s="81" t="s">
        <v>43</v>
      </c>
      <c r="O41" s="81" t="s">
        <v>43</v>
      </c>
      <c r="P41" s="81" t="s">
        <v>43</v>
      </c>
      <c r="Q41" s="94" t="s">
        <v>43</v>
      </c>
      <c r="R41" s="69" t="s">
        <v>43</v>
      </c>
      <c r="S41" s="64"/>
      <c r="T41" s="81" t="s">
        <v>43</v>
      </c>
      <c r="U41" s="81" t="s">
        <v>43</v>
      </c>
      <c r="V41" s="81" t="s">
        <v>43</v>
      </c>
      <c r="W41" s="81" t="s">
        <v>43</v>
      </c>
      <c r="X41" s="81" t="s">
        <v>43</v>
      </c>
      <c r="Y41" s="81" t="s">
        <v>43</v>
      </c>
      <c r="Z41" s="81" t="s">
        <v>43</v>
      </c>
      <c r="AA41" s="81" t="s">
        <v>43</v>
      </c>
      <c r="AB41" s="81" t="s">
        <v>43</v>
      </c>
      <c r="AC41" s="81" t="s">
        <v>43</v>
      </c>
      <c r="AD41" s="81" t="s">
        <v>43</v>
      </c>
      <c r="AE41" s="81" t="s">
        <v>43</v>
      </c>
      <c r="AF41" s="81" t="s">
        <v>43</v>
      </c>
      <c r="AG41" s="81" t="s">
        <v>43</v>
      </c>
      <c r="AH41" s="81" t="s">
        <v>43</v>
      </c>
      <c r="AI41" s="81" t="s">
        <v>43</v>
      </c>
      <c r="AJ41" s="81" t="s">
        <v>43</v>
      </c>
      <c r="AK41" s="81" t="s">
        <v>43</v>
      </c>
      <c r="AL41" s="81" t="s">
        <v>43</v>
      </c>
      <c r="AM41" s="81" t="s">
        <v>43</v>
      </c>
      <c r="AN41" s="81" t="s">
        <v>43</v>
      </c>
      <c r="AO41" s="81" t="s">
        <v>43</v>
      </c>
      <c r="AP41" s="81" t="s">
        <v>43</v>
      </c>
      <c r="AQ41" s="81" t="s">
        <v>43</v>
      </c>
      <c r="AR41" s="81" t="s">
        <v>43</v>
      </c>
      <c r="AS41" s="81" t="s">
        <v>43</v>
      </c>
      <c r="AT41" s="81" t="s">
        <v>43</v>
      </c>
      <c r="AU41" s="81" t="s">
        <v>43</v>
      </c>
      <c r="AV41" s="81" t="s">
        <v>43</v>
      </c>
      <c r="AW41" s="81" t="s">
        <v>43</v>
      </c>
      <c r="AX41" s="81" t="s">
        <v>43</v>
      </c>
      <c r="AY41" s="81" t="s">
        <v>43</v>
      </c>
      <c r="AZ41" s="81" t="s">
        <v>43</v>
      </c>
      <c r="BA41" s="81" t="s">
        <v>43</v>
      </c>
      <c r="BB41" s="81" t="s">
        <v>43</v>
      </c>
      <c r="BC41" s="81" t="s">
        <v>43</v>
      </c>
      <c r="BD41" s="81" t="s">
        <v>43</v>
      </c>
      <c r="BE41" s="81" t="s">
        <v>43</v>
      </c>
      <c r="BF41" s="81" t="s">
        <v>43</v>
      </c>
      <c r="BG41" s="81" t="s">
        <v>43</v>
      </c>
      <c r="BH41" s="81" t="s">
        <v>43</v>
      </c>
      <c r="BI41" s="81" t="s">
        <v>43</v>
      </c>
      <c r="BJ41" s="81" t="s">
        <v>43</v>
      </c>
      <c r="BK41" s="81" t="s">
        <v>43</v>
      </c>
      <c r="BL41" s="81" t="s">
        <v>43</v>
      </c>
      <c r="BM41" s="81" t="s">
        <v>43</v>
      </c>
      <c r="BN41" s="81" t="s">
        <v>43</v>
      </c>
      <c r="BO41" s="81" t="s">
        <v>43</v>
      </c>
      <c r="BP41" s="81" t="s">
        <v>43</v>
      </c>
      <c r="BQ41" s="81" t="s">
        <v>43</v>
      </c>
      <c r="BR41" s="81" t="s">
        <v>43</v>
      </c>
      <c r="BS41" s="81" t="s">
        <v>43</v>
      </c>
      <c r="BT41" s="81" t="s">
        <v>43</v>
      </c>
      <c r="BU41" s="81" t="s">
        <v>43</v>
      </c>
      <c r="BV41" s="81" t="s">
        <v>43</v>
      </c>
      <c r="BW41" s="81" t="s">
        <v>43</v>
      </c>
      <c r="BX41" s="94" t="s">
        <v>43</v>
      </c>
      <c r="BY41" s="69" t="s">
        <v>43</v>
      </c>
    </row>
    <row r="42" spans="1:77">
      <c r="A42" s="64"/>
      <c r="B42" s="80" t="s">
        <v>117</v>
      </c>
      <c r="C42" s="81" t="s">
        <v>43</v>
      </c>
      <c r="D42" s="81" t="s">
        <v>43</v>
      </c>
      <c r="E42" s="81" t="s">
        <v>43</v>
      </c>
      <c r="F42" s="81" t="s">
        <v>43</v>
      </c>
      <c r="G42" s="81" t="s">
        <v>43</v>
      </c>
      <c r="H42" s="81" t="s">
        <v>43</v>
      </c>
      <c r="I42" s="81" t="s">
        <v>43</v>
      </c>
      <c r="J42" s="81" t="s">
        <v>43</v>
      </c>
      <c r="K42" s="81" t="s">
        <v>43</v>
      </c>
      <c r="L42" s="81" t="s">
        <v>43</v>
      </c>
      <c r="M42" s="81" t="s">
        <v>43</v>
      </c>
      <c r="N42" s="81" t="s">
        <v>43</v>
      </c>
      <c r="O42" s="81" t="s">
        <v>43</v>
      </c>
      <c r="P42" s="81" t="s">
        <v>43</v>
      </c>
      <c r="Q42" s="94" t="s">
        <v>43</v>
      </c>
      <c r="R42" s="69" t="s">
        <v>43</v>
      </c>
      <c r="S42" s="64"/>
      <c r="T42" s="81" t="s">
        <v>43</v>
      </c>
      <c r="U42" s="81" t="s">
        <v>43</v>
      </c>
      <c r="V42" s="81" t="s">
        <v>43</v>
      </c>
      <c r="W42" s="81" t="s">
        <v>43</v>
      </c>
      <c r="X42" s="81" t="s">
        <v>43</v>
      </c>
      <c r="Y42" s="81" t="s">
        <v>43</v>
      </c>
      <c r="Z42" s="81" t="s">
        <v>43</v>
      </c>
      <c r="AA42" s="81" t="s">
        <v>43</v>
      </c>
      <c r="AB42" s="81" t="s">
        <v>43</v>
      </c>
      <c r="AC42" s="81" t="s">
        <v>43</v>
      </c>
      <c r="AD42" s="81" t="s">
        <v>43</v>
      </c>
      <c r="AE42" s="81" t="s">
        <v>43</v>
      </c>
      <c r="AF42" s="81" t="s">
        <v>43</v>
      </c>
      <c r="AG42" s="81" t="s">
        <v>43</v>
      </c>
      <c r="AH42" s="81" t="s">
        <v>43</v>
      </c>
      <c r="AI42" s="81" t="s">
        <v>43</v>
      </c>
      <c r="AJ42" s="81" t="s">
        <v>43</v>
      </c>
      <c r="AK42" s="81" t="s">
        <v>43</v>
      </c>
      <c r="AL42" s="81" t="s">
        <v>43</v>
      </c>
      <c r="AM42" s="81" t="s">
        <v>43</v>
      </c>
      <c r="AN42" s="81" t="s">
        <v>43</v>
      </c>
      <c r="AO42" s="81" t="s">
        <v>43</v>
      </c>
      <c r="AP42" s="81" t="s">
        <v>43</v>
      </c>
      <c r="AQ42" s="81" t="s">
        <v>43</v>
      </c>
      <c r="AR42" s="81" t="s">
        <v>43</v>
      </c>
      <c r="AS42" s="81" t="s">
        <v>43</v>
      </c>
      <c r="AT42" s="81" t="s">
        <v>43</v>
      </c>
      <c r="AU42" s="81" t="s">
        <v>43</v>
      </c>
      <c r="AV42" s="81" t="s">
        <v>43</v>
      </c>
      <c r="AW42" s="81" t="s">
        <v>43</v>
      </c>
      <c r="AX42" s="81" t="s">
        <v>43</v>
      </c>
      <c r="AY42" s="81" t="s">
        <v>43</v>
      </c>
      <c r="AZ42" s="81" t="s">
        <v>43</v>
      </c>
      <c r="BA42" s="81" t="s">
        <v>43</v>
      </c>
      <c r="BB42" s="81" t="s">
        <v>43</v>
      </c>
      <c r="BC42" s="81" t="s">
        <v>43</v>
      </c>
      <c r="BD42" s="81" t="s">
        <v>43</v>
      </c>
      <c r="BE42" s="81" t="s">
        <v>43</v>
      </c>
      <c r="BF42" s="81" t="s">
        <v>43</v>
      </c>
      <c r="BG42" s="81" t="s">
        <v>43</v>
      </c>
      <c r="BH42" s="81" t="s">
        <v>43</v>
      </c>
      <c r="BI42" s="81" t="s">
        <v>43</v>
      </c>
      <c r="BJ42" s="81" t="s">
        <v>43</v>
      </c>
      <c r="BK42" s="81" t="s">
        <v>43</v>
      </c>
      <c r="BL42" s="81" t="s">
        <v>43</v>
      </c>
      <c r="BM42" s="81" t="s">
        <v>43</v>
      </c>
      <c r="BN42" s="81" t="s">
        <v>43</v>
      </c>
      <c r="BO42" s="81" t="s">
        <v>43</v>
      </c>
      <c r="BP42" s="81" t="s">
        <v>43</v>
      </c>
      <c r="BQ42" s="81" t="s">
        <v>43</v>
      </c>
      <c r="BR42" s="81" t="s">
        <v>43</v>
      </c>
      <c r="BS42" s="81" t="s">
        <v>43</v>
      </c>
      <c r="BT42" s="81" t="s">
        <v>43</v>
      </c>
      <c r="BU42" s="81" t="s">
        <v>43</v>
      </c>
      <c r="BV42" s="81" t="s">
        <v>43</v>
      </c>
      <c r="BW42" s="81" t="s">
        <v>43</v>
      </c>
      <c r="BX42" s="94" t="s">
        <v>43</v>
      </c>
      <c r="BY42" s="69" t="s">
        <v>43</v>
      </c>
    </row>
    <row r="43" spans="1:77">
      <c r="A43" s="64"/>
      <c r="B43" s="80" t="s">
        <v>84</v>
      </c>
      <c r="C43" s="81" t="s">
        <v>43</v>
      </c>
      <c r="D43" s="81" t="s">
        <v>43</v>
      </c>
      <c r="E43" s="81" t="s">
        <v>43</v>
      </c>
      <c r="F43" s="81" t="s">
        <v>43</v>
      </c>
      <c r="G43" s="81" t="s">
        <v>43</v>
      </c>
      <c r="H43" s="81" t="s">
        <v>43</v>
      </c>
      <c r="I43" s="81" t="s">
        <v>43</v>
      </c>
      <c r="J43" s="81" t="s">
        <v>43</v>
      </c>
      <c r="K43" s="81" t="s">
        <v>43</v>
      </c>
      <c r="L43" s="81" t="s">
        <v>43</v>
      </c>
      <c r="M43" s="81" t="s">
        <v>43</v>
      </c>
      <c r="N43" s="81" t="s">
        <v>43</v>
      </c>
      <c r="O43" s="81" t="s">
        <v>43</v>
      </c>
      <c r="P43" s="81" t="s">
        <v>43</v>
      </c>
      <c r="Q43" s="94" t="s">
        <v>43</v>
      </c>
      <c r="R43" s="69" t="s">
        <v>43</v>
      </c>
      <c r="S43" s="64"/>
      <c r="T43" s="81" t="s">
        <v>43</v>
      </c>
      <c r="U43" s="81" t="s">
        <v>43</v>
      </c>
      <c r="V43" s="81" t="s">
        <v>43</v>
      </c>
      <c r="W43" s="81" t="s">
        <v>43</v>
      </c>
      <c r="X43" s="81" t="s">
        <v>43</v>
      </c>
      <c r="Y43" s="81" t="s">
        <v>43</v>
      </c>
      <c r="Z43" s="81" t="s">
        <v>43</v>
      </c>
      <c r="AA43" s="81" t="s">
        <v>43</v>
      </c>
      <c r="AB43" s="81" t="s">
        <v>43</v>
      </c>
      <c r="AC43" s="81" t="s">
        <v>43</v>
      </c>
      <c r="AD43" s="81" t="s">
        <v>43</v>
      </c>
      <c r="AE43" s="81" t="s">
        <v>43</v>
      </c>
      <c r="AF43" s="81" t="s">
        <v>43</v>
      </c>
      <c r="AG43" s="81" t="s">
        <v>43</v>
      </c>
      <c r="AH43" s="81" t="s">
        <v>43</v>
      </c>
      <c r="AI43" s="81" t="s">
        <v>43</v>
      </c>
      <c r="AJ43" s="81" t="s">
        <v>43</v>
      </c>
      <c r="AK43" s="81" t="s">
        <v>43</v>
      </c>
      <c r="AL43" s="81" t="s">
        <v>43</v>
      </c>
      <c r="AM43" s="81" t="s">
        <v>43</v>
      </c>
      <c r="AN43" s="81" t="s">
        <v>43</v>
      </c>
      <c r="AO43" s="81" t="s">
        <v>43</v>
      </c>
      <c r="AP43" s="81" t="s">
        <v>43</v>
      </c>
      <c r="AQ43" s="81" t="s">
        <v>43</v>
      </c>
      <c r="AR43" s="81" t="s">
        <v>43</v>
      </c>
      <c r="AS43" s="81" t="s">
        <v>43</v>
      </c>
      <c r="AT43" s="81" t="s">
        <v>43</v>
      </c>
      <c r="AU43" s="81" t="s">
        <v>43</v>
      </c>
      <c r="AV43" s="81" t="s">
        <v>43</v>
      </c>
      <c r="AW43" s="81" t="s">
        <v>43</v>
      </c>
      <c r="AX43" s="81" t="s">
        <v>43</v>
      </c>
      <c r="AY43" s="81" t="s">
        <v>43</v>
      </c>
      <c r="AZ43" s="81" t="s">
        <v>43</v>
      </c>
      <c r="BA43" s="81" t="s">
        <v>43</v>
      </c>
      <c r="BB43" s="81" t="s">
        <v>43</v>
      </c>
      <c r="BC43" s="81" t="s">
        <v>43</v>
      </c>
      <c r="BD43" s="81" t="s">
        <v>43</v>
      </c>
      <c r="BE43" s="81" t="s">
        <v>43</v>
      </c>
      <c r="BF43" s="81" t="s">
        <v>43</v>
      </c>
      <c r="BG43" s="81" t="s">
        <v>43</v>
      </c>
      <c r="BH43" s="81" t="s">
        <v>43</v>
      </c>
      <c r="BI43" s="81" t="s">
        <v>43</v>
      </c>
      <c r="BJ43" s="81" t="s">
        <v>43</v>
      </c>
      <c r="BK43" s="81" t="s">
        <v>43</v>
      </c>
      <c r="BL43" s="81" t="s">
        <v>43</v>
      </c>
      <c r="BM43" s="81" t="s">
        <v>43</v>
      </c>
      <c r="BN43" s="81" t="s">
        <v>43</v>
      </c>
      <c r="BO43" s="81" t="s">
        <v>43</v>
      </c>
      <c r="BP43" s="81" t="s">
        <v>43</v>
      </c>
      <c r="BQ43" s="81" t="s">
        <v>43</v>
      </c>
      <c r="BR43" s="81" t="s">
        <v>43</v>
      </c>
      <c r="BS43" s="81" t="s">
        <v>43</v>
      </c>
      <c r="BT43" s="81" t="s">
        <v>43</v>
      </c>
      <c r="BU43" s="81" t="s">
        <v>43</v>
      </c>
      <c r="BV43" s="81" t="s">
        <v>43</v>
      </c>
      <c r="BW43" s="81" t="s">
        <v>43</v>
      </c>
      <c r="BX43" s="94" t="s">
        <v>43</v>
      </c>
      <c r="BY43" s="69" t="s">
        <v>43</v>
      </c>
    </row>
    <row r="44" spans="1:77">
      <c r="A44" s="64"/>
      <c r="B44" s="92" t="s">
        <v>85</v>
      </c>
      <c r="C44" s="83">
        <f>IFERROR(IF($B$2="Tonnes",AppAn.Data!L70,(AppAn.Data!L70*ozton*AppAn.Data!L$6)/1000000),"-")</f>
        <v>1973.1270715651833</v>
      </c>
      <c r="D44" s="83">
        <f>IFERROR(IF($B$2="Tonnes",AppAn.Data!M70,(AppAn.Data!M70*ozton*AppAn.Data!M$6)/1000000),"-")</f>
        <v>1969.7988371457491</v>
      </c>
      <c r="E44" s="83">
        <f>IFERROR(IF($B$2="Tonnes",AppAn.Data!N70,(AppAn.Data!N70*ozton*AppAn.Data!N$6)/1000000),"-")</f>
        <v>1967.8130134343767</v>
      </c>
      <c r="F44" s="83">
        <f>IFERROR(IF($B$2="Tonnes",AppAn.Data!O70,(AppAn.Data!O70*ozton*AppAn.Data!O$6)/1000000),"-")</f>
        <v>2488.4879964189349</v>
      </c>
      <c r="G44" s="83">
        <f>IFERROR(IF($B$2="Tonnes",AppAn.Data!P70,(AppAn.Data!P70*ozton*AppAn.Data!P$6)/1000000),"-")</f>
        <v>2301.2143496689678</v>
      </c>
      <c r="H44" s="83">
        <f>IFERROR(IF($B$2="Tonnes",AppAn.Data!Q70,(AppAn.Data!Q70*ozton*AppAn.Data!Q$6)/1000000),"-")</f>
        <v>2234.3368455749473</v>
      </c>
      <c r="I44" s="83">
        <f>IFERROR(IF($B$2="Tonnes",AppAn.Data!R70,(AppAn.Data!R70*ozton*AppAn.Data!R$6)/1000000),"-")</f>
        <v>1886.8591046182487</v>
      </c>
      <c r="J44" s="83">
        <f>IFERROR(IF($B$2="Tonnes",AppAn.Data!S70,(AppAn.Data!S70*ozton*AppAn.Data!S$6)/1000000),"-")</f>
        <v>2013.6069507938807</v>
      </c>
      <c r="K44" s="83">
        <f>IFERROR(IF($B$2="Tonnes",AppAn.Data!T70,(AppAn.Data!T70*ozton*AppAn.Data!T$6)/1000000),"-")</f>
        <v>2014.7847018255443</v>
      </c>
      <c r="L44" s="83">
        <f>IFERROR(IF($B$2="Tonnes",AppAn.Data!U70,(AppAn.Data!U70*ozton*AppAn.Data!U$6)/1000000),"-")</f>
        <v>1890.3770942838423</v>
      </c>
      <c r="M44" s="83">
        <f>IFERROR(IF($B$2="Tonnes",AppAn.Data!V70,(AppAn.Data!V70*ozton*AppAn.Data!V$6)/1000000),"-")</f>
        <v>1237.6495686941116</v>
      </c>
      <c r="N44" s="83">
        <f>IFERROR(IF($B$2="Tonnes",AppAn.Data!W70,(AppAn.Data!W70*ozton*AppAn.Data!W$6)/1000000),"-")</f>
        <v>1944.4196808515594</v>
      </c>
      <c r="O44" s="83">
        <f>IFERROR(IF($B$2="Tonnes",AppAn.Data!X70,(AppAn.Data!X70*ozton*AppAn.Data!X$6)/1000000),"-")</f>
        <v>1866.696462700552</v>
      </c>
      <c r="P44" s="83">
        <f>IFERROR(IF($B$2="Tonnes",AppAn.Data!Y70,(AppAn.Data!Y70*ozton*AppAn.Data!Y$6)/1000000),"-")</f>
        <v>1874.6647688826247</v>
      </c>
      <c r="Q44" s="84" t="str">
        <f t="shared" si="2"/>
        <v>▲</v>
      </c>
      <c r="R44" s="85">
        <f>IF(AND(P44&gt;0,O44&gt;0),(P44/O44-1)*100,"-")</f>
        <v>0.42686673175267309</v>
      </c>
      <c r="S44" s="64"/>
      <c r="T44" s="83">
        <f>IFERROR(IF($B$2="Tonnes",AppQt.Data!M80,(AppQt.Data!M80*ozton*AppQt.Data!M$7)/1000000),"-")</f>
        <v>517.00598685155603</v>
      </c>
      <c r="U44" s="83">
        <f>IFERROR(IF($B$2="Tonnes",AppQt.Data!N80,(AppQt.Data!N80*ozton*AppQt.Data!N$7)/1000000),"-")</f>
        <v>406.64125374049149</v>
      </c>
      <c r="V44" s="83">
        <f>IFERROR(IF($B$2="Tonnes",AppQt.Data!O80,(AppQt.Data!O80*ozton*AppQt.Data!O$7)/1000000),"-")</f>
        <v>500.59643583511144</v>
      </c>
      <c r="W44" s="83">
        <f>IFERROR(IF($B$2="Tonnes",AppQt.Data!P80,(AppQt.Data!P80*ozton*AppQt.Data!P$7)/1000000),"-")</f>
        <v>548.88339513802566</v>
      </c>
      <c r="X44" s="83">
        <f>IFERROR(IF($B$2="Tonnes",AppQt.Data!Q80,(AppQt.Data!Q80*ozton*AppQt.Data!Q$7)/1000000),"-")</f>
        <v>551.81762614471688</v>
      </c>
      <c r="Y44" s="83">
        <f>IFERROR(IF($B$2="Tonnes",AppQt.Data!R80,(AppQt.Data!R80*ozton*AppQt.Data!R$7)/1000000),"-")</f>
        <v>490.5560107774312</v>
      </c>
      <c r="Z44" s="83">
        <f>IFERROR(IF($B$2="Tonnes",AppQt.Data!S80,(AppQt.Data!S80*ozton*AppQt.Data!S$7)/1000000),"-")</f>
        <v>454.72822097730011</v>
      </c>
      <c r="AA44" s="83">
        <f>IFERROR(IF($B$2="Tonnes",AppQt.Data!T80,(AppQt.Data!T80*ozton*AppQt.Data!T$7)/1000000),"-")</f>
        <v>472.69697924630083</v>
      </c>
      <c r="AB44" s="83">
        <f>IFERROR(IF($B$2="Tonnes",AppQt.Data!U80,(AppQt.Data!U80*ozton*AppQt.Data!U$7)/1000000),"-")</f>
        <v>502.52936540820815</v>
      </c>
      <c r="AC44" s="83">
        <f>IFERROR(IF($B$2="Tonnes",AppQt.Data!V80,(AppQt.Data!V80*ozton*AppQt.Data!V$7)/1000000),"-")</f>
        <v>453.9241040178506</v>
      </c>
      <c r="AD44" s="83">
        <f>IFERROR(IF($B$2="Tonnes",AppQt.Data!W80,(AppQt.Data!W80*ozton*AppQt.Data!W$7)/1000000),"-")</f>
        <v>475.83942808979668</v>
      </c>
      <c r="AE44" s="83">
        <f>IFERROR(IF($B$2="Tonnes",AppQt.Data!X80,(AppQt.Data!X80*ozton*AppQt.Data!X$7)/1000000),"-")</f>
        <v>535.52011591851988</v>
      </c>
      <c r="AF44" s="83">
        <f>IFERROR(IF($B$2="Tonnes",AppQt.Data!Y80,(AppQt.Data!Y80*ozton*AppQt.Data!Y$7)/1000000),"-")</f>
        <v>567.41771185449682</v>
      </c>
      <c r="AG44" s="83">
        <f>IFERROR(IF($B$2="Tonnes",AppQt.Data!Z80,(AppQt.Data!Z80*ozton*AppQt.Data!Z$7)/1000000),"-")</f>
        <v>778.34783487873142</v>
      </c>
      <c r="AH44" s="83">
        <f>IFERROR(IF($B$2="Tonnes",AppQt.Data!AA80,(AppQt.Data!AA80*ozton*AppQt.Data!AA$7)/1000000),"-")</f>
        <v>591.74419548677906</v>
      </c>
      <c r="AI44" s="83">
        <f>IFERROR(IF($B$2="Tonnes",AppQt.Data!AB80,(AppQt.Data!AB80*ozton*AppQt.Data!AB$7)/1000000),"-")</f>
        <v>550.97825419892831</v>
      </c>
      <c r="AJ44" s="83">
        <f>IFERROR(IF($B$2="Tonnes",AppQt.Data!AC80,(AppQt.Data!AC80*ozton*AppQt.Data!AC$7)/1000000),"-")</f>
        <v>574.11934816805353</v>
      </c>
      <c r="AK44" s="83">
        <f>IFERROR(IF($B$2="Tonnes",AppQt.Data!AD80,(AppQt.Data!AD80*ozton*AppQt.Data!AD$7)/1000000),"-")</f>
        <v>548.64121007581082</v>
      </c>
      <c r="AL44" s="83">
        <f>IFERROR(IF($B$2="Tonnes",AppQt.Data!AE80,(AppQt.Data!AE80*ozton*AppQt.Data!AE$7)/1000000),"-")</f>
        <v>556.02012015312118</v>
      </c>
      <c r="AM44" s="83">
        <f>IFERROR(IF($B$2="Tonnes",AppQt.Data!AF80,(AppQt.Data!AF80*ozton*AppQt.Data!AF$7)/1000000),"-")</f>
        <v>622.43367127198212</v>
      </c>
      <c r="AN44" s="83">
        <f>IFERROR(IF($B$2="Tonnes",AppQt.Data!AG80,(AppQt.Data!AG80*ozton*AppQt.Data!AG$7)/1000000),"-")</f>
        <v>564.04790051336761</v>
      </c>
      <c r="AO44" s="83">
        <f>IFERROR(IF($B$2="Tonnes",AppQt.Data!AH80,(AppQt.Data!AH80*ozton*AppQt.Data!AH$7)/1000000),"-")</f>
        <v>480.59418106965211</v>
      </c>
      <c r="AP44" s="83">
        <f>IFERROR(IF($B$2="Tonnes",AppQt.Data!AI80,(AppQt.Data!AI80*ozton*AppQt.Data!AI$7)/1000000),"-")</f>
        <v>587.94506111312535</v>
      </c>
      <c r="AQ44" s="83">
        <f>IFERROR(IF($B$2="Tonnes",AppQt.Data!AJ80,(AppQt.Data!AJ80*ozton*AppQt.Data!AJ$7)/1000000),"-")</f>
        <v>601.74970287880205</v>
      </c>
      <c r="AR44" s="83">
        <f>IFERROR(IF($B$2="Tonnes",AppQt.Data!AK80,(AppQt.Data!AK80*ozton*AppQt.Data!AK$7)/1000000),"-")</f>
        <v>441.30638716172342</v>
      </c>
      <c r="AS44" s="83">
        <f>IFERROR(IF($B$2="Tonnes",AppQt.Data!AL80,(AppQt.Data!AL80*ozton*AppQt.Data!AL$7)/1000000),"-")</f>
        <v>410.87980071980007</v>
      </c>
      <c r="AT44" s="83">
        <f>IFERROR(IF($B$2="Tonnes",AppQt.Data!AM80,(AppQt.Data!AM80*ozton*AppQt.Data!AM$7)/1000000),"-")</f>
        <v>457.44869475707037</v>
      </c>
      <c r="AU44" s="83">
        <f>IFERROR(IF($B$2="Tonnes",AppQt.Data!AN80,(AppQt.Data!AN80*ozton*AppQt.Data!AN$7)/1000000),"-")</f>
        <v>577.22422197965614</v>
      </c>
      <c r="AV44" s="83">
        <f>IFERROR(IF($B$2="Tonnes",AppQt.Data!AO80,(AppQt.Data!AO80*ozton*AppQt.Data!AO$7)/1000000),"-")</f>
        <v>476.41027409378006</v>
      </c>
      <c r="AW44" s="83">
        <f>IFERROR(IF($B$2="Tonnes",AppQt.Data!AP80,(AppQt.Data!AP80*ozton*AppQt.Data!AP$7)/1000000),"-")</f>
        <v>478.80308832548371</v>
      </c>
      <c r="AX44" s="83">
        <f>IFERROR(IF($B$2="Tonnes",AppQt.Data!AQ80,(AppQt.Data!AQ80*ozton*AppQt.Data!AQ$7)/1000000),"-")</f>
        <v>461.61612909788022</v>
      </c>
      <c r="AY44" s="83">
        <f>IFERROR(IF($B$2="Tonnes",AppQt.Data!AR80,(AppQt.Data!AR80*ozton*AppQt.Data!AR$7)/1000000),"-")</f>
        <v>596.77745927673686</v>
      </c>
      <c r="AZ44" s="83">
        <f>IFERROR(IF($B$2="Tonnes",AppQt.Data!AS80,(AppQt.Data!AS80*ozton*AppQt.Data!AS$7)/1000000),"-")</f>
        <v>475.20432169004027</v>
      </c>
      <c r="BA44" s="83">
        <f>IFERROR(IF($B$2="Tonnes",AppQt.Data!AT80,(AppQt.Data!AT80*ozton*AppQt.Data!AT$7)/1000000),"-")</f>
        <v>467.32139795911661</v>
      </c>
      <c r="BB44" s="83">
        <f>IFERROR(IF($B$2="Tonnes",AppQt.Data!AU80,(AppQt.Data!AU80*ozton*AppQt.Data!AU$7)/1000000),"-")</f>
        <v>493.16614018489554</v>
      </c>
      <c r="BC44" s="83">
        <f>IFERROR(IF($B$2="Tonnes",AppQt.Data!AV80,(AppQt.Data!AV80*ozton*AppQt.Data!AV$7)/1000000),"-")</f>
        <v>579.09284199149204</v>
      </c>
      <c r="BD44" s="83">
        <f>IFERROR(IF($B$2="Tonnes",AppQt.Data!AW80,(AppQt.Data!AW80*ozton*AppQt.Data!AW$7)/1000000),"-")</f>
        <v>480.99594051594107</v>
      </c>
      <c r="BE44" s="83">
        <f>IFERROR(IF($B$2="Tonnes",AppQt.Data!AX80,(AppQt.Data!AX80*ozton*AppQt.Data!AX$7)/1000000),"-")</f>
        <v>474.61769385758487</v>
      </c>
      <c r="BF44" s="83">
        <f>IFERROR(IF($B$2="Tonnes",AppQt.Data!AY80,(AppQt.Data!AY80*ozton*AppQt.Data!AY$7)/1000000),"-")</f>
        <v>414.39380814668169</v>
      </c>
      <c r="BG44" s="83">
        <f>IFERROR(IF($B$2="Tonnes",AppQt.Data!AZ80,(AppQt.Data!AZ80*ozton*AppQt.Data!AZ$7)/1000000),"-")</f>
        <v>520.36965176363515</v>
      </c>
      <c r="BH44" s="83">
        <f>IFERROR(IF($B$2="Tonnes",AppQt.Data!BA80,(AppQt.Data!BA80*ozton*AppQt.Data!BA$7)/1000000),"-")</f>
        <v>273.59235619864228</v>
      </c>
      <c r="BI44" s="83">
        <f>IFERROR(IF($B$2="Tonnes",AppQt.Data!BB80,(AppQt.Data!BB80*ozton*AppQt.Data!BB$7)/1000000),"-")</f>
        <v>210.15728184096184</v>
      </c>
      <c r="BJ44" s="83">
        <f>IFERROR(IF($B$2="Tonnes",AppQt.Data!BC80,(AppQt.Data!BC80*ozton*AppQt.Data!BC$7)/1000000),"-")</f>
        <v>296.02405507465835</v>
      </c>
      <c r="BK44" s="83">
        <f>IFERROR(IF($B$2="Tonnes",AppQt.Data!BD80,(AppQt.Data!BD80*ozton*AppQt.Data!BD$7)/1000000),"-")</f>
        <v>457.87587557984858</v>
      </c>
      <c r="BL44" s="83">
        <f>IFERROR(IF($B$2="Tonnes",AppQt.Data!BE80,(AppQt.Data!BE80*ozton*AppQt.Data!BE$7)/1000000),"-")</f>
        <v>466.20181014195816</v>
      </c>
      <c r="BM44" s="83">
        <f>IFERROR(IF($B$2="Tonnes",AppQt.Data!BF80,(AppQt.Data!BF80*ozton*AppQt.Data!BF$7)/1000000),"-")</f>
        <v>392.67932768247243</v>
      </c>
      <c r="BN44" s="83">
        <f>IFERROR(IF($B$2="Tonnes",AppQt.Data!BG80,(AppQt.Data!BG80*ozton*AppQt.Data!BG$7)/1000000),"-")</f>
        <v>430.9426444618905</v>
      </c>
      <c r="BO44" s="83">
        <f>IFERROR(IF($B$2="Tonnes",AppQt.Data!BH80,(AppQt.Data!BH80*ozton*AppQt.Data!BH$7)/1000000),"-")</f>
        <v>654.5958985652378</v>
      </c>
      <c r="BP44" s="83">
        <f>IFERROR(IF($B$2="Tonnes",AppQt.Data!BI80,(AppQt.Data!BI80*ozton*AppQt.Data!BI$7)/1000000),"-")</f>
        <v>424.04678514553376</v>
      </c>
      <c r="BQ44" s="83">
        <f>IFERROR(IF($B$2="Tonnes",AppQt.Data!BJ80,(AppQt.Data!BJ80*ozton*AppQt.Data!BJ$7)/1000000),"-")</f>
        <v>409.8085734171633</v>
      </c>
      <c r="BR44" s="83">
        <f>IFERROR(IF($B$2="Tonnes",AppQt.Data!BK80,(AppQt.Data!BK80*ozton*AppQt.Data!BK$7)/1000000),"-")</f>
        <v>473.79066965780652</v>
      </c>
      <c r="BS44" s="83">
        <f>IFERROR(IF($B$2="Tonnes",AppQt.Data!BL80,(AppQt.Data!BL80*ozton*AppQt.Data!BL$7)/1000000),"-")</f>
        <v>559.05043448004892</v>
      </c>
      <c r="BT44" s="83">
        <f>IFERROR(IF($B$2="Tonnes",AppQt.Data!BM80,(AppQt.Data!BM80*ozton*AppQt.Data!BM$7)/1000000),"-")</f>
        <v>424.63042279351822</v>
      </c>
      <c r="BU44" s="83">
        <f>IFERROR(IF($B$2="Tonnes",AppQt.Data!BN80,(AppQt.Data!BN80*ozton*AppQt.Data!BN$7)/1000000),"-")</f>
        <v>424.94811404128194</v>
      </c>
      <c r="BV44" s="83">
        <f>IFERROR(IF($B$2="Tonnes",AppQt.Data!BO80,(AppQt.Data!BO80*ozton*AppQt.Data!BO$7)/1000000),"-")</f>
        <v>468.90998524768651</v>
      </c>
      <c r="BW44" s="83">
        <f>IFERROR(IF($B$2="Tonnes",AppQt.Data!BP80,(AppQt.Data!BP80*ozton*AppQt.Data!BP$7)/1000000),"-")</f>
        <v>556.17624680013716</v>
      </c>
      <c r="BX44" s="84" t="str">
        <f t="shared" si="3"/>
        <v>▼</v>
      </c>
      <c r="BY44" s="85">
        <f>IF(AND(ISNUMBER(BW44),ISNUMBER(BS44),BW44&gt;0,BS44&gt;0,(BW44/BS44-1)*100&lt;300),(BW44/BS44-1)*100,IF(AND(ISNUMBER(BW44),ISNUMBER(BS44),BW44&gt;0,BS44&gt;0,(BW44/BS44-1)*100&gt;300),"&gt;300","-"))</f>
        <v>-0.51411956822552396</v>
      </c>
    </row>
    <row r="45" spans="1:77">
      <c r="A45" s="64"/>
      <c r="B45" s="60" t="s">
        <v>86</v>
      </c>
      <c r="C45" s="83">
        <f>IFERROR(IF($B$2="Tonnes",AppAn.Data!L71,(AppAn.Data!L71*ozton*AppAn.Data!L$6)/1000000),"-")</f>
        <v>83.888147850843751</v>
      </c>
      <c r="D45" s="83">
        <f>IFERROR(IF($B$2="Tonnes",AppAn.Data!M71,(AppAn.Data!M71*ozton*AppAn.Data!M$6)/1000000),"-")</f>
        <v>134.0391601985468</v>
      </c>
      <c r="E45" s="83">
        <f>IFERROR(IF($B$2="Tonnes",AppAn.Data!N71,(AppAn.Data!N71*ozton*AppAn.Data!N$6)/1000000),"-")</f>
        <v>188.31619247164502</v>
      </c>
      <c r="F45" s="83">
        <f>IFERROR(IF($B$2="Tonnes",AppAn.Data!O71,(AppAn.Data!O71*ozton*AppAn.Data!O$6)/1000000),"-")</f>
        <v>237.46648899714529</v>
      </c>
      <c r="G45" s="83">
        <f>IFERROR(IF($B$2="Tonnes",AppAn.Data!P71,(AppAn.Data!P71*ozton*AppAn.Data!P$6)/1000000),"-")</f>
        <v>230.9031986347203</v>
      </c>
      <c r="H45" s="83">
        <f>IFERROR(IF($B$2="Tonnes",AppAn.Data!Q71,(AppAn.Data!Q71*ozton*AppAn.Data!Q$6)/1000000),"-")</f>
        <v>224.76627871707933</v>
      </c>
      <c r="I45" s="83">
        <f>IFERROR(IF($B$2="Tonnes",AppAn.Data!R71,(AppAn.Data!R71*ozton*AppAn.Data!R$6)/1000000),"-")</f>
        <v>216.76069701473375</v>
      </c>
      <c r="J45" s="83">
        <f>IFERROR(IF($B$2="Tonnes",AppAn.Data!S71,(AppAn.Data!S71*ozton*AppAn.Data!S$6)/1000000),"-")</f>
        <v>226.89377574689945</v>
      </c>
      <c r="K45" s="83">
        <f>IFERROR(IF($B$2="Tonnes",AppAn.Data!T71,(AppAn.Data!T71*ozton*AppAn.Data!T$6)/1000000),"-")</f>
        <v>235.43543497461167</v>
      </c>
      <c r="L45" s="83">
        <f>IFERROR(IF($B$2="Tonnes",AppAn.Data!U71,(AppAn.Data!U71*ozton*AppAn.Data!U$6)/1000000),"-")</f>
        <v>236.34305950457309</v>
      </c>
      <c r="M45" s="83">
        <f>IFERROR(IF($B$2="Tonnes",AppAn.Data!V71,(AppAn.Data!V71*ozton*AppAn.Data!V$6)/1000000),"-")</f>
        <v>160.49810801132921</v>
      </c>
      <c r="N45" s="83">
        <f>IFERROR(IF($B$2="Tonnes",AppAn.Data!W71,(AppAn.Data!W71*ozton*AppAn.Data!W$6)/1000000),"-")</f>
        <v>203.94476984716812</v>
      </c>
      <c r="O45" s="83">
        <f>IFERROR(IF($B$2="Tonnes",AppAn.Data!X71,(AppAn.Data!X71*ozton*AppAn.Data!X$6)/1000000),"-")</f>
        <v>222.15813027221196</v>
      </c>
      <c r="P45" s="83">
        <f>IFERROR(IF($B$2="Tonnes",AppAn.Data!Y71,(AppAn.Data!Y71*ozton*AppAn.Data!Y$6)/1000000),"-")</f>
        <v>217.93117308531237</v>
      </c>
      <c r="Q45" s="84" t="str">
        <f t="shared" si="2"/>
        <v>▼</v>
      </c>
      <c r="R45" s="85">
        <f>IF(AND(P45&gt;0,O45&gt;0),(P45/O45-1)*100,"-")</f>
        <v>-1.9026794930801172</v>
      </c>
      <c r="S45" s="64"/>
      <c r="T45" s="83">
        <f>IFERROR(IF($B$2="Tonnes",AppQt.Data!M81,(AppQt.Data!M81*ozton*AppQt.Data!M$7)/1000000),"-")</f>
        <v>17.964777162997827</v>
      </c>
      <c r="U45" s="83">
        <f>IFERROR(IF($B$2="Tonnes",AppQt.Data!N81,(AppQt.Data!N81*ozton*AppQt.Data!N$7)/1000000),"-")</f>
        <v>16.123207606501033</v>
      </c>
      <c r="V45" s="83">
        <f>IFERROR(IF($B$2="Tonnes",AppQt.Data!O81,(AppQt.Data!O81*ozton*AppQt.Data!O$7)/1000000),"-")</f>
        <v>22.454052655168145</v>
      </c>
      <c r="W45" s="83">
        <f>IFERROR(IF($B$2="Tonnes",AppQt.Data!P81,(AppQt.Data!P81*ozton*AppQt.Data!P$7)/1000000),"-")</f>
        <v>27.346110426176743</v>
      </c>
      <c r="X45" s="83">
        <f>IFERROR(IF($B$2="Tonnes",AppQt.Data!Q81,(AppQt.Data!Q81*ozton*AppQt.Data!Q$7)/1000000),"-")</f>
        <v>28.0709202494577</v>
      </c>
      <c r="Y45" s="83">
        <f>IFERROR(IF($B$2="Tonnes",AppQt.Data!R81,(AppQt.Data!R81*ozton*AppQt.Data!R$7)/1000000),"-")</f>
        <v>32.218333793260484</v>
      </c>
      <c r="Z45" s="83">
        <f>IFERROR(IF($B$2="Tonnes",AppQt.Data!S81,(AppQt.Data!S81*ozton*AppQt.Data!S$7)/1000000),"-")</f>
        <v>29.19683406255653</v>
      </c>
      <c r="AA45" s="83">
        <f>IFERROR(IF($B$2="Tonnes",AppQt.Data!T81,(AppQt.Data!T81*ozton*AppQt.Data!T$7)/1000000),"-")</f>
        <v>44.553072093272078</v>
      </c>
      <c r="AB45" s="83">
        <f>IFERROR(IF($B$2="Tonnes",AppQt.Data!U81,(AppQt.Data!U81*ozton*AppQt.Data!U$7)/1000000),"-")</f>
        <v>38.014990172211675</v>
      </c>
      <c r="AC45" s="83">
        <f>IFERROR(IF($B$2="Tonnes",AppQt.Data!V81,(AppQt.Data!V81*ozton*AppQt.Data!V$7)/1000000),"-")</f>
        <v>45.624733627145382</v>
      </c>
      <c r="AD45" s="83">
        <f>IFERROR(IF($B$2="Tonnes",AppQt.Data!W81,(AppQt.Data!W81*ozton*AppQt.Data!W$7)/1000000),"-")</f>
        <v>43.046372800560235</v>
      </c>
      <c r="AE45" s="83">
        <f>IFERROR(IF($B$2="Tonnes",AppQt.Data!X81,(AppQt.Data!X81*ozton*AppQt.Data!X$7)/1000000),"-")</f>
        <v>61.63009587172774</v>
      </c>
      <c r="AF45" s="83">
        <f>IFERROR(IF($B$2="Tonnes",AppQt.Data!Y81,(AppQt.Data!Y81*ozton*AppQt.Data!Y$7)/1000000),"-")</f>
        <v>48.396421017192786</v>
      </c>
      <c r="AG45" s="83">
        <f>IFERROR(IF($B$2="Tonnes",AppQt.Data!Z81,(AppQt.Data!Z81*ozton*AppQt.Data!Z$7)/1000000),"-")</f>
        <v>55.313712120673188</v>
      </c>
      <c r="AH45" s="83">
        <f>IFERROR(IF($B$2="Tonnes",AppQt.Data!AA81,(AppQt.Data!AA81*ozton*AppQt.Data!AA$7)/1000000),"-")</f>
        <v>56.636765167111456</v>
      </c>
      <c r="AI45" s="83">
        <f>IFERROR(IF($B$2="Tonnes",AppQt.Data!AB81,(AppQt.Data!AB81*ozton*AppQt.Data!AB$7)/1000000),"-")</f>
        <v>77.119590692167861</v>
      </c>
      <c r="AJ45" s="83">
        <f>IFERROR(IF($B$2="Tonnes",AppQt.Data!AC81,(AppQt.Data!AC81*ozton*AppQt.Data!AC$7)/1000000),"-")</f>
        <v>52.364032264177354</v>
      </c>
      <c r="AK45" s="83">
        <f>IFERROR(IF($B$2="Tonnes",AppQt.Data!AD81,(AppQt.Data!AD81*ozton*AppQt.Data!AD$7)/1000000),"-")</f>
        <v>53.907690932563128</v>
      </c>
      <c r="AL45" s="83">
        <f>IFERROR(IF($B$2="Tonnes",AppQt.Data!AE81,(AppQt.Data!AE81*ozton*AppQt.Data!AE$7)/1000000),"-")</f>
        <v>53.745608643786795</v>
      </c>
      <c r="AM45" s="83">
        <f>IFERROR(IF($B$2="Tonnes",AppQt.Data!AF81,(AppQt.Data!AF81*ozton*AppQt.Data!AF$7)/1000000),"-")</f>
        <v>70.885866794193021</v>
      </c>
      <c r="AN45" s="83">
        <f>IFERROR(IF($B$2="Tonnes",AppQt.Data!AG81,(AppQt.Data!AG81*ozton*AppQt.Data!AG$7)/1000000),"-")</f>
        <v>51.338300215811842</v>
      </c>
      <c r="AO45" s="83">
        <f>IFERROR(IF($B$2="Tonnes",AppQt.Data!AH81,(AppQt.Data!AH81*ozton*AppQt.Data!AH$7)/1000000),"-")</f>
        <v>52.191216050067737</v>
      </c>
      <c r="AP45" s="83">
        <f>IFERROR(IF($B$2="Tonnes",AppQt.Data!AI81,(AppQt.Data!AI81*ozton*AppQt.Data!AI$7)/1000000),"-")</f>
        <v>53.084590426005093</v>
      </c>
      <c r="AQ45" s="83">
        <f>IFERROR(IF($B$2="Tonnes",AppQt.Data!AJ81,(AppQt.Data!AJ81*ozton*AppQt.Data!AJ$7)/1000000),"-")</f>
        <v>68.152172025194659</v>
      </c>
      <c r="AR45" s="83">
        <f>IFERROR(IF($B$2="Tonnes",AppQt.Data!AK81,(AppQt.Data!AK81*ozton*AppQt.Data!AK$7)/1000000),"-")</f>
        <v>49.924546432279044</v>
      </c>
      <c r="AS45" s="83">
        <f>IFERROR(IF($B$2="Tonnes",AppQt.Data!AL81,(AppQt.Data!AL81*ozton*AppQt.Data!AL$7)/1000000),"-")</f>
        <v>50.691128302729169</v>
      </c>
      <c r="AT45" s="83">
        <f>IFERROR(IF($B$2="Tonnes",AppQt.Data!AM81,(AppQt.Data!AM81*ozton*AppQt.Data!AM$7)/1000000),"-")</f>
        <v>50.342679115530871</v>
      </c>
      <c r="AU45" s="83">
        <f>IFERROR(IF($B$2="Tonnes",AppQt.Data!AN81,(AppQt.Data!AN81*ozton*AppQt.Data!AN$7)/1000000),"-")</f>
        <v>65.802343164194667</v>
      </c>
      <c r="AV45" s="83">
        <f>IFERROR(IF($B$2="Tonnes",AppQt.Data!AO81,(AppQt.Data!AO81*ozton*AppQt.Data!AO$7)/1000000),"-")</f>
        <v>52.302560105291832</v>
      </c>
      <c r="AW45" s="83">
        <f>IFERROR(IF($B$2="Tonnes",AppQt.Data!AP81,(AppQt.Data!AP81*ozton*AppQt.Data!AP$7)/1000000),"-")</f>
        <v>53.2666844089797</v>
      </c>
      <c r="AX45" s="83">
        <f>IFERROR(IF($B$2="Tonnes",AppQt.Data!AQ81,(AppQt.Data!AQ81*ozton*AppQt.Data!AQ$7)/1000000),"-")</f>
        <v>52.841525446560809</v>
      </c>
      <c r="AY45" s="83">
        <f>IFERROR(IF($B$2="Tonnes",AppQt.Data!AR81,(AppQt.Data!AR81*ozton*AppQt.Data!AR$7)/1000000),"-")</f>
        <v>68.48300578606711</v>
      </c>
      <c r="AZ45" s="83">
        <f>IFERROR(IF($B$2="Tonnes",AppQt.Data!AS81,(AppQt.Data!AS81*ozton*AppQt.Data!AS$7)/1000000),"-")</f>
        <v>54.306509120779936</v>
      </c>
      <c r="BA45" s="83">
        <f>IFERROR(IF($B$2="Tonnes",AppQt.Data!AT81,(AppQt.Data!AT81*ozton*AppQt.Data!AT$7)/1000000),"-")</f>
        <v>55.275224329426351</v>
      </c>
      <c r="BB45" s="83">
        <f>IFERROR(IF($B$2="Tonnes",AppQt.Data!AU81,(AppQt.Data!AU81*ozton*AppQt.Data!AU$7)/1000000),"-")</f>
        <v>55.209457515059796</v>
      </c>
      <c r="BC45" s="83">
        <f>IFERROR(IF($B$2="Tonnes",AppQt.Data!AV81,(AppQt.Data!AV81*ozton*AppQt.Data!AV$7)/1000000),"-")</f>
        <v>70.644244009345584</v>
      </c>
      <c r="BD45" s="83">
        <f>IFERROR(IF($B$2="Tonnes",AppQt.Data!AW81,(AppQt.Data!AW81*ozton*AppQt.Data!AW$7)/1000000),"-")</f>
        <v>55.129074105135089</v>
      </c>
      <c r="BE45" s="83">
        <f>IFERROR(IF($B$2="Tonnes",AppQt.Data!AX81,(AppQt.Data!AX81*ozton*AppQt.Data!AX$7)/1000000),"-")</f>
        <v>55.96060578799046</v>
      </c>
      <c r="BF45" s="83">
        <f>IFERROR(IF($B$2="Tonnes",AppQt.Data!AY81,(AppQt.Data!AY81*ozton*AppQt.Data!AY$7)/1000000),"-")</f>
        <v>55.378936711057293</v>
      </c>
      <c r="BG45" s="83">
        <f>IFERROR(IF($B$2="Tonnes",AppQt.Data!AZ81,(AppQt.Data!AZ81*ozton*AppQt.Data!AZ$7)/1000000),"-")</f>
        <v>69.87444290039025</v>
      </c>
      <c r="BH45" s="83">
        <f>IFERROR(IF($B$2="Tonnes",AppQt.Data!BA81,(AppQt.Data!BA81*ozton*AppQt.Data!BA$7)/1000000),"-")</f>
        <v>38.077702888582508</v>
      </c>
      <c r="BI45" s="83">
        <f>IFERROR(IF($B$2="Tonnes",AppQt.Data!BB81,(AppQt.Data!BB81*ozton*AppQt.Data!BB$7)/1000000),"-")</f>
        <v>32.93956003386981</v>
      </c>
      <c r="BJ45" s="83">
        <f>IFERROR(IF($B$2="Tonnes",AppQt.Data!BC81,(AppQt.Data!BC81*ozton*AppQt.Data!BC$7)/1000000),"-")</f>
        <v>37.113717994137517</v>
      </c>
      <c r="BK45" s="83">
        <f>IFERROR(IF($B$2="Tonnes",AppQt.Data!BD81,(AppQt.Data!BD81*ozton*AppQt.Data!BD$7)/1000000),"-")</f>
        <v>52.367127094739374</v>
      </c>
      <c r="BL45" s="83">
        <f>IFERROR(IF($B$2="Tonnes",AppQt.Data!BE81,(AppQt.Data!BE81*ozton*AppQt.Data!BE$7)/1000000),"-")</f>
        <v>45.17377094213856</v>
      </c>
      <c r="BM45" s="83">
        <f>IFERROR(IF($B$2="Tonnes",AppQt.Data!BF81,(AppQt.Data!BF81*ozton*AppQt.Data!BF$7)/1000000),"-")</f>
        <v>47.174594170347575</v>
      </c>
      <c r="BN45" s="83">
        <f>IFERROR(IF($B$2="Tonnes",AppQt.Data!BG81,(AppQt.Data!BG81*ozton*AppQt.Data!BG$7)/1000000),"-")</f>
        <v>46.017832712151289</v>
      </c>
      <c r="BO45" s="83">
        <f>IFERROR(IF($B$2="Tonnes",AppQt.Data!BH81,(AppQt.Data!BH81*ozton*AppQt.Data!BH$7)/1000000),"-")</f>
        <v>65.578572022530693</v>
      </c>
      <c r="BP45" s="83">
        <f>IFERROR(IF($B$2="Tonnes",AppQt.Data!BI81,(AppQt.Data!BI81*ozton*AppQt.Data!BI$7)/1000000),"-")</f>
        <v>50.494512645875147</v>
      </c>
      <c r="BQ45" s="83">
        <f>IFERROR(IF($B$2="Tonnes",AppQt.Data!BJ81,(AppQt.Data!BJ81*ozton*AppQt.Data!BJ$7)/1000000),"-")</f>
        <v>51.465979439726823</v>
      </c>
      <c r="BR45" s="83">
        <f>IFERROR(IF($B$2="Tonnes",AppQt.Data!BK81,(AppQt.Data!BK81*ozton*AppQt.Data!BK$7)/1000000),"-")</f>
        <v>51.318321169292744</v>
      </c>
      <c r="BS45" s="83">
        <f>IFERROR(IF($B$2="Tonnes",AppQt.Data!BL81,(AppQt.Data!BL81*ozton*AppQt.Data!BL$7)/1000000),"-")</f>
        <v>68.879317017317248</v>
      </c>
      <c r="BT45" s="83">
        <f>IFERROR(IF($B$2="Tonnes",AppQt.Data!BM81,(AppQt.Data!BM81*ozton*AppQt.Data!BM$7)/1000000),"-")</f>
        <v>50.400404921930658</v>
      </c>
      <c r="BU45" s="83">
        <f>IFERROR(IF($B$2="Tonnes",AppQt.Data!BN81,(AppQt.Data!BN81*ozton*AppQt.Data!BN$7)/1000000),"-")</f>
        <v>52.625969580325943</v>
      </c>
      <c r="BV45" s="83">
        <f>IFERROR(IF($B$2="Tonnes",AppQt.Data!BO81,(AppQt.Data!BO81*ozton*AppQt.Data!BO$7)/1000000),"-")</f>
        <v>49.519776416694015</v>
      </c>
      <c r="BW45" s="83">
        <f>IFERROR(IF($B$2="Tonnes",AppQt.Data!BP81,(AppQt.Data!BP81*ozton*AppQt.Data!BP$7)/1000000),"-")</f>
        <v>65.38502216636175</v>
      </c>
      <c r="BX45" s="84" t="str">
        <f t="shared" si="3"/>
        <v>▼</v>
      </c>
      <c r="BY45" s="85">
        <f>IF(AND(ISNUMBER(BW45),ISNUMBER(BS45),BW45&gt;0,BS45&gt;0,(BW45/BS45-1)*100&lt;300),(BW45/BS45-1)*100,IF(AND(ISNUMBER(BW45),ISNUMBER(BS45),BW45&gt;0,BS45&gt;0,(BW45/BS45-1)*100&gt;300),"&gt;300","-"))</f>
        <v>-5.0730683785336961</v>
      </c>
    </row>
    <row r="46" spans="1:77">
      <c r="A46" s="64"/>
      <c r="B46" s="93" t="s">
        <v>126</v>
      </c>
      <c r="C46" s="88">
        <f>IFERROR(IF($B$2="Tonnes",AppAn.Data!L72,(AppAn.Data!L72*ozton*AppAn.Data!L$6)/1000000),"-")</f>
        <v>2057.0152194160269</v>
      </c>
      <c r="D46" s="88">
        <f>IFERROR(IF($B$2="Tonnes",AppAn.Data!M72,(AppAn.Data!M72*ozton*AppAn.Data!M$6)/1000000),"-")</f>
        <v>2103.8379973442957</v>
      </c>
      <c r="E46" s="88">
        <f>IFERROR(IF($B$2="Tonnes",AppAn.Data!N72,(AppAn.Data!N72*ozton*AppAn.Data!N$6)/1000000),"-")</f>
        <v>2156.1292059060215</v>
      </c>
      <c r="F46" s="88">
        <f>IFERROR(IF($B$2="Tonnes",AppAn.Data!O72,(AppAn.Data!O72*ozton*AppAn.Data!O$6)/1000000),"-")</f>
        <v>2725.9544854160804</v>
      </c>
      <c r="G46" s="88">
        <f>IFERROR(IF($B$2="Tonnes",AppAn.Data!P72,(AppAn.Data!P72*ozton*AppAn.Data!P$6)/1000000),"-")</f>
        <v>2532.1175483036882</v>
      </c>
      <c r="H46" s="88">
        <f>IFERROR(IF($B$2="Tonnes",AppAn.Data!Q72,(AppAn.Data!Q72*ozton*AppAn.Data!Q$6)/1000000),"-")</f>
        <v>2459.1031242920267</v>
      </c>
      <c r="I46" s="88">
        <f>IFERROR(IF($B$2="Tonnes",AppAn.Data!R72,(AppAn.Data!R72*ozton*AppAn.Data!R$6)/1000000),"-")</f>
        <v>2103.6198016329827</v>
      </c>
      <c r="J46" s="88">
        <f>IFERROR(IF($B$2="Tonnes",AppAn.Data!S72,(AppAn.Data!S72*ozton*AppAn.Data!S$6)/1000000),"-")</f>
        <v>2240.5007265407803</v>
      </c>
      <c r="K46" s="88">
        <f>IFERROR(IF($B$2="Tonnes",AppAn.Data!T72,(AppAn.Data!T72*ozton*AppAn.Data!T$6)/1000000),"-")</f>
        <v>2250.2201368001561</v>
      </c>
      <c r="L46" s="88">
        <f>IFERROR(IF($B$2="Tonnes",AppAn.Data!U72,(AppAn.Data!U72*ozton*AppAn.Data!U$6)/1000000),"-")</f>
        <v>2126.7201537884152</v>
      </c>
      <c r="M46" s="88">
        <f>IFERROR(IF($B$2="Tonnes",AppAn.Data!V72,(AppAn.Data!V72*ozton*AppAn.Data!V$6)/1000000),"-")</f>
        <v>1398.1476767054407</v>
      </c>
      <c r="N46" s="88">
        <f>IFERROR(IF($B$2="Tonnes",AppAn.Data!W72,(AppAn.Data!W72*ozton*AppAn.Data!W$6)/1000000),"-")</f>
        <v>2148.3644506987275</v>
      </c>
      <c r="O46" s="88">
        <f>IFERROR(IF($B$2="Tonnes",AppAn.Data!X72,(AppAn.Data!X72*ozton*AppAn.Data!X$6)/1000000),"-")</f>
        <v>2088.8545929727638</v>
      </c>
      <c r="P46" s="88">
        <f>IFERROR(IF($B$2="Tonnes",AppAn.Data!Y72,(AppAn.Data!Y72*ozton*AppAn.Data!Y$6)/1000000),"-")</f>
        <v>2092.5959419679371</v>
      </c>
      <c r="Q46" s="72" t="str">
        <f t="shared" si="2"/>
        <v>▲</v>
      </c>
      <c r="R46" s="73">
        <f>IF(AND(P46&gt;0,O46&gt;0),(P46/O46-1)*100,"-")</f>
        <v>0.17911007342299445</v>
      </c>
      <c r="S46" s="64"/>
      <c r="T46" s="88">
        <f>IFERROR(IF($B$2="Tonnes",AppQt.Data!M82,(AppQt.Data!M82*ozton*AppQt.Data!M$7)/1000000),"-")</f>
        <v>534.97076401455388</v>
      </c>
      <c r="U46" s="88">
        <f>IFERROR(IF($B$2="Tonnes",AppQt.Data!N82,(AppQt.Data!N82*ozton*AppQt.Data!N$7)/1000000),"-")</f>
        <v>422.7644613469925</v>
      </c>
      <c r="V46" s="88">
        <f>IFERROR(IF($B$2="Tonnes",AppQt.Data!O82,(AppQt.Data!O82*ozton*AppQt.Data!O$7)/1000000),"-")</f>
        <v>523.05048849027958</v>
      </c>
      <c r="W46" s="88">
        <f>IFERROR(IF($B$2="Tonnes",AppQt.Data!P82,(AppQt.Data!P82*ozton*AppQt.Data!P$7)/1000000),"-")</f>
        <v>576.22950556420244</v>
      </c>
      <c r="X46" s="88">
        <f>IFERROR(IF($B$2="Tonnes",AppQt.Data!Q82,(AppQt.Data!Q82*ozton*AppQt.Data!Q$7)/1000000),"-")</f>
        <v>579.88854639417457</v>
      </c>
      <c r="Y46" s="88">
        <f>IFERROR(IF($B$2="Tonnes",AppQt.Data!R82,(AppQt.Data!R82*ozton*AppQt.Data!R$7)/1000000),"-")</f>
        <v>522.77434457069171</v>
      </c>
      <c r="Z46" s="88">
        <f>IFERROR(IF($B$2="Tonnes",AppQt.Data!S82,(AppQt.Data!S82*ozton*AppQt.Data!S$7)/1000000),"-")</f>
        <v>483.92505503985666</v>
      </c>
      <c r="AA46" s="88">
        <f>IFERROR(IF($B$2="Tonnes",AppQt.Data!T82,(AppQt.Data!T82*ozton*AppQt.Data!T$7)/1000000),"-")</f>
        <v>517.25005133957291</v>
      </c>
      <c r="AB46" s="88">
        <f>IFERROR(IF($B$2="Tonnes",AppQt.Data!U82,(AppQt.Data!U82*ozton*AppQt.Data!U$7)/1000000),"-")</f>
        <v>540.54435558041985</v>
      </c>
      <c r="AC46" s="88">
        <f>IFERROR(IF($B$2="Tonnes",AppQt.Data!V82,(AppQt.Data!V82*ozton*AppQt.Data!V$7)/1000000),"-")</f>
        <v>499.54883764499596</v>
      </c>
      <c r="AD46" s="88">
        <f>IFERROR(IF($B$2="Tonnes",AppQt.Data!W82,(AppQt.Data!W82*ozton*AppQt.Data!W$7)/1000000),"-")</f>
        <v>518.8858008903569</v>
      </c>
      <c r="AE46" s="88">
        <f>IFERROR(IF($B$2="Tonnes",AppQt.Data!X82,(AppQt.Data!X82*ozton*AppQt.Data!X$7)/1000000),"-")</f>
        <v>597.15021179024757</v>
      </c>
      <c r="AF46" s="88">
        <f>IFERROR(IF($B$2="Tonnes",AppQt.Data!Y82,(AppQt.Data!Y82*ozton*AppQt.Data!Y$7)/1000000),"-")</f>
        <v>615.81413287168959</v>
      </c>
      <c r="AG46" s="88">
        <f>IFERROR(IF($B$2="Tonnes",AppQt.Data!Z82,(AppQt.Data!Z82*ozton*AppQt.Data!Z$7)/1000000),"-")</f>
        <v>833.66154699940466</v>
      </c>
      <c r="AH46" s="88">
        <f>IFERROR(IF($B$2="Tonnes",AppQt.Data!AA82,(AppQt.Data!AA82*ozton*AppQt.Data!AA$7)/1000000),"-")</f>
        <v>648.3809606538905</v>
      </c>
      <c r="AI46" s="88">
        <f>IFERROR(IF($B$2="Tonnes",AppQt.Data!AB82,(AppQt.Data!AB82*ozton*AppQt.Data!AB$7)/1000000),"-")</f>
        <v>628.0978448910962</v>
      </c>
      <c r="AJ46" s="88">
        <f>IFERROR(IF($B$2="Tonnes",AppQt.Data!AC82,(AppQt.Data!AC82*ozton*AppQt.Data!AC$7)/1000000),"-")</f>
        <v>626.48338043223089</v>
      </c>
      <c r="AK46" s="88">
        <f>IFERROR(IF($B$2="Tonnes",AppQt.Data!AD82,(AppQt.Data!AD82*ozton*AppQt.Data!AD$7)/1000000),"-")</f>
        <v>602.54890100837395</v>
      </c>
      <c r="AL46" s="88">
        <f>IFERROR(IF($B$2="Tonnes",AppQt.Data!AE82,(AppQt.Data!AE82*ozton*AppQt.Data!AE$7)/1000000),"-")</f>
        <v>609.76572879690798</v>
      </c>
      <c r="AM46" s="88">
        <f>IFERROR(IF($B$2="Tonnes",AppQt.Data!AF82,(AppQt.Data!AF82*ozton*AppQt.Data!AF$7)/1000000),"-")</f>
        <v>693.31953806617514</v>
      </c>
      <c r="AN46" s="88">
        <f>IFERROR(IF($B$2="Tonnes",AppQt.Data!AG82,(AppQt.Data!AG82*ozton*AppQt.Data!AG$7)/1000000),"-")</f>
        <v>615.38620072917945</v>
      </c>
      <c r="AO46" s="88">
        <f>IFERROR(IF($B$2="Tonnes",AppQt.Data!AH82,(AppQt.Data!AH82*ozton*AppQt.Data!AH$7)/1000000),"-")</f>
        <v>532.78539711971985</v>
      </c>
      <c r="AP46" s="88">
        <f>IFERROR(IF($B$2="Tonnes",AppQt.Data!AI82,(AppQt.Data!AI82*ozton*AppQt.Data!AI$7)/1000000),"-")</f>
        <v>641.02965153913044</v>
      </c>
      <c r="AQ46" s="88">
        <f>IFERROR(IF($B$2="Tonnes",AppQt.Data!AJ82,(AppQt.Data!AJ82*ozton*AppQt.Data!AJ$7)/1000000),"-")</f>
        <v>669.90187490399671</v>
      </c>
      <c r="AR46" s="88">
        <f>IFERROR(IF($B$2="Tonnes",AppQt.Data!AK82,(AppQt.Data!AK82*ozton*AppQt.Data!AK$7)/1000000),"-")</f>
        <v>491.23093359400247</v>
      </c>
      <c r="AS46" s="88">
        <f>IFERROR(IF($B$2="Tonnes",AppQt.Data!AL82,(AppQt.Data!AL82*ozton*AppQt.Data!AL$7)/1000000),"-")</f>
        <v>461.57092902252924</v>
      </c>
      <c r="AT46" s="88">
        <f>IFERROR(IF($B$2="Tonnes",AppQt.Data!AM82,(AppQt.Data!AM82*ozton*AppQt.Data!AM$7)/1000000),"-")</f>
        <v>507.79137387260124</v>
      </c>
      <c r="AU46" s="88">
        <f>IFERROR(IF($B$2="Tonnes",AppQt.Data!AN82,(AppQt.Data!AN82*ozton*AppQt.Data!AN$7)/1000000),"-")</f>
        <v>643.0265651438508</v>
      </c>
      <c r="AV46" s="88">
        <f>IFERROR(IF($B$2="Tonnes",AppQt.Data!AO82,(AppQt.Data!AO82*ozton*AppQt.Data!AO$7)/1000000),"-")</f>
        <v>528.71283419907195</v>
      </c>
      <c r="AW46" s="88">
        <f>IFERROR(IF($B$2="Tonnes",AppQt.Data!AP82,(AppQt.Data!AP82*ozton*AppQt.Data!AP$7)/1000000),"-")</f>
        <v>532.06977273446341</v>
      </c>
      <c r="AX46" s="88">
        <f>IFERROR(IF($B$2="Tonnes",AppQt.Data!AQ82,(AppQt.Data!AQ82*ozton*AppQt.Data!AQ$7)/1000000),"-")</f>
        <v>514.45765454444108</v>
      </c>
      <c r="AY46" s="88">
        <f>IFERROR(IF($B$2="Tonnes",AppQt.Data!AR82,(AppQt.Data!AR82*ozton*AppQt.Data!AR$7)/1000000),"-")</f>
        <v>665.26046506280397</v>
      </c>
      <c r="AZ46" s="88">
        <f>IFERROR(IF($B$2="Tonnes",AppQt.Data!AS82,(AppQt.Data!AS82*ozton*AppQt.Data!AS$7)/1000000),"-")</f>
        <v>529.51083081082015</v>
      </c>
      <c r="BA46" s="88">
        <f>IFERROR(IF($B$2="Tonnes",AppQt.Data!AT82,(AppQt.Data!AT82*ozton*AppQt.Data!AT$7)/1000000),"-")</f>
        <v>522.5966222885429</v>
      </c>
      <c r="BB46" s="88">
        <f>IFERROR(IF($B$2="Tonnes",AppQt.Data!AU82,(AppQt.Data!AU82*ozton*AppQt.Data!AU$7)/1000000),"-")</f>
        <v>548.37559769995528</v>
      </c>
      <c r="BC46" s="88">
        <f>IFERROR(IF($B$2="Tonnes",AppQt.Data!AV82,(AppQt.Data!AV82*ozton*AppQt.Data!AV$7)/1000000),"-")</f>
        <v>649.73708600083762</v>
      </c>
      <c r="BD46" s="88">
        <f>IFERROR(IF($B$2="Tonnes",AppQt.Data!AW82,(AppQt.Data!AW82*ozton*AppQt.Data!AW$7)/1000000),"-")</f>
        <v>536.12501462107616</v>
      </c>
      <c r="BE46" s="88">
        <f>IFERROR(IF($B$2="Tonnes",AppQt.Data!AX82,(AppQt.Data!AX82*ozton*AppQt.Data!AX$7)/1000000),"-")</f>
        <v>530.57829964557527</v>
      </c>
      <c r="BF46" s="88">
        <f>IFERROR(IF($B$2="Tonnes",AppQt.Data!AY82,(AppQt.Data!AY82*ozton*AppQt.Data!AY$7)/1000000),"-")</f>
        <v>469.77274485773899</v>
      </c>
      <c r="BG46" s="88">
        <f>IFERROR(IF($B$2="Tonnes",AppQt.Data!AZ82,(AppQt.Data!AZ82*ozton*AppQt.Data!AZ$7)/1000000),"-")</f>
        <v>590.2440946640254</v>
      </c>
      <c r="BH46" s="88">
        <f>IFERROR(IF($B$2="Tonnes",AppQt.Data!BA82,(AppQt.Data!BA82*ozton*AppQt.Data!BA$7)/1000000),"-")</f>
        <v>311.67005908722479</v>
      </c>
      <c r="BI46" s="88">
        <f>IFERROR(IF($B$2="Tonnes",AppQt.Data!BB82,(AppQt.Data!BB82*ozton*AppQt.Data!BB$7)/1000000),"-")</f>
        <v>243.09684187483165</v>
      </c>
      <c r="BJ46" s="88">
        <f>IFERROR(IF($B$2="Tonnes",AppQt.Data!BC82,(AppQt.Data!BC82*ozton*AppQt.Data!BC$7)/1000000),"-")</f>
        <v>333.13777306879587</v>
      </c>
      <c r="BK46" s="88">
        <f>IFERROR(IF($B$2="Tonnes",AppQt.Data!BD82,(AppQt.Data!BD82*ozton*AppQt.Data!BD$7)/1000000),"-")</f>
        <v>510.24300267458796</v>
      </c>
      <c r="BL46" s="88">
        <f>IFERROR(IF($B$2="Tonnes",AppQt.Data!BE82,(AppQt.Data!BE82*ozton*AppQt.Data!BE$7)/1000000),"-")</f>
        <v>511.37558108409672</v>
      </c>
      <c r="BM46" s="88">
        <f>IFERROR(IF($B$2="Tonnes",AppQt.Data!BF82,(AppQt.Data!BF82*ozton*AppQt.Data!BF$7)/1000000),"-")</f>
        <v>439.85392185282001</v>
      </c>
      <c r="BN46" s="88">
        <f>IFERROR(IF($B$2="Tonnes",AppQt.Data!BG82,(AppQt.Data!BG82*ozton*AppQt.Data!BG$7)/1000000),"-")</f>
        <v>476.96047717404178</v>
      </c>
      <c r="BO46" s="88">
        <f>IFERROR(IF($B$2="Tonnes",AppQt.Data!BH82,(AppQt.Data!BH82*ozton*AppQt.Data!BH$7)/1000000),"-")</f>
        <v>720.1744705877685</v>
      </c>
      <c r="BP46" s="88">
        <f>IFERROR(IF($B$2="Tonnes",AppQt.Data!BI82,(AppQt.Data!BI82*ozton*AppQt.Data!BI$7)/1000000),"-")</f>
        <v>474.54129779140891</v>
      </c>
      <c r="BQ46" s="88">
        <f>IFERROR(IF($B$2="Tonnes",AppQt.Data!BJ82,(AppQt.Data!BJ82*ozton*AppQt.Data!BJ$7)/1000000),"-")</f>
        <v>461.27455285689012</v>
      </c>
      <c r="BR46" s="88">
        <f>IFERROR(IF($B$2="Tonnes",AppQt.Data!BK82,(AppQt.Data!BK82*ozton*AppQt.Data!BK$7)/1000000),"-")</f>
        <v>525.10899082709921</v>
      </c>
      <c r="BS46" s="88">
        <f>IFERROR(IF($B$2="Tonnes",AppQt.Data!BL82,(AppQt.Data!BL82*ozton*AppQt.Data!BL$7)/1000000),"-")</f>
        <v>627.92975149736617</v>
      </c>
      <c r="BT46" s="88">
        <f>IFERROR(IF($B$2="Tonnes",AppQt.Data!BM82,(AppQt.Data!BM82*ozton*AppQt.Data!BM$7)/1000000),"-")</f>
        <v>475.03082771544888</v>
      </c>
      <c r="BU46" s="88">
        <f>IFERROR(IF($B$2="Tonnes",AppQt.Data!BN82,(AppQt.Data!BN82*ozton*AppQt.Data!BN$7)/1000000),"-")</f>
        <v>477.57408362160788</v>
      </c>
      <c r="BV46" s="88">
        <f>IFERROR(IF($B$2="Tonnes",AppQt.Data!BO82,(AppQt.Data!BO82*ozton*AppQt.Data!BO$7)/1000000),"-")</f>
        <v>518.42976166438052</v>
      </c>
      <c r="BW46" s="88">
        <f>IFERROR(IF($B$2="Tonnes",AppQt.Data!BP82,(AppQt.Data!BP82*ozton*AppQt.Data!BP$7)/1000000),"-")</f>
        <v>621.56126896649891</v>
      </c>
      <c r="BX46" s="72" t="str">
        <f t="shared" si="3"/>
        <v>▼</v>
      </c>
      <c r="BY46" s="73">
        <f>IF(AND(ISNUMBER(BW46),ISNUMBER(BS46),BW46&gt;0,BS46&gt;0,(BW46/BS46-1)*100&lt;300),(BW46/BS46-1)*100,IF(AND(ISNUMBER(BW46),ISNUMBER(BS46),BW46&gt;0,BS46&gt;0,(BW46/BS46-1)*100&gt;300),"&gt;300","-"))</f>
        <v>-1.0142030244117195</v>
      </c>
    </row>
    <row r="47" spans="1:77">
      <c r="B47" s="33" t="s">
        <v>235</v>
      </c>
    </row>
  </sheetData>
  <conditionalFormatting sqref="R44:R46 R6:R39 B6:P46 T6:BX46">
    <cfRule type="expression" dxfId="136" priority="22">
      <formula>MOD(ROW(),2)=1</formula>
    </cfRule>
  </conditionalFormatting>
  <conditionalFormatting sqref="BX44:BX46 BX6:BX40">
    <cfRule type="cellIs" dxfId="135" priority="20" operator="equal">
      <formula>$A$1</formula>
    </cfRule>
    <cfRule type="cellIs" dxfId="134" priority="21" operator="equal">
      <formula>$A$2</formula>
    </cfRule>
  </conditionalFormatting>
  <conditionalFormatting sqref="R44:R46 R6:R39">
    <cfRule type="cellIs" dxfId="133" priority="17" operator="greaterThan">
      <formula>0</formula>
    </cfRule>
    <cfRule type="cellIs" dxfId="132" priority="18" operator="lessThan">
      <formula>0</formula>
    </cfRule>
  </conditionalFormatting>
  <conditionalFormatting sqref="Q6:Q46">
    <cfRule type="expression" dxfId="131" priority="14">
      <formula>MOD(ROW(),2)=1</formula>
    </cfRule>
  </conditionalFormatting>
  <conditionalFormatting sqref="Q44:Q46 Q6:Q40">
    <cfRule type="cellIs" dxfId="130" priority="12" operator="equal">
      <formula>$A$1</formula>
    </cfRule>
    <cfRule type="cellIs" dxfId="129" priority="13" operator="equal">
      <formula>$A$2</formula>
    </cfRule>
  </conditionalFormatting>
  <conditionalFormatting sqref="BY44:BY46 BY6:BY39">
    <cfRule type="expression" dxfId="128" priority="11">
      <formula>MOD(ROW(),2)=1</formula>
    </cfRule>
  </conditionalFormatting>
  <conditionalFormatting sqref="BY44:BY46 BY6:BY39">
    <cfRule type="cellIs" dxfId="127" priority="9" operator="greaterThan">
      <formula>0</formula>
    </cfRule>
    <cfRule type="cellIs" dxfId="126" priority="10" operator="lessThan">
      <formula>0</formula>
    </cfRule>
  </conditionalFormatting>
  <conditionalFormatting sqref="R40:R43">
    <cfRule type="expression" dxfId="125" priority="6">
      <formula>MOD(ROW(),2)=1</formula>
    </cfRule>
  </conditionalFormatting>
  <conditionalFormatting sqref="R40:R43">
    <cfRule type="cellIs" dxfId="124" priority="4" operator="greaterThan">
      <formula>0</formula>
    </cfRule>
    <cfRule type="cellIs" dxfId="123" priority="5" operator="lessThan">
      <formula>0</formula>
    </cfRule>
  </conditionalFormatting>
  <conditionalFormatting sqref="BY40:BY43">
    <cfRule type="expression" dxfId="122" priority="3">
      <formula>MOD(ROW(),2)=1</formula>
    </cfRule>
  </conditionalFormatting>
  <conditionalFormatting sqref="BY40:BY43">
    <cfRule type="cellIs" dxfId="121" priority="1" operator="greaterThan">
      <formula>0</formula>
    </cfRule>
    <cfRule type="cellIs" dxfId="120" priority="2"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AppQt.Data!$B$2:$B$3</xm:f>
          </x14:formula1>
          <xm:sqref>B2:C2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DC8CFF"/>
  </sheetPr>
  <dimension ref="A1:BZ47"/>
  <sheetViews>
    <sheetView showGridLines="0" zoomScaleNormal="100" workbookViewId="0">
      <selection activeCell="D1" sqref="D1"/>
    </sheetView>
  </sheetViews>
  <sheetFormatPr defaultColWidth="9.140625" defaultRowHeight="12.75"/>
  <cols>
    <col min="1" max="1" width="9.140625" style="75"/>
    <col min="2" max="2" width="24.5703125" style="39" customWidth="1"/>
    <col min="3" max="16" width="9.140625" style="39"/>
    <col min="17" max="17" width="2.7109375" style="39" customWidth="1"/>
    <col min="18" max="18" width="9.140625" style="39"/>
    <col min="19" max="41" width="9.140625" style="75"/>
    <col min="42" max="75" width="9.140625" style="39"/>
    <col min="76" max="76" width="3.5703125" style="39" customWidth="1"/>
    <col min="77" max="78" width="9.140625" style="39"/>
    <col min="79" max="79" width="19.42578125" style="39" customWidth="1"/>
    <col min="80" max="80" width="9.7109375" style="39" customWidth="1"/>
    <col min="81" max="85" width="9.140625" style="39"/>
    <col min="86" max="86" width="3.5703125" style="39" customWidth="1"/>
    <col min="87" max="16384" width="9.140625" style="39"/>
  </cols>
  <sheetData>
    <row r="1" spans="1:78">
      <c r="A1" s="52" t="s">
        <v>154</v>
      </c>
      <c r="S1" s="52"/>
      <c r="T1" s="52"/>
      <c r="U1" s="52"/>
      <c r="V1" s="52"/>
      <c r="W1" s="52"/>
      <c r="X1" s="52"/>
      <c r="Y1" s="52"/>
      <c r="Z1" s="52"/>
      <c r="AA1" s="52"/>
      <c r="AB1" s="52"/>
      <c r="AC1" s="52"/>
      <c r="AD1" s="52"/>
      <c r="AE1" s="52"/>
      <c r="AF1" s="52"/>
      <c r="AG1" s="52"/>
      <c r="AH1" s="52"/>
      <c r="AI1" s="52"/>
      <c r="AJ1" s="52"/>
      <c r="AK1" s="52"/>
      <c r="AL1" s="52"/>
      <c r="AM1" s="52"/>
      <c r="AN1" s="52"/>
      <c r="AO1" s="52"/>
    </row>
    <row r="2" spans="1:78" s="75" customFormat="1">
      <c r="A2" s="53" t="s">
        <v>155</v>
      </c>
      <c r="B2" s="126" t="s">
        <v>13</v>
      </c>
      <c r="S2" s="53"/>
      <c r="T2" s="53"/>
      <c r="U2" s="53"/>
      <c r="V2" s="53"/>
      <c r="W2" s="53"/>
      <c r="X2" s="53"/>
      <c r="Y2" s="53"/>
      <c r="Z2" s="53"/>
      <c r="AA2" s="53"/>
      <c r="AB2" s="53"/>
      <c r="AC2" s="53"/>
      <c r="AD2" s="53"/>
      <c r="AE2" s="53"/>
      <c r="AF2" s="53"/>
      <c r="AG2" s="53"/>
      <c r="AH2" s="53"/>
      <c r="AI2" s="53"/>
      <c r="AJ2" s="53"/>
      <c r="AK2" s="53"/>
      <c r="AL2" s="53"/>
      <c r="AM2" s="53"/>
      <c r="AN2" s="53"/>
      <c r="AO2" s="53"/>
    </row>
    <row r="4" spans="1:78">
      <c r="B4" s="55" t="str">
        <f>"Total bar and coin demand in selected countries ("&amp;$B$2&amp;")"</f>
        <v>Total bar and coin demand in selected countries (Tonnes)</v>
      </c>
      <c r="C4" s="55"/>
      <c r="D4" s="55"/>
      <c r="E4" s="55"/>
      <c r="F4" s="55"/>
      <c r="G4" s="55"/>
      <c r="H4" s="55"/>
      <c r="I4" s="55"/>
      <c r="J4" s="55"/>
      <c r="K4" s="55"/>
      <c r="L4" s="55"/>
      <c r="M4" s="55"/>
      <c r="N4" s="55"/>
      <c r="O4" s="55"/>
      <c r="P4" s="55"/>
      <c r="Q4" s="55"/>
      <c r="R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row>
    <row r="5" spans="1:78" s="56" customFormat="1" ht="38.25" customHeight="1">
      <c r="A5" s="76"/>
      <c r="B5" s="123"/>
      <c r="C5" s="122">
        <f>AppAn.Data!L$2</f>
        <v>2010</v>
      </c>
      <c r="D5" s="122">
        <f>AppAn.Data!M$2</f>
        <v>2011</v>
      </c>
      <c r="E5" s="122">
        <f>AppAn.Data!N$2</f>
        <v>2012</v>
      </c>
      <c r="F5" s="122">
        <f>AppAn.Data!O$2</f>
        <v>2013</v>
      </c>
      <c r="G5" s="122">
        <f>AppAn.Data!P$2</f>
        <v>2014</v>
      </c>
      <c r="H5" s="122">
        <f>AppAn.Data!Q$2</f>
        <v>2015</v>
      </c>
      <c r="I5" s="122">
        <f>AppAn.Data!R$2</f>
        <v>2016</v>
      </c>
      <c r="J5" s="122">
        <f>AppAn.Data!S$2</f>
        <v>2017</v>
      </c>
      <c r="K5" s="122">
        <f>AppAn.Data!T$2</f>
        <v>2018</v>
      </c>
      <c r="L5" s="122">
        <f>AppAn.Data!U$2</f>
        <v>2019</v>
      </c>
      <c r="M5" s="122">
        <f>AppAn.Data!V$2</f>
        <v>2020</v>
      </c>
      <c r="N5" s="122">
        <f>AppAn.Data!W$2</f>
        <v>2021</v>
      </c>
      <c r="O5" s="122">
        <f>AppAn.Data!X$2</f>
        <v>2022</v>
      </c>
      <c r="P5" s="122">
        <f>AppAn.Data!Y$2</f>
        <v>2023</v>
      </c>
      <c r="Q5" s="122"/>
      <c r="R5" s="122" t="s">
        <v>12</v>
      </c>
      <c r="S5" s="76"/>
      <c r="T5" s="122" t="str">
        <f>AppQt.Data!M$2</f>
        <v>Q1'10</v>
      </c>
      <c r="U5" s="122" t="str">
        <f>AppQt.Data!N$2</f>
        <v>Q2'10</v>
      </c>
      <c r="V5" s="122" t="str">
        <f>AppQt.Data!O$2</f>
        <v>Q3'10</v>
      </c>
      <c r="W5" s="122" t="str">
        <f>AppQt.Data!P$2</f>
        <v>Q4'10</v>
      </c>
      <c r="X5" s="122" t="str">
        <f>AppQt.Data!Q$2</f>
        <v>Q1'11</v>
      </c>
      <c r="Y5" s="122" t="str">
        <f>AppQt.Data!R$2</f>
        <v>Q2'11</v>
      </c>
      <c r="Z5" s="122" t="str">
        <f>AppQt.Data!S$2</f>
        <v>Q3'11</v>
      </c>
      <c r="AA5" s="122" t="str">
        <f>AppQt.Data!T$2</f>
        <v>Q4'11</v>
      </c>
      <c r="AB5" s="122" t="str">
        <f>AppQt.Data!U$2</f>
        <v>Q1'12</v>
      </c>
      <c r="AC5" s="122" t="str">
        <f>AppQt.Data!V$2</f>
        <v>Q2'12</v>
      </c>
      <c r="AD5" s="122" t="str">
        <f>AppQt.Data!W$2</f>
        <v>Q3'12</v>
      </c>
      <c r="AE5" s="122" t="str">
        <f>AppQt.Data!X$2</f>
        <v>Q4'12</v>
      </c>
      <c r="AF5" s="122" t="str">
        <f>AppQt.Data!Y$2</f>
        <v>Q1'13</v>
      </c>
      <c r="AG5" s="122" t="str">
        <f>AppQt.Data!Z$2</f>
        <v>Q2'13</v>
      </c>
      <c r="AH5" s="122" t="str">
        <f>AppQt.Data!AA$2</f>
        <v>Q3'13</v>
      </c>
      <c r="AI5" s="122" t="str">
        <f>AppQt.Data!AB$2</f>
        <v>Q4'13</v>
      </c>
      <c r="AJ5" s="122" t="str">
        <f>AppQt.Data!AC$2</f>
        <v>Q1'14</v>
      </c>
      <c r="AK5" s="122" t="str">
        <f>AppQt.Data!AD$2</f>
        <v>Q2'14</v>
      </c>
      <c r="AL5" s="122" t="str">
        <f>AppQt.Data!AE$2</f>
        <v>Q3'14</v>
      </c>
      <c r="AM5" s="122" t="str">
        <f>AppQt.Data!AF$2</f>
        <v>Q4'14</v>
      </c>
      <c r="AN5" s="122" t="str">
        <f>AppQt.Data!AG$2</f>
        <v>Q1'15</v>
      </c>
      <c r="AO5" s="122" t="str">
        <f>AppQt.Data!AH$2</f>
        <v>Q2'15</v>
      </c>
      <c r="AP5" s="122" t="str">
        <f>AppQt.Data!AI$2</f>
        <v>Q3'15</v>
      </c>
      <c r="AQ5" s="122" t="str">
        <f>AppQt.Data!AJ$2</f>
        <v>Q4'15</v>
      </c>
      <c r="AR5" s="122" t="str">
        <f>AppQt.Data!AK$2</f>
        <v>Q1'16</v>
      </c>
      <c r="AS5" s="122" t="str">
        <f>AppQt.Data!AL$2</f>
        <v>Q2'16</v>
      </c>
      <c r="AT5" s="122" t="str">
        <f>AppQt.Data!AM$2</f>
        <v>Q3'16</v>
      </c>
      <c r="AU5" s="122" t="str">
        <f>AppQt.Data!AN$2</f>
        <v>Q4'16</v>
      </c>
      <c r="AV5" s="122" t="str">
        <f>AppQt.Data!AO$2</f>
        <v>Q1'17</v>
      </c>
      <c r="AW5" s="122" t="str">
        <f>AppQt.Data!AP$2</f>
        <v>Q2'17</v>
      </c>
      <c r="AX5" s="122" t="str">
        <f>AppQt.Data!AQ$2</f>
        <v>Q3'17</v>
      </c>
      <c r="AY5" s="122" t="str">
        <f>AppQt.Data!AR$2</f>
        <v>Q4'17</v>
      </c>
      <c r="AZ5" s="122" t="str">
        <f>AppQt.Data!AS$2</f>
        <v>Q1'18</v>
      </c>
      <c r="BA5" s="122" t="str">
        <f>AppQt.Data!AT$2</f>
        <v>Q2'18</v>
      </c>
      <c r="BB5" s="122" t="str">
        <f>AppQt.Data!AU$2</f>
        <v>Q3'18</v>
      </c>
      <c r="BC5" s="122" t="str">
        <f>AppQt.Data!AV$2</f>
        <v>Q4'18</v>
      </c>
      <c r="BD5" s="122" t="str">
        <f>AppQt.Data!AW$2</f>
        <v>Q1'19</v>
      </c>
      <c r="BE5" s="122" t="str">
        <f>AppQt.Data!AX$2</f>
        <v>Q2'19</v>
      </c>
      <c r="BF5" s="122" t="str">
        <f>AppQt.Data!AY$2</f>
        <v>Q3'19</v>
      </c>
      <c r="BG5" s="122" t="str">
        <f>AppQt.Data!AZ$2</f>
        <v>Q4'19</v>
      </c>
      <c r="BH5" s="122" t="str">
        <f>AppQt.Data!BA$2</f>
        <v>Q1'20</v>
      </c>
      <c r="BI5" s="122" t="str">
        <f>AppQt.Data!BB$2</f>
        <v>Q2'20</v>
      </c>
      <c r="BJ5" s="122" t="str">
        <f>AppQt.Data!BC$2</f>
        <v>Q3'20</v>
      </c>
      <c r="BK5" s="122" t="str">
        <f>AppQt.Data!BD$2</f>
        <v>Q4'20</v>
      </c>
      <c r="BL5" s="122" t="str">
        <f>AppQt.Data!BE$2</f>
        <v>Q1'21</v>
      </c>
      <c r="BM5" s="122" t="str">
        <f>AppQt.Data!BF$2</f>
        <v>Q2'21</v>
      </c>
      <c r="BN5" s="122" t="str">
        <f>AppQt.Data!BG$2</f>
        <v>Q3'21</v>
      </c>
      <c r="BO5" s="122" t="str">
        <f>AppQt.Data!BH$2</f>
        <v>Q4'21</v>
      </c>
      <c r="BP5" s="122" t="str">
        <f>AppQt.Data!BI$2</f>
        <v>Q1'22</v>
      </c>
      <c r="BQ5" s="122" t="str">
        <f>AppQt.Data!BJ$2</f>
        <v>Q2'22</v>
      </c>
      <c r="BR5" s="122" t="str">
        <f>AppQt.Data!BK$2</f>
        <v>Q3'22</v>
      </c>
      <c r="BS5" s="122" t="str">
        <f>AppQt.Data!BL$2</f>
        <v>Q4'22</v>
      </c>
      <c r="BT5" s="122" t="str">
        <f>AppQt.Data!BM$2</f>
        <v>Q1'23</v>
      </c>
      <c r="BU5" s="122" t="str">
        <f>AppQt.Data!BN$2</f>
        <v>Q2'23</v>
      </c>
      <c r="BV5" s="122" t="str">
        <f>AppQt.Data!BO$2</f>
        <v>Q3'23</v>
      </c>
      <c r="BW5" s="122" t="str">
        <f>AppQt.Data!BP$2</f>
        <v>Q4'23</v>
      </c>
      <c r="BX5" s="122"/>
      <c r="BY5" s="122" t="s">
        <v>12</v>
      </c>
    </row>
    <row r="6" spans="1:78">
      <c r="A6" s="64"/>
      <c r="B6" s="89" t="s">
        <v>49</v>
      </c>
      <c r="C6" s="81">
        <f>IFERROR(IF($B$2="Tonnes",AppAn.Data!L74,(AppAn.Data!L74*ozton*AppAn.Data!L$6)/1000000),"-")</f>
        <v>340.05526510414171</v>
      </c>
      <c r="D6" s="81">
        <f>IFERROR(IF($B$2="Tonnes",AppAn.Data!M74,(AppAn.Data!M74*ozton*AppAn.Data!M$6)/1000000),"-")</f>
        <v>354.71111070963963</v>
      </c>
      <c r="E6" s="81">
        <f>IFERROR(IF($B$2="Tonnes",AppAn.Data!N74,(AppAn.Data!N74*ozton*AppAn.Data!N$6)/1000000),"-")</f>
        <v>318.98363617736089</v>
      </c>
      <c r="F6" s="81">
        <f>IFERROR(IF($B$2="Tonnes",AppAn.Data!O74,(AppAn.Data!O74*ozton*AppAn.Data!O$6)/1000000),"-")</f>
        <v>341.15143461456643</v>
      </c>
      <c r="G6" s="81">
        <f>IFERROR(IF($B$2="Tonnes",AppAn.Data!P74,(AppAn.Data!P74*ozton*AppAn.Data!P$6)/1000000),"-")</f>
        <v>205.96222535388895</v>
      </c>
      <c r="H6" s="81">
        <f>IFERROR(IF($B$2="Tonnes",AppAn.Data!Q74,(AppAn.Data!Q74*ozton*AppAn.Data!Q$6)/1000000),"-")</f>
        <v>194.94149565862233</v>
      </c>
      <c r="I6" s="81">
        <f>IFERROR(IF($B$2="Tonnes",AppAn.Data!R74,(AppAn.Data!R74*ozton*AppAn.Data!R$6)/1000000),"-")</f>
        <v>161.5762212628552</v>
      </c>
      <c r="J6" s="81">
        <f>IFERROR(IF($B$2="Tonnes",AppAn.Data!S74,(AppAn.Data!S74*ozton*AppAn.Data!S$6)/1000000),"-")</f>
        <v>169.31574468516817</v>
      </c>
      <c r="K6" s="81">
        <f>IFERROR(IF($B$2="Tonnes",AppAn.Data!T74,(AppAn.Data!T74*ozton*AppAn.Data!T$6)/1000000),"-")</f>
        <v>162.40167618538692</v>
      </c>
      <c r="L6" s="81">
        <f>IFERROR(IF($B$2="Tonnes",AppAn.Data!U74,(AppAn.Data!U74*ozton*AppAn.Data!U$6)/1000000),"-")</f>
        <v>145.76963723015191</v>
      </c>
      <c r="M6" s="81">
        <f>IFERROR(IF($B$2="Tonnes",AppAn.Data!V74,(AppAn.Data!V74*ozton*AppAn.Data!V$6)/1000000),"-")</f>
        <v>130.43682281490322</v>
      </c>
      <c r="N6" s="81">
        <f>IFERROR(IF($B$2="Tonnes",AppAn.Data!W74,(AppAn.Data!W74*ozton*AppAn.Data!W$6)/1000000),"-")</f>
        <v>186.47749766776519</v>
      </c>
      <c r="O6" s="81">
        <f>IFERROR(IF($B$2="Tonnes",AppAn.Data!X74,(AppAn.Data!X74*ozton*AppAn.Data!X$6)/1000000),"-")</f>
        <v>173.55776157016675</v>
      </c>
      <c r="P6" s="81">
        <f>IFERROR(IF($B$2="Tonnes",AppAn.Data!Y74,(AppAn.Data!Y74*ozton*AppAn.Data!Y$6)/1000000),"-")</f>
        <v>185.16973023169697</v>
      </c>
      <c r="Q6" s="68" t="str">
        <f>IF(R6&lt;0,$A$2,IF(R6&gt;0,$A$1,"-"))</f>
        <v>▲</v>
      </c>
      <c r="R6" s="69">
        <f>IF(AND(P6&gt;0,O6&gt;0),(P6/O6-1)*100,"-")</f>
        <v>6.6905499105758492</v>
      </c>
      <c r="S6" s="64"/>
      <c r="T6" s="81">
        <f>IFERROR(IF($B$2="Tonnes",AppQt.Data!M84,(AppQt.Data!M84*ozton*AppQt.Data!M$7)/1000000),"-")</f>
        <v>78.554001832331892</v>
      </c>
      <c r="U6" s="81">
        <f>IFERROR(IF($B$2="Tonnes",AppQt.Data!N84,(AppQt.Data!N84*ozton*AppQt.Data!N$7)/1000000),"-")</f>
        <v>59.852310511279825</v>
      </c>
      <c r="V6" s="81">
        <f>IFERROR(IF($B$2="Tonnes",AppQt.Data!O84,(AppQt.Data!O84*ozton*AppQt.Data!O$7)/1000000),"-")</f>
        <v>92.804811159685812</v>
      </c>
      <c r="W6" s="81">
        <f>IFERROR(IF($B$2="Tonnes",AppQt.Data!P84,(AppQt.Data!P84*ozton*AppQt.Data!P$7)/1000000),"-")</f>
        <v>108.8441416008442</v>
      </c>
      <c r="X6" s="81">
        <f>IFERROR(IF($B$2="Tonnes",AppQt.Data!Q84,(AppQt.Data!Q84*ozton*AppQt.Data!Q$7)/1000000),"-")</f>
        <v>100.05896949525759</v>
      </c>
      <c r="Y6" s="81">
        <f>IFERROR(IF($B$2="Tonnes",AppQt.Data!R84,(AppQt.Data!R84*ozton*AppQt.Data!R$7)/1000000),"-")</f>
        <v>111.05959019752957</v>
      </c>
      <c r="Z6" s="81">
        <f>IFERROR(IF($B$2="Tonnes",AppQt.Data!S84,(AppQt.Data!S84*ozton*AppQt.Data!S$7)/1000000),"-")</f>
        <v>74.881936591088618</v>
      </c>
      <c r="AA6" s="81">
        <f>IFERROR(IF($B$2="Tonnes",AppQt.Data!T84,(AppQt.Data!T84*ozton*AppQt.Data!T$7)/1000000),"-")</f>
        <v>68.710614425763822</v>
      </c>
      <c r="AB6" s="81">
        <f>IFERROR(IF($B$2="Tonnes",AppQt.Data!U84,(AppQt.Data!U84*ozton*AppQt.Data!U$7)/1000000),"-")</f>
        <v>64.959620093194587</v>
      </c>
      <c r="AC6" s="81">
        <f>IFERROR(IF($B$2="Tonnes",AppQt.Data!V84,(AppQt.Data!V84*ozton*AppQt.Data!V$7)/1000000),"-")</f>
        <v>57.641040321586452</v>
      </c>
      <c r="AD6" s="81">
        <f>IFERROR(IF($B$2="Tonnes",AppQt.Data!W84,(AppQt.Data!W84*ozton*AppQt.Data!W$7)/1000000),"-")</f>
        <v>84.843840378068023</v>
      </c>
      <c r="AE6" s="81">
        <f>IFERROR(IF($B$2="Tonnes",AppQt.Data!X84,(AppQt.Data!X84*ozton*AppQt.Data!X$7)/1000000),"-")</f>
        <v>111.53913538451184</v>
      </c>
      <c r="AF6" s="81">
        <f>IFERROR(IF($B$2="Tonnes",AppQt.Data!Y84,(AppQt.Data!Y84*ozton*AppQt.Data!Y$7)/1000000),"-")</f>
        <v>90.634917833187501</v>
      </c>
      <c r="AG6" s="81">
        <f>IFERROR(IF($B$2="Tonnes",AppQt.Data!Z84,(AppQt.Data!Z84*ozton*AppQt.Data!Z$7)/1000000),"-")</f>
        <v>133.13957511019413</v>
      </c>
      <c r="AH6" s="81">
        <f>IFERROR(IF($B$2="Tonnes",AppQt.Data!AA84,(AppQt.Data!AA84*ozton*AppQt.Data!AA$7)/1000000),"-")</f>
        <v>51.482250323253183</v>
      </c>
      <c r="AI6" s="81">
        <f>IFERROR(IF($B$2="Tonnes",AppQt.Data!AB84,(AppQt.Data!AB84*ozton*AppQt.Data!AB$7)/1000000),"-")</f>
        <v>65.894691347931584</v>
      </c>
      <c r="AJ6" s="81">
        <f>IFERROR(IF($B$2="Tonnes",AppQt.Data!AC84,(AppQt.Data!AC84*ozton*AppQt.Data!AC$7)/1000000),"-")</f>
        <v>42.68893607375999</v>
      </c>
      <c r="AK6" s="81">
        <f>IFERROR(IF($B$2="Tonnes",AppQt.Data!AD84,(AppQt.Data!AD84*ozton*AppQt.Data!AD$7)/1000000),"-")</f>
        <v>52.349520050374466</v>
      </c>
      <c r="AL6" s="81">
        <f>IFERROR(IF($B$2="Tonnes",AppQt.Data!AE84,(AppQt.Data!AE84*ozton*AppQt.Data!AE$7)/1000000),"-")</f>
        <v>53.976724381360825</v>
      </c>
      <c r="AM6" s="81">
        <f>IFERROR(IF($B$2="Tonnes",AppQt.Data!AF84,(AppQt.Data!AF84*ozton*AppQt.Data!AF$7)/1000000),"-")</f>
        <v>56.947044848393688</v>
      </c>
      <c r="AN6" s="81">
        <f>IFERROR(IF($B$2="Tonnes",AppQt.Data!AG84,(AppQt.Data!AG84*ozton*AppQt.Data!AG$7)/1000000),"-")</f>
        <v>40.042222037186875</v>
      </c>
      <c r="AO6" s="81">
        <f>IFERROR(IF($B$2="Tonnes",AppQt.Data!AH84,(AppQt.Data!AH84*ozton*AppQt.Data!AH$7)/1000000),"-")</f>
        <v>37.69445452800263</v>
      </c>
      <c r="AP6" s="81">
        <f>IFERROR(IF($B$2="Tonnes",AppQt.Data!AI84,(AppQt.Data!AI84*ozton*AppQt.Data!AI$7)/1000000),"-")</f>
        <v>57.038719914599554</v>
      </c>
      <c r="AQ6" s="81">
        <f>IFERROR(IF($B$2="Tonnes",AppQt.Data!AJ84,(AppQt.Data!AJ84*ozton*AppQt.Data!AJ$7)/1000000),"-")</f>
        <v>60.166099178833285</v>
      </c>
      <c r="AR6" s="81">
        <f>IFERROR(IF($B$2="Tonnes",AppQt.Data!AK84,(AppQt.Data!AK84*ozton*AppQt.Data!AK$7)/1000000),"-")</f>
        <v>27.461792576249803</v>
      </c>
      <c r="AS6" s="81">
        <f>IFERROR(IF($B$2="Tonnes",AppQt.Data!AL84,(AppQt.Data!AL84*ozton*AppQt.Data!AL$7)/1000000),"-")</f>
        <v>32.256699654389664</v>
      </c>
      <c r="AT6" s="81">
        <f>IFERROR(IF($B$2="Tonnes",AppQt.Data!AM84,(AppQt.Data!AM84*ozton*AppQt.Data!AM$7)/1000000),"-")</f>
        <v>40.084397824803148</v>
      </c>
      <c r="AU6" s="81">
        <f>IFERROR(IF($B$2="Tonnes",AppQt.Data!AN84,(AppQt.Data!AN84*ozton*AppQt.Data!AN$7)/1000000),"-")</f>
        <v>61.773331207412582</v>
      </c>
      <c r="AV6" s="81">
        <f>IFERROR(IF($B$2="Tonnes",AppQt.Data!AO84,(AppQt.Data!AO84*ozton*AppQt.Data!AO$7)/1000000),"-")</f>
        <v>37.073419977937235</v>
      </c>
      <c r="AW6" s="81">
        <f>IFERROR(IF($B$2="Tonnes",AppQt.Data!AP84,(AppQt.Data!AP84*ozton*AppQt.Data!AP$7)/1000000),"-")</f>
        <v>41.557150398984433</v>
      </c>
      <c r="AX6" s="81">
        <f>IFERROR(IF($B$2="Tonnes",AppQt.Data!AQ84,(AppQt.Data!AQ84*ozton*AppQt.Data!AQ$7)/1000000),"-")</f>
        <v>31.036849580758954</v>
      </c>
      <c r="AY6" s="81">
        <f>IFERROR(IF($B$2="Tonnes",AppQt.Data!AR84,(AppQt.Data!AR84*ozton*AppQt.Data!AR$7)/1000000),"-")</f>
        <v>59.648324727487562</v>
      </c>
      <c r="AZ6" s="81">
        <f>IFERROR(IF($B$2="Tonnes",AppQt.Data!AS84,(AppQt.Data!AS84*ozton*AppQt.Data!AS$7)/1000000),"-")</f>
        <v>32.323665387945582</v>
      </c>
      <c r="BA6" s="81">
        <f>IFERROR(IF($B$2="Tonnes",AppQt.Data!AT84,(AppQt.Data!AT84*ozton*AppQt.Data!AT$7)/1000000),"-")</f>
        <v>39.300953640630304</v>
      </c>
      <c r="BB6" s="81">
        <f>IFERROR(IF($B$2="Tonnes",AppQt.Data!AU84,(AppQt.Data!AU84*ozton*AppQt.Data!AU$7)/1000000),"-")</f>
        <v>34.368623679968678</v>
      </c>
      <c r="BC6" s="81">
        <f>IFERROR(IF($B$2="Tonnes",AppQt.Data!AV84,(AppQt.Data!AV84*ozton*AppQt.Data!AV$7)/1000000),"-")</f>
        <v>56.408433476842362</v>
      </c>
      <c r="BD6" s="81">
        <f>IFERROR(IF($B$2="Tonnes",AppQt.Data!AW84,(AppQt.Data!AW84*ozton*AppQt.Data!AW$7)/1000000),"-")</f>
        <v>33.616612003463409</v>
      </c>
      <c r="BE6" s="81">
        <f>IFERROR(IF($B$2="Tonnes",AppQt.Data!AX84,(AppQt.Data!AX84*ozton*AppQt.Data!AX$7)/1000000),"-")</f>
        <v>44.523949101393015</v>
      </c>
      <c r="BF6" s="81">
        <f>IFERROR(IF($B$2="Tonnes",AppQt.Data!AY84,(AppQt.Data!AY84*ozton*AppQt.Data!AY$7)/1000000),"-")</f>
        <v>22.339605391979642</v>
      </c>
      <c r="BG6" s="81">
        <f>IFERROR(IF($B$2="Tonnes",AppQt.Data!AZ84,(AppQt.Data!AZ84*ozton*AppQt.Data!AZ$7)/1000000),"-")</f>
        <v>45.289470733315838</v>
      </c>
      <c r="BH6" s="81">
        <f>IFERROR(IF($B$2="Tonnes",AppQt.Data!BA84,(AppQt.Data!BA84*ozton*AppQt.Data!BA$7)/1000000),"-")</f>
        <v>28.058706880848014</v>
      </c>
      <c r="BI6" s="81">
        <f>IFERROR(IF($B$2="Tonnes",AppQt.Data!BB84,(AppQt.Data!BB84*ozton*AppQt.Data!BB$7)/1000000),"-")</f>
        <v>19.756782076478416</v>
      </c>
      <c r="BJ6" s="81">
        <f>IFERROR(IF($B$2="Tonnes",AppQt.Data!BC84,(AppQt.Data!BC84*ozton*AppQt.Data!BC$7)/1000000),"-")</f>
        <v>33.766180969952913</v>
      </c>
      <c r="BK6" s="81">
        <f>IFERROR(IF($B$2="Tonnes",AppQt.Data!BD84,(AppQt.Data!BD84*ozton*AppQt.Data!BD$7)/1000000),"-")</f>
        <v>48.855152887623881</v>
      </c>
      <c r="BL6" s="81">
        <f>IFERROR(IF($B$2="Tonnes",AppQt.Data!BE84,(AppQt.Data!BE84*ozton*AppQt.Data!BE$7)/1000000),"-")</f>
        <v>39.298278416317643</v>
      </c>
      <c r="BM6" s="81">
        <f>IFERROR(IF($B$2="Tonnes",AppQt.Data!BF84,(AppQt.Data!BF84*ozton*AppQt.Data!BF$7)/1000000),"-")</f>
        <v>25.372605410684258</v>
      </c>
      <c r="BN6" s="81">
        <f>IFERROR(IF($B$2="Tonnes",AppQt.Data!BG84,(AppQt.Data!BG84*ozton*AppQt.Data!BG$7)/1000000),"-")</f>
        <v>42.91343401510921</v>
      </c>
      <c r="BO6" s="81">
        <f>IFERROR(IF($B$2="Tonnes",AppQt.Data!BH84,(AppQt.Data!BH84*ozton*AppQt.Data!BH$7)/1000000),"-")</f>
        <v>78.893179825654073</v>
      </c>
      <c r="BP6" s="81">
        <f>IFERROR(IF($B$2="Tonnes",AppQt.Data!BI84,(AppQt.Data!BI84*ozton*AppQt.Data!BI$7)/1000000),"-")</f>
        <v>41.263192337133532</v>
      </c>
      <c r="BQ6" s="81">
        <f>IFERROR(IF($B$2="Tonnes",AppQt.Data!BJ84,(AppQt.Data!BJ84*ozton*AppQt.Data!BJ$7)/1000000),"-")</f>
        <v>30.447126492821109</v>
      </c>
      <c r="BR6" s="81">
        <f>IFERROR(IF($B$2="Tonnes",AppQt.Data!BK84,(AppQt.Data!BK84*ozton*AppQt.Data!BK$7)/1000000),"-")</f>
        <v>45.426073773252071</v>
      </c>
      <c r="BS6" s="81">
        <f>IFERROR(IF($B$2="Tonnes",AppQt.Data!BL84,(AppQt.Data!BL84*ozton*AppQt.Data!BL$7)/1000000),"-")</f>
        <v>56.421368966960038</v>
      </c>
      <c r="BT6" s="81">
        <f>IFERROR(IF($B$2="Tonnes",AppQt.Data!BM84,(AppQt.Data!BM84*ozton*AppQt.Data!BM$7)/1000000),"-")</f>
        <v>34.445940060250713</v>
      </c>
      <c r="BU6" s="81">
        <f>IFERROR(IF($B$2="Tonnes",AppQt.Data!BN84,(AppQt.Data!BN84*ozton*AppQt.Data!BN$7)/1000000),"-")</f>
        <v>29.533712698036474</v>
      </c>
      <c r="BV6" s="81">
        <f>IFERROR(IF($B$2="Tonnes",AppQt.Data!BO84,(AppQt.Data!BO84*ozton*AppQt.Data!BO$7)/1000000),"-")</f>
        <v>54.511288527902479</v>
      </c>
      <c r="BW6" s="81">
        <f>IFERROR(IF($B$2="Tonnes",AppQt.Data!BP84,(AppQt.Data!BP84*ozton*AppQt.Data!BP$7)/1000000),"-")</f>
        <v>66.678788945507307</v>
      </c>
      <c r="BX6" s="68" t="str">
        <f>IF(BY6&lt;0,$A$2,IF(BY6&gt;0,$A$1,"-"))</f>
        <v>▲</v>
      </c>
      <c r="BY6" s="69">
        <f>IF(AND(ISNUMBER(BW6),ISNUMBER(BS6),BW6&gt;0,BS6&gt;0,(BW6/BS6-1)*100&lt;300),(BW6/BS6-1)*100,IF(AND(ISNUMBER(BW6),ISNUMBER(BS6),BW6&gt;0,BS6&gt;0,(BW6/BS6-1)*100&gt;300),"&gt;300","-"))</f>
        <v>18.180026763536961</v>
      </c>
    </row>
    <row r="7" spans="1:78">
      <c r="A7" s="64"/>
      <c r="B7" s="89" t="s">
        <v>50</v>
      </c>
      <c r="C7" s="81">
        <f>IFERROR(IF($B$2="Tonnes",AppAn.Data!L75,(AppAn.Data!L75*ozton*AppAn.Data!L$6)/1000000),"-")</f>
        <v>7.3562499999999993</v>
      </c>
      <c r="D7" s="81">
        <f>IFERROR(IF($B$2="Tonnes",AppAn.Data!M75,(AppAn.Data!M75*ozton*AppAn.Data!M$6)/1000000),"-")</f>
        <v>15.742123287671234</v>
      </c>
      <c r="E7" s="81">
        <f>IFERROR(IF($B$2="Tonnes",AppAn.Data!N75,(AppAn.Data!N75*ozton*AppAn.Data!N$6)/1000000),"-")</f>
        <v>13.243826219512195</v>
      </c>
      <c r="F7" s="81">
        <f>IFERROR(IF($B$2="Tonnes",AppAn.Data!O75,(AppAn.Data!O75*ozton*AppAn.Data!O$6)/1000000),"-")</f>
        <v>20.914031942198868</v>
      </c>
      <c r="G7" s="81">
        <f>IFERROR(IF($B$2="Tonnes",AppAn.Data!P75,(AppAn.Data!P75*ozton*AppAn.Data!P$6)/1000000),"-")</f>
        <v>13.930448156831043</v>
      </c>
      <c r="H7" s="81">
        <f>IFERROR(IF($B$2="Tonnes",AppAn.Data!Q75,(AppAn.Data!Q75*ozton*AppAn.Data!Q$6)/1000000),"-")</f>
        <v>14.46625624260307</v>
      </c>
      <c r="I7" s="81">
        <f>IFERROR(IF($B$2="Tonnes",AppAn.Data!R75,(AppAn.Data!R75*ozton*AppAn.Data!R$6)/1000000),"-")</f>
        <v>16.024677029769606</v>
      </c>
      <c r="J7" s="81">
        <f>IFERROR(IF($B$2="Tonnes",AppAn.Data!S75,(AppAn.Data!S75*ozton*AppAn.Data!S$6)/1000000),"-")</f>
        <v>16.863429437216894</v>
      </c>
      <c r="K7" s="81">
        <f>IFERROR(IF($B$2="Tonnes",AppAn.Data!T75,(AppAn.Data!T75*ozton*AppAn.Data!T$6)/1000000),"-")</f>
        <v>14.782752389447971</v>
      </c>
      <c r="L7" s="81">
        <f>IFERROR(IF($B$2="Tonnes",AppAn.Data!U75,(AppAn.Data!U75*ozton*AppAn.Data!U$6)/1000000),"-")</f>
        <v>14.246990820882234</v>
      </c>
      <c r="M7" s="81">
        <f>IFERROR(IF($B$2="Tonnes",AppAn.Data!V75,(AppAn.Data!V75*ozton*AppAn.Data!V$6)/1000000),"-")</f>
        <v>11.935182471284005</v>
      </c>
      <c r="N7" s="81">
        <f>IFERROR(IF($B$2="Tonnes",AppAn.Data!W75,(AppAn.Data!W75*ozton*AppAn.Data!W$6)/1000000),"-")</f>
        <v>18.056098839078302</v>
      </c>
      <c r="O7" s="81">
        <f>IFERROR(IF($B$2="Tonnes",AppAn.Data!X75,(AppAn.Data!X75*ozton*AppAn.Data!X$6)/1000000),"-")</f>
        <v>20.833962090868958</v>
      </c>
      <c r="P7" s="81">
        <f>IFERROR(IF($B$2="Tonnes",AppAn.Data!Y75,(AppAn.Data!Y75*ozton*AppAn.Data!Y$6)/1000000),"-")</f>
        <v>21.90427990628983</v>
      </c>
      <c r="Q7" s="68" t="str">
        <f>IF(R7&lt;0,$A$2,IF(R7&gt;0,$A$1,"-"))</f>
        <v>▲</v>
      </c>
      <c r="R7" s="69">
        <f>IF(AND(P7&gt;0,O7&gt;0),(P7/O7-1)*100,"-")</f>
        <v>5.1373704663212783</v>
      </c>
      <c r="S7" s="64"/>
      <c r="T7" s="81">
        <f>IFERROR(IF($B$2="Tonnes",AppQt.Data!M85,(AppQt.Data!M85*ozton*AppQt.Data!M$7)/1000000),"-")</f>
        <v>7.5374999999999988</v>
      </c>
      <c r="U7" s="81">
        <f>IFERROR(IF($B$2="Tonnes",AppQt.Data!N85,(AppQt.Data!N85*ozton*AppQt.Data!N$7)/1000000),"-")</f>
        <v>-2.734375</v>
      </c>
      <c r="V7" s="81">
        <f>IFERROR(IF($B$2="Tonnes",AppQt.Data!O85,(AppQt.Data!O85*ozton*AppQt.Data!O$7)/1000000),"-")</f>
        <v>4.3343749999999996</v>
      </c>
      <c r="W7" s="81">
        <f>IFERROR(IF($B$2="Tonnes",AppQt.Data!P85,(AppQt.Data!P85*ozton*AppQt.Data!P$7)/1000000),"-")</f>
        <v>-1.78125</v>
      </c>
      <c r="X7" s="81">
        <f>IFERROR(IF($B$2="Tonnes",AppQt.Data!Q85,(AppQt.Data!Q85*ozton*AppQt.Data!Q$7)/1000000),"-")</f>
        <v>5.310359589041096</v>
      </c>
      <c r="Y7" s="81">
        <f>IFERROR(IF($B$2="Tonnes",AppQt.Data!R85,(AppQt.Data!R85*ozton*AppQt.Data!R$7)/1000000),"-")</f>
        <v>3.6532534246575343</v>
      </c>
      <c r="Z7" s="81">
        <f>IFERROR(IF($B$2="Tonnes",AppQt.Data!S85,(AppQt.Data!S85*ozton*AppQt.Data!S$7)/1000000),"-")</f>
        <v>3.2607020547945202</v>
      </c>
      <c r="AA7" s="81">
        <f>IFERROR(IF($B$2="Tonnes",AppQt.Data!T85,(AppQt.Data!T85*ozton*AppQt.Data!T$7)/1000000),"-")</f>
        <v>3.5178082191780824</v>
      </c>
      <c r="AB7" s="81">
        <f>IFERROR(IF($B$2="Tonnes",AppQt.Data!U85,(AppQt.Data!U85*ozton*AppQt.Data!U$7)/1000000),"-")</f>
        <v>4.4785060975609756</v>
      </c>
      <c r="AC7" s="81">
        <f>IFERROR(IF($B$2="Tonnes",AppQt.Data!V85,(AppQt.Data!V85*ozton*AppQt.Data!V$7)/1000000),"-")</f>
        <v>2.1473577235772359</v>
      </c>
      <c r="AD7" s="81">
        <f>IFERROR(IF($B$2="Tonnes",AppQt.Data!W85,(AppQt.Data!W85*ozton*AppQt.Data!W$7)/1000000),"-")</f>
        <v>3.1350355691056908</v>
      </c>
      <c r="AE7" s="81">
        <f>IFERROR(IF($B$2="Tonnes",AppQt.Data!X85,(AppQt.Data!X85*ozton*AppQt.Data!X$7)/1000000),"-")</f>
        <v>3.4829268292682922</v>
      </c>
      <c r="AF7" s="81">
        <f>IFERROR(IF($B$2="Tonnes",AppQt.Data!Y85,(AppQt.Data!Y85*ozton*AppQt.Data!Y$7)/1000000),"-")</f>
        <v>3.6704468724737267</v>
      </c>
      <c r="AG7" s="81">
        <f>IFERROR(IF($B$2="Tonnes",AppQt.Data!Z85,(AppQt.Data!Z85*ozton*AppQt.Data!Z$7)/1000000),"-")</f>
        <v>6.5176169765561855</v>
      </c>
      <c r="AH7" s="81">
        <f>IFERROR(IF($B$2="Tonnes",AppQt.Data!AA85,(AppQt.Data!AA85*ozton*AppQt.Data!AA$7)/1000000),"-")</f>
        <v>5.6875663146725941</v>
      </c>
      <c r="AI7" s="81">
        <f>IFERROR(IF($B$2="Tonnes",AppQt.Data!AB85,(AppQt.Data!AB85*ozton*AppQt.Data!AB$7)/1000000),"-")</f>
        <v>5.0384017784963619</v>
      </c>
      <c r="AJ7" s="81">
        <f>IFERROR(IF($B$2="Tonnes",AppQt.Data!AC85,(AppQt.Data!AC85*ozton*AppQt.Data!AC$7)/1000000),"-")</f>
        <v>2.9290995957962811</v>
      </c>
      <c r="AK7" s="81">
        <f>IFERROR(IF($B$2="Tonnes",AppQt.Data!AD85,(AppQt.Data!AD85*ozton*AppQt.Data!AD$7)/1000000),"-")</f>
        <v>4.1529705739692808</v>
      </c>
      <c r="AL7" s="81">
        <f>IFERROR(IF($B$2="Tonnes",AppQt.Data!AE85,(AppQt.Data!AE85*ozton*AppQt.Data!AE$7)/1000000),"-")</f>
        <v>3.1909624090541633</v>
      </c>
      <c r="AM7" s="81">
        <f>IFERROR(IF($B$2="Tonnes",AppQt.Data!AF85,(AppQt.Data!AF85*ozton*AppQt.Data!AF$7)/1000000),"-")</f>
        <v>3.6574155780113178</v>
      </c>
      <c r="AN7" s="81">
        <f>IFERROR(IF($B$2="Tonnes",AppQt.Data!AG85,(AppQt.Data!AG85*ozton*AppQt.Data!AG$7)/1000000),"-")</f>
        <v>3.0570549991915921</v>
      </c>
      <c r="AO7" s="81">
        <f>IFERROR(IF($B$2="Tonnes",AppQt.Data!AH85,(AppQt.Data!AH85*ozton*AppQt.Data!AH$7)/1000000),"-")</f>
        <v>3.7895856487469688</v>
      </c>
      <c r="AP7" s="81">
        <f>IFERROR(IF($B$2="Tonnes",AppQt.Data!AI85,(AppQt.Data!AI85*ozton*AppQt.Data!AI$7)/1000000),"-")</f>
        <v>3.6696067704122877</v>
      </c>
      <c r="AQ7" s="81">
        <f>IFERROR(IF($B$2="Tonnes",AppQt.Data!AJ85,(AppQt.Data!AJ85*ozton*AppQt.Data!AJ$7)/1000000),"-")</f>
        <v>3.9500088242522233</v>
      </c>
      <c r="AR7" s="81">
        <f>IFERROR(IF($B$2="Tonnes",AppQt.Data!AK85,(AppQt.Data!AK85*ozton*AppQt.Data!AK$7)/1000000),"-")</f>
        <v>3.3933310491026676</v>
      </c>
      <c r="AS7" s="81">
        <f>IFERROR(IF($B$2="Tonnes",AppQt.Data!AL85,(AppQt.Data!AL85*ozton*AppQt.Data!AL$7)/1000000),"-")</f>
        <v>4.206440070109136</v>
      </c>
      <c r="AT7" s="81">
        <f>IFERROR(IF($B$2="Tonnes",AppQt.Data!AM85,(AppQt.Data!AM85*ozton*AppQt.Data!AM$7)/1000000),"-")</f>
        <v>3.9191400308003232</v>
      </c>
      <c r="AU7" s="81">
        <f>IFERROR(IF($B$2="Tonnes",AppQt.Data!AN85,(AppQt.Data!AN85*ozton*AppQt.Data!AN$7)/1000000),"-")</f>
        <v>4.5057658797574778</v>
      </c>
      <c r="AV7" s="81">
        <f>IFERROR(IF($B$2="Tonnes",AppQt.Data!AO85,(AppQt.Data!AO85*ozton*AppQt.Data!AO$7)/1000000),"-")</f>
        <v>3.4611976700847213</v>
      </c>
      <c r="AW7" s="81">
        <f>IFERROR(IF($B$2="Tonnes",AppQt.Data!AP85,(AppQt.Data!AP85*ozton*AppQt.Data!AP$7)/1000000),"-")</f>
        <v>4.2721296821628947</v>
      </c>
      <c r="AX7" s="81">
        <f>IFERROR(IF($B$2="Tonnes",AppQt.Data!AQ85,(AppQt.Data!AQ85*ozton*AppQt.Data!AQ$7)/1000000),"-")</f>
        <v>3.7231830292603068</v>
      </c>
      <c r="AY7" s="81">
        <f>IFERROR(IF($B$2="Tonnes",AppQt.Data!AR85,(AppQt.Data!AR85*ozton*AppQt.Data!AR$7)/1000000),"-")</f>
        <v>5.4069190557089728</v>
      </c>
      <c r="AZ7" s="81">
        <f>IFERROR(IF($B$2="Tonnes",AppQt.Data!AS85,(AppQt.Data!AS85*ozton*AppQt.Data!AS$7)/1000000),"-")</f>
        <v>3.6342575535889572</v>
      </c>
      <c r="BA7" s="81">
        <f>IFERROR(IF($B$2="Tonnes",AppQt.Data!AT85,(AppQt.Data!AT85*ozton*AppQt.Data!AT$7)/1000000),"-")</f>
        <v>3.8541363086208174</v>
      </c>
      <c r="BB7" s="81">
        <f>IFERROR(IF($B$2="Tonnes",AppQt.Data!AU85,(AppQt.Data!AU85*ozton*AppQt.Data!AU$7)/1000000),"-")</f>
        <v>3.2391692354564672</v>
      </c>
      <c r="BC7" s="81">
        <f>IFERROR(IF($B$2="Tonnes",AppQt.Data!AV85,(AppQt.Data!AV85*ozton*AppQt.Data!AV$7)/1000000),"-")</f>
        <v>4.0551892917817298</v>
      </c>
      <c r="BD7" s="81">
        <f>IFERROR(IF($B$2="Tonnes",AppQt.Data!AW85,(AppQt.Data!AW85*ozton*AppQt.Data!AW$7)/1000000),"-")</f>
        <v>3.9976833089478534</v>
      </c>
      <c r="BE7" s="81">
        <f>IFERROR(IF($B$2="Tonnes",AppQt.Data!AX85,(AppQt.Data!AX85*ozton*AppQt.Data!AX$7)/1000000),"-")</f>
        <v>4.0083017609656508</v>
      </c>
      <c r="BF7" s="81">
        <f>IFERROR(IF($B$2="Tonnes",AppQt.Data!AY85,(AppQt.Data!AY85*ozton*AppQt.Data!AY$7)/1000000),"-")</f>
        <v>2.5913353883651737</v>
      </c>
      <c r="BG7" s="81">
        <f>IFERROR(IF($B$2="Tonnes",AppQt.Data!AZ85,(AppQt.Data!AZ85*ozton*AppQt.Data!AZ$7)/1000000),"-")</f>
        <v>3.6496703626035569</v>
      </c>
      <c r="BH7" s="81">
        <f>IFERROR(IF($B$2="Tonnes",AppQt.Data!BA85,(AppQt.Data!BA85*ozton*AppQt.Data!BA$7)/1000000),"-")</f>
        <v>4.197567474395246</v>
      </c>
      <c r="BI7" s="81">
        <f>IFERROR(IF($B$2="Tonnes",AppQt.Data!BB85,(AppQt.Data!BB85*ozton*AppQt.Data!BB$7)/1000000),"-")</f>
        <v>1.0020754402414127</v>
      </c>
      <c r="BJ7" s="81">
        <f>IFERROR(IF($B$2="Tonnes",AppQt.Data!BC85,(AppQt.Data!BC85*ozton*AppQt.Data!BC$7)/1000000),"-")</f>
        <v>2.7209021577834331</v>
      </c>
      <c r="BK7" s="81">
        <f>IFERROR(IF($B$2="Tonnes",AppQt.Data!BD85,(AppQt.Data!BD85*ozton*AppQt.Data!BD$7)/1000000),"-")</f>
        <v>4.014637398863913</v>
      </c>
      <c r="BL7" s="81">
        <f>IFERROR(IF($B$2="Tonnes",AppQt.Data!BE85,(AppQt.Data!BE85*ozton*AppQt.Data!BE$7)/1000000),"-")</f>
        <v>5.2469593429940575</v>
      </c>
      <c r="BM7" s="81">
        <f>IFERROR(IF($B$2="Tonnes",AppQt.Data!BF85,(AppQt.Data!BF85*ozton*AppQt.Data!BF$7)/1000000),"-")</f>
        <v>3.9352195072455434</v>
      </c>
      <c r="BN7" s="81">
        <f>IFERROR(IF($B$2="Tonnes",AppQt.Data!BG85,(AppQt.Data!BG85*ozton*AppQt.Data!BG$7)/1000000),"-")</f>
        <v>4.3287414579700974</v>
      </c>
      <c r="BO7" s="81">
        <f>IFERROR(IF($B$2="Tonnes",AppQt.Data!BH85,(AppQt.Data!BH85*ozton*AppQt.Data!BH$7)/1000000),"-")</f>
        <v>4.5451785308686024</v>
      </c>
      <c r="BP7" s="81">
        <f>IFERROR(IF($B$2="Tonnes",AppQt.Data!BI85,(AppQt.Data!BI85*ozton*AppQt.Data!BI$7)/1000000),"-")</f>
        <v>4.3179196043251729</v>
      </c>
      <c r="BQ7" s="81">
        <f>IFERROR(IF($B$2="Tonnes",AppQt.Data!BJ85,(AppQt.Data!BJ85*ozton*AppQt.Data!BJ$7)/1000000),"-")</f>
        <v>5.1815035251902071</v>
      </c>
      <c r="BR7" s="81">
        <f>IFERROR(IF($B$2="Tonnes",AppQt.Data!BK85,(AppQt.Data!BK85*ozton*AppQt.Data!BK$7)/1000000),"-")</f>
        <v>6.4768794064877593</v>
      </c>
      <c r="BS7" s="81">
        <f>IFERROR(IF($B$2="Tonnes",AppQt.Data!BL85,(AppQt.Data!BL85*ozton*AppQt.Data!BL$7)/1000000),"-")</f>
        <v>4.857659554865819</v>
      </c>
      <c r="BT7" s="81">
        <f>IFERROR(IF($B$2="Tonnes",AppQt.Data!BM85,(AppQt.Data!BM85*ozton*AppQt.Data!BM$7)/1000000),"-")</f>
        <v>5.1005425326091105</v>
      </c>
      <c r="BU7" s="81">
        <f>IFERROR(IF($B$2="Tonnes",AppQt.Data!BN85,(AppQt.Data!BN85*ozton*AppQt.Data!BN$7)/1000000),"-")</f>
        <v>5.6105967858700225</v>
      </c>
      <c r="BV7" s="81">
        <f>IFERROR(IF($B$2="Tonnes",AppQt.Data!BO85,(AppQt.Data!BO85*ozton*AppQt.Data!BO$7)/1000000),"-")</f>
        <v>5.8911266251635235</v>
      </c>
      <c r="BW7" s="81">
        <f>IFERROR(IF($B$2="Tonnes",AppQt.Data!BP85,(AppQt.Data!BP85*ozton*AppQt.Data!BP$7)/1000000),"-")</f>
        <v>5.3020139626471714</v>
      </c>
      <c r="BX7" s="68" t="str">
        <f>IF(BY7&lt;0,$A$2,IF(BY7&gt;0,$A$1,"-"))</f>
        <v>▲</v>
      </c>
      <c r="BY7" s="69">
        <f>IF(AND(ISNUMBER(BW7),ISNUMBER(BS7),BW7&gt;0,BS7&gt;0,(BW7/BS7-1)*100&lt;300),(BW7/BS7-1)*100,IF(AND(ISNUMBER(BW7),ISNUMBER(BS7),BW7&gt;0,BS7&gt;0,(BW7/BS7-1)*100&gt;300),"&gt;300","-"))</f>
        <v>9.1475000000000417</v>
      </c>
    </row>
    <row r="8" spans="1:78">
      <c r="A8" s="64"/>
      <c r="B8" s="89" t="s">
        <v>119</v>
      </c>
      <c r="C8" s="81" t="s">
        <v>43</v>
      </c>
      <c r="D8" s="81" t="s">
        <v>43</v>
      </c>
      <c r="E8" s="81" t="s">
        <v>43</v>
      </c>
      <c r="F8" s="81" t="s">
        <v>43</v>
      </c>
      <c r="G8" s="81" t="s">
        <v>43</v>
      </c>
      <c r="H8" s="81" t="s">
        <v>43</v>
      </c>
      <c r="I8" s="81" t="s">
        <v>43</v>
      </c>
      <c r="J8" s="81" t="s">
        <v>43</v>
      </c>
      <c r="K8" s="81" t="s">
        <v>43</v>
      </c>
      <c r="L8" s="81" t="s">
        <v>43</v>
      </c>
      <c r="M8" s="81" t="s">
        <v>43</v>
      </c>
      <c r="N8" s="81" t="s">
        <v>43</v>
      </c>
      <c r="O8" s="81" t="s">
        <v>43</v>
      </c>
      <c r="P8" s="81" t="s">
        <v>43</v>
      </c>
      <c r="Q8" s="68" t="s">
        <v>43</v>
      </c>
      <c r="R8" s="69" t="s">
        <v>43</v>
      </c>
      <c r="S8" s="64"/>
      <c r="T8" s="81" t="s">
        <v>43</v>
      </c>
      <c r="U8" s="81" t="s">
        <v>43</v>
      </c>
      <c r="V8" s="81" t="s">
        <v>43</v>
      </c>
      <c r="W8" s="81" t="s">
        <v>43</v>
      </c>
      <c r="X8" s="81" t="s">
        <v>43</v>
      </c>
      <c r="Y8" s="81" t="s">
        <v>43</v>
      </c>
      <c r="Z8" s="81" t="s">
        <v>43</v>
      </c>
      <c r="AA8" s="81" t="s">
        <v>43</v>
      </c>
      <c r="AB8" s="81" t="s">
        <v>43</v>
      </c>
      <c r="AC8" s="81" t="s">
        <v>43</v>
      </c>
      <c r="AD8" s="81" t="s">
        <v>43</v>
      </c>
      <c r="AE8" s="81" t="s">
        <v>43</v>
      </c>
      <c r="AF8" s="81" t="s">
        <v>43</v>
      </c>
      <c r="AG8" s="81" t="s">
        <v>43</v>
      </c>
      <c r="AH8" s="81" t="s">
        <v>43</v>
      </c>
      <c r="AI8" s="81" t="s">
        <v>43</v>
      </c>
      <c r="AJ8" s="81" t="s">
        <v>43</v>
      </c>
      <c r="AK8" s="81" t="s">
        <v>43</v>
      </c>
      <c r="AL8" s="81" t="s">
        <v>43</v>
      </c>
      <c r="AM8" s="81" t="s">
        <v>43</v>
      </c>
      <c r="AN8" s="81" t="s">
        <v>43</v>
      </c>
      <c r="AO8" s="81" t="s">
        <v>43</v>
      </c>
      <c r="AP8" s="81" t="s">
        <v>43</v>
      </c>
      <c r="AQ8" s="81" t="s">
        <v>43</v>
      </c>
      <c r="AR8" s="81" t="s">
        <v>43</v>
      </c>
      <c r="AS8" s="81" t="s">
        <v>43</v>
      </c>
      <c r="AT8" s="81" t="s">
        <v>43</v>
      </c>
      <c r="AU8" s="81" t="s">
        <v>43</v>
      </c>
      <c r="AV8" s="81" t="s">
        <v>43</v>
      </c>
      <c r="AW8" s="81" t="s">
        <v>43</v>
      </c>
      <c r="AX8" s="81" t="s">
        <v>43</v>
      </c>
      <c r="AY8" s="81" t="s">
        <v>43</v>
      </c>
      <c r="AZ8" s="81" t="s">
        <v>43</v>
      </c>
      <c r="BA8" s="81" t="s">
        <v>43</v>
      </c>
      <c r="BB8" s="81" t="s">
        <v>43</v>
      </c>
      <c r="BC8" s="81" t="s">
        <v>43</v>
      </c>
      <c r="BD8" s="81" t="s">
        <v>43</v>
      </c>
      <c r="BE8" s="81" t="s">
        <v>43</v>
      </c>
      <c r="BF8" s="81" t="s">
        <v>43</v>
      </c>
      <c r="BG8" s="81" t="s">
        <v>43</v>
      </c>
      <c r="BH8" s="81" t="s">
        <v>43</v>
      </c>
      <c r="BI8" s="81" t="s">
        <v>43</v>
      </c>
      <c r="BJ8" s="81" t="s">
        <v>43</v>
      </c>
      <c r="BK8" s="81" t="s">
        <v>43</v>
      </c>
      <c r="BL8" s="81" t="s">
        <v>43</v>
      </c>
      <c r="BM8" s="81" t="s">
        <v>43</v>
      </c>
      <c r="BN8" s="81" t="s">
        <v>43</v>
      </c>
      <c r="BO8" s="81" t="s">
        <v>43</v>
      </c>
      <c r="BP8" s="81" t="s">
        <v>43</v>
      </c>
      <c r="BQ8" s="81" t="s">
        <v>43</v>
      </c>
      <c r="BR8" s="81" t="s">
        <v>43</v>
      </c>
      <c r="BS8" s="81" t="s">
        <v>43</v>
      </c>
      <c r="BT8" s="81" t="s">
        <v>43</v>
      </c>
      <c r="BU8" s="81" t="s">
        <v>43</v>
      </c>
      <c r="BV8" s="81" t="s">
        <v>43</v>
      </c>
      <c r="BW8" s="81" t="s">
        <v>43</v>
      </c>
      <c r="BX8" s="68" t="s">
        <v>43</v>
      </c>
      <c r="BY8" s="69" t="s">
        <v>43</v>
      </c>
    </row>
    <row r="9" spans="1:78">
      <c r="A9" s="64"/>
      <c r="B9" s="90" t="s">
        <v>51</v>
      </c>
      <c r="C9" s="81">
        <f>IFERROR(IF($B$2="Tonnes",AppAn.Data!L77,(AppAn.Data!L77*ozton*AppAn.Data!L$6)/1000000),"-")</f>
        <v>183.57573926155413</v>
      </c>
      <c r="D9" s="81">
        <f>IFERROR(IF($B$2="Tonnes",AppAn.Data!M77,(AppAn.Data!M77*ozton*AppAn.Data!M$6)/1000000),"-")</f>
        <v>266.48421127635515</v>
      </c>
      <c r="E9" s="81">
        <f>IFERROR(IF($B$2="Tonnes",AppAn.Data!N77,(AppAn.Data!N77*ozton*AppAn.Data!N$6)/1000000),"-")</f>
        <v>264.13415819200048</v>
      </c>
      <c r="F9" s="81">
        <f>IFERROR(IF($B$2="Tonnes",AppAn.Data!O77,(AppAn.Data!O77*ozton*AppAn.Data!O$6)/1000000),"-")</f>
        <v>418.47936629694686</v>
      </c>
      <c r="G9" s="81">
        <f>IFERROR(IF($B$2="Tonnes",AppAn.Data!P77,(AppAn.Data!P77*ozton*AppAn.Data!P$6)/1000000),"-")</f>
        <v>208.40220507462686</v>
      </c>
      <c r="H9" s="81">
        <f>IFERROR(IF($B$2="Tonnes",AppAn.Data!Q77,(AppAn.Data!Q77*ozton*AppAn.Data!Q$6)/1000000),"-")</f>
        <v>236.30469000000002</v>
      </c>
      <c r="I9" s="81">
        <f>IFERROR(IF($B$2="Tonnes",AppAn.Data!R77,(AppAn.Data!R77*ozton*AppAn.Data!R$6)/1000000),"-")</f>
        <v>292.18461627497436</v>
      </c>
      <c r="J9" s="81">
        <f>IFERROR(IF($B$2="Tonnes",AppAn.Data!S77,(AppAn.Data!S77*ozton*AppAn.Data!S$6)/1000000),"-")</f>
        <v>313.98842805398345</v>
      </c>
      <c r="K9" s="81">
        <f>IFERROR(IF($B$2="Tonnes",AppAn.Data!T77,(AppAn.Data!T77*ozton*AppAn.Data!T$6)/1000000),"-")</f>
        <v>315.42760957939453</v>
      </c>
      <c r="L9" s="81">
        <f>IFERROR(IF($B$2="Tonnes",AppAn.Data!U77,(AppAn.Data!U77*ozton*AppAn.Data!U$6)/1000000),"-")</f>
        <v>217.73193000000001</v>
      </c>
      <c r="M9" s="81">
        <f>IFERROR(IF($B$2="Tonnes",AppAn.Data!V77,(AppAn.Data!V77*ozton*AppAn.Data!V$6)/1000000),"-")</f>
        <v>208.01800000000003</v>
      </c>
      <c r="N9" s="81">
        <f>IFERROR(IF($B$2="Tonnes",AppAn.Data!W77,(AppAn.Data!W77*ozton*AppAn.Data!W$6)/1000000),"-")</f>
        <v>294.38219499999997</v>
      </c>
      <c r="O9" s="81">
        <f>IFERROR(IF($B$2="Tonnes",AppAn.Data!X77,(AppAn.Data!X77*ozton*AppAn.Data!X$6)/1000000),"-")</f>
        <v>226.7665016</v>
      </c>
      <c r="P9" s="81">
        <f>IFERROR(IF($B$2="Tonnes",AppAn.Data!Y77,(AppAn.Data!Y77*ozton*AppAn.Data!Y$6)/1000000),"-")</f>
        <v>287.17580220000002</v>
      </c>
      <c r="Q9" s="68" t="str">
        <f t="shared" ref="Q9:Q46" si="0">IF(R9&lt;0,$A$2,IF(R9&gt;0,$A$1,"-"))</f>
        <v>▲</v>
      </c>
      <c r="R9" s="69">
        <f t="shared" ref="R9:R37" si="1">IF(AND(P9&gt;0,O9&gt;0),(P9/O9-1)*100,"-")</f>
        <v>26.639428740033978</v>
      </c>
      <c r="S9" s="64"/>
      <c r="T9" s="81">
        <f>IFERROR(IF($B$2="Tonnes",AppQt.Data!M87,(AppQt.Data!M87*ozton*AppQt.Data!M$7)/1000000),"-")</f>
        <v>39.632632251555059</v>
      </c>
      <c r="U9" s="81">
        <f>IFERROR(IF($B$2="Tonnes",AppQt.Data!N87,(AppQt.Data!N87*ozton*AppQt.Data!N$7)/1000000),"-")</f>
        <v>35.26752083753901</v>
      </c>
      <c r="V9" s="81">
        <f>IFERROR(IF($B$2="Tonnes",AppQt.Data!O87,(AppQt.Data!O87*ozton*AppQt.Data!O$7)/1000000),"-")</f>
        <v>48.154690314954934</v>
      </c>
      <c r="W9" s="81">
        <f>IFERROR(IF($B$2="Tonnes",AppQt.Data!P87,(AppQt.Data!P87*ozton*AppQt.Data!P$7)/1000000),"-")</f>
        <v>60.520895857505145</v>
      </c>
      <c r="X9" s="81">
        <f>IFERROR(IF($B$2="Tonnes",AppQt.Data!Q87,(AppQt.Data!Q87*ozton*AppQt.Data!Q$7)/1000000),"-")</f>
        <v>86.550419452018843</v>
      </c>
      <c r="Y9" s="81">
        <f>IFERROR(IF($B$2="Tonnes",AppQt.Data!R87,(AppQt.Data!R87*ozton*AppQt.Data!R$7)/1000000),"-")</f>
        <v>54.91035851081466</v>
      </c>
      <c r="Z9" s="81">
        <f>IFERROR(IF($B$2="Tonnes",AppQt.Data!S87,(AppQt.Data!S87*ozton*AppQt.Data!S$7)/1000000),"-")</f>
        <v>61.152933402745347</v>
      </c>
      <c r="AA9" s="81">
        <f>IFERROR(IF($B$2="Tonnes",AppQt.Data!T87,(AppQt.Data!T87*ozton*AppQt.Data!T$7)/1000000),"-")</f>
        <v>63.870499910776331</v>
      </c>
      <c r="AB9" s="81">
        <f>IFERROR(IF($B$2="Tonnes",AppQt.Data!U87,(AppQt.Data!U87*ozton*AppQt.Data!U$7)/1000000),"-")</f>
        <v>93.15110150864453</v>
      </c>
      <c r="AC9" s="81">
        <f>IFERROR(IF($B$2="Tonnes",AppQt.Data!V87,(AppQt.Data!V87*ozton*AppQt.Data!V$7)/1000000),"-")</f>
        <v>52.376362132766999</v>
      </c>
      <c r="AD9" s="81">
        <f>IFERROR(IF($B$2="Tonnes",AppQt.Data!W87,(AppQt.Data!W87*ozton*AppQt.Data!W$7)/1000000),"-")</f>
        <v>53.553717947161999</v>
      </c>
      <c r="AE9" s="81">
        <f>IFERROR(IF($B$2="Tonnes",AppQt.Data!X87,(AppQt.Data!X87*ozton*AppQt.Data!X$7)/1000000),"-")</f>
        <v>65.052976603426941</v>
      </c>
      <c r="AF9" s="81">
        <f>IFERROR(IF($B$2="Tonnes",AppQt.Data!Y87,(AppQt.Data!Y87*ozton*AppQt.Data!Y$7)/1000000),"-")</f>
        <v>119.62163659867154</v>
      </c>
      <c r="AG9" s="81">
        <f>IFERROR(IF($B$2="Tonnes",AppQt.Data!Z87,(AppQt.Data!Z87*ozton*AppQt.Data!Z$7)/1000000),"-")</f>
        <v>158.89605623439439</v>
      </c>
      <c r="AH9" s="81">
        <f>IFERROR(IF($B$2="Tonnes",AppQt.Data!AA87,(AppQt.Data!AA87*ozton*AppQt.Data!AA$7)/1000000),"-")</f>
        <v>84.273992999247199</v>
      </c>
      <c r="AI9" s="81">
        <f>IFERROR(IF($B$2="Tonnes",AppQt.Data!AB87,(AppQt.Data!AB87*ozton*AppQt.Data!AB$7)/1000000),"-")</f>
        <v>55.687680464633722</v>
      </c>
      <c r="AJ9" s="81">
        <f>IFERROR(IF($B$2="Tonnes",AppQt.Data!AC87,(AppQt.Data!AC87*ozton*AppQt.Data!AC$7)/1000000),"-")</f>
        <v>64.514756268656726</v>
      </c>
      <c r="AK9" s="81">
        <f>IFERROR(IF($B$2="Tonnes",AppQt.Data!AD87,(AppQt.Data!AD87*ozton*AppQt.Data!AD$7)/1000000),"-")</f>
        <v>46.445716417910447</v>
      </c>
      <c r="AL9" s="81">
        <f>IFERROR(IF($B$2="Tonnes",AppQt.Data!AE87,(AppQt.Data!AE87*ozton*AppQt.Data!AE$7)/1000000),"-")</f>
        <v>42.550462686567165</v>
      </c>
      <c r="AM9" s="81">
        <f>IFERROR(IF($B$2="Tonnes",AppQt.Data!AF87,(AppQt.Data!AF87*ozton*AppQt.Data!AF$7)/1000000),"-")</f>
        <v>54.891269701492533</v>
      </c>
      <c r="AN9" s="81">
        <f>IFERROR(IF($B$2="Tonnes",AppQt.Data!AG87,(AppQt.Data!AG87*ozton*AppQt.Data!AG$7)/1000000),"-")</f>
        <v>66.096117499999991</v>
      </c>
      <c r="AO9" s="81">
        <f>IFERROR(IF($B$2="Tonnes",AppQt.Data!AH87,(AppQt.Data!AH87*ozton*AppQt.Data!AH$7)/1000000),"-")</f>
        <v>46.8875125</v>
      </c>
      <c r="AP9" s="81">
        <f>IFERROR(IF($B$2="Tonnes",AppQt.Data!AI87,(AppQt.Data!AI87*ozton*AppQt.Data!AI$7)/1000000),"-")</f>
        <v>55.300457500000007</v>
      </c>
      <c r="AQ9" s="81">
        <f>IFERROR(IF($B$2="Tonnes",AppQt.Data!AJ87,(AppQt.Data!AJ87*ozton*AppQt.Data!AJ$7)/1000000),"-")</f>
        <v>68.020602499999995</v>
      </c>
      <c r="AR9" s="81">
        <f>IFERROR(IF($B$2="Tonnes",AppQt.Data!AK87,(AppQt.Data!AK87*ozton*AppQt.Data!AK$7)/1000000),"-")</f>
        <v>83.191207920081965</v>
      </c>
      <c r="AS9" s="81">
        <f>IFERROR(IF($B$2="Tonnes",AppQt.Data!AL87,(AppQt.Data!AL87*ozton*AppQt.Data!AL$7)/1000000),"-")</f>
        <v>41.785328081454914</v>
      </c>
      <c r="AT9" s="81">
        <f>IFERROR(IF($B$2="Tonnes",AppQt.Data!AM87,(AppQt.Data!AM87*ozton*AppQt.Data!AM$7)/1000000),"-")</f>
        <v>42.523526757812498</v>
      </c>
      <c r="AU9" s="81">
        <f>IFERROR(IF($B$2="Tonnes",AppQt.Data!AN87,(AppQt.Data!AN87*ozton*AppQt.Data!AN$7)/1000000),"-")</f>
        <v>124.68455351562498</v>
      </c>
      <c r="AV9" s="81">
        <f>IFERROR(IF($B$2="Tonnes",AppQt.Data!AO87,(AppQt.Data!AO87*ozton*AppQt.Data!AO$7)/1000000),"-")</f>
        <v>107.89929013671876</v>
      </c>
      <c r="AW9" s="81">
        <f>IFERROR(IF($B$2="Tonnes",AppQt.Data!AP87,(AppQt.Data!AP87*ozton*AppQt.Data!AP$7)/1000000),"-")</f>
        <v>64.093924855957027</v>
      </c>
      <c r="AX9" s="81">
        <f>IFERROR(IF($B$2="Tonnes",AppQt.Data!AQ87,(AppQt.Data!AQ87*ozton*AppQt.Data!AQ$7)/1000000),"-")</f>
        <v>71.146808844433608</v>
      </c>
      <c r="AY9" s="81">
        <f>IFERROR(IF($B$2="Tonnes",AppQt.Data!AR87,(AppQt.Data!AR87*ozton*AppQt.Data!AR$7)/1000000),"-")</f>
        <v>70.84840421687403</v>
      </c>
      <c r="AZ9" s="81">
        <f>IFERROR(IF($B$2="Tonnes",AppQt.Data!AS87,(AppQt.Data!AS87*ozton*AppQt.Data!AS$7)/1000000),"-")</f>
        <v>79.348108840820316</v>
      </c>
      <c r="BA9" s="81">
        <f>IFERROR(IF($B$2="Tonnes",AppQt.Data!AT87,(AppQt.Data!AT87*ozton*AppQt.Data!AT$7)/1000000),"-")</f>
        <v>70.81284718857421</v>
      </c>
      <c r="BB9" s="81">
        <f>IFERROR(IF($B$2="Tonnes",AppQt.Data!AU87,(AppQt.Data!AU87*ozton*AppQt.Data!AU$7)/1000000),"-")</f>
        <v>90.148749999999993</v>
      </c>
      <c r="BC9" s="81">
        <f>IFERROR(IF($B$2="Tonnes",AppQt.Data!AV87,(AppQt.Data!AV87*ozton*AppQt.Data!AV$7)/1000000),"-")</f>
        <v>75.117903549999994</v>
      </c>
      <c r="BD9" s="81">
        <f>IFERROR(IF($B$2="Tonnes",AppQt.Data!AW87,(AppQt.Data!AW87*ozton*AppQt.Data!AW$7)/1000000),"-")</f>
        <v>72.94</v>
      </c>
      <c r="BE9" s="81">
        <f>IFERROR(IF($B$2="Tonnes",AppQt.Data!AX87,(AppQt.Data!AX87*ozton*AppQt.Data!AX$7)/1000000),"-")</f>
        <v>50.700499999999991</v>
      </c>
      <c r="BF9" s="81">
        <f>IFERROR(IF($B$2="Tonnes",AppQt.Data!AY87,(AppQt.Data!AY87*ozton*AppQt.Data!AY$7)/1000000),"-")</f>
        <v>44.496430000000004</v>
      </c>
      <c r="BG9" s="81">
        <f>IFERROR(IF($B$2="Tonnes",AppQt.Data!AZ87,(AppQt.Data!AZ87*ozton*AppQt.Data!AZ$7)/1000000),"-")</f>
        <v>49.595000000000006</v>
      </c>
      <c r="BH9" s="81">
        <f>IFERROR(IF($B$2="Tonnes",AppQt.Data!BA87,(AppQt.Data!BA87*ozton*AppQt.Data!BA$7)/1000000),"-")</f>
        <v>39.333800000000004</v>
      </c>
      <c r="BI9" s="81">
        <f>IFERROR(IF($B$2="Tonnes",AppQt.Data!BB87,(AppQt.Data!BB87*ozton*AppQt.Data!BB$7)/1000000),"-")</f>
        <v>42.722000000000001</v>
      </c>
      <c r="BJ9" s="81">
        <f>IFERROR(IF($B$2="Tonnes",AppQt.Data!BC87,(AppQt.Data!BC87*ozton*AppQt.Data!BC$7)/1000000),"-")</f>
        <v>60.27</v>
      </c>
      <c r="BK9" s="81">
        <f>IFERROR(IF($B$2="Tonnes",AppQt.Data!BD87,(AppQt.Data!BD87*ozton*AppQt.Data!BD$7)/1000000),"-")</f>
        <v>65.6922</v>
      </c>
      <c r="BL9" s="81">
        <f>IFERROR(IF($B$2="Tonnes",AppQt.Data!BE87,(AppQt.Data!BE87*ozton*AppQt.Data!BE$7)/1000000),"-")</f>
        <v>88.998610000000014</v>
      </c>
      <c r="BM9" s="81">
        <f>IFERROR(IF($B$2="Tonnes",AppQt.Data!BF87,(AppQt.Data!BF87*ozton*AppQt.Data!BF$7)/1000000),"-")</f>
        <v>59.716899999999995</v>
      </c>
      <c r="BN9" s="81">
        <f>IFERROR(IF($B$2="Tonnes",AppQt.Data!BG87,(AppQt.Data!BG87*ozton*AppQt.Data!BG$7)/1000000),"-")</f>
        <v>66.51668500000001</v>
      </c>
      <c r="BO9" s="81">
        <f>IFERROR(IF($B$2="Tonnes",AppQt.Data!BH87,(AppQt.Data!BH87*ozton*AppQt.Data!BH$7)/1000000),"-")</f>
        <v>79.149999999999991</v>
      </c>
      <c r="BP9" s="81">
        <f>IFERROR(IF($B$2="Tonnes",AppQt.Data!BI87,(AppQt.Data!BI87*ozton*AppQt.Data!BI$7)/1000000),"-")</f>
        <v>51.826083599999997</v>
      </c>
      <c r="BQ9" s="81">
        <f>IFERROR(IF($B$2="Tonnes",AppQt.Data!BJ87,(AppQt.Data!BJ87*ozton*AppQt.Data!BJ$7)/1000000),"-")</f>
        <v>39.413679999999999</v>
      </c>
      <c r="BR9" s="81">
        <f>IFERROR(IF($B$2="Tonnes",AppQt.Data!BK87,(AppQt.Data!BK87*ozton*AppQt.Data!BK$7)/1000000),"-")</f>
        <v>71.821923999999996</v>
      </c>
      <c r="BS9" s="81">
        <f>IFERROR(IF($B$2="Tonnes",AppQt.Data!BL87,(AppQt.Data!BL87*ozton*AppQt.Data!BL$7)/1000000),"-")</f>
        <v>63.704813999999992</v>
      </c>
      <c r="BT9" s="81">
        <f>IFERROR(IF($B$2="Tonnes",AppQt.Data!BM87,(AppQt.Data!BM87*ozton*AppQt.Data!BM$7)/1000000),"-")</f>
        <v>67.99182995999999</v>
      </c>
      <c r="BU9" s="81">
        <f>IFERROR(IF($B$2="Tonnes",AppQt.Data!BN87,(AppQt.Data!BN87*ozton*AppQt.Data!BN$7)/1000000),"-")</f>
        <v>51.11779404</v>
      </c>
      <c r="BV9" s="81">
        <f>IFERROR(IF($B$2="Tonnes",AppQt.Data!BO87,(AppQt.Data!BO87*ozton*AppQt.Data!BO$7)/1000000),"-")</f>
        <v>83.061621200000005</v>
      </c>
      <c r="BW9" s="81">
        <f>IFERROR(IF($B$2="Tonnes",AppQt.Data!BP87,(AppQt.Data!BP87*ozton*AppQt.Data!BP$7)/1000000),"-")</f>
        <v>85.004557000000005</v>
      </c>
      <c r="BX9" s="68" t="str">
        <f t="shared" ref="BX9:BX37" si="2">IF(BY9&lt;0,$A$2,IF(BY9&gt;0,$A$1,"-"))</f>
        <v>▲</v>
      </c>
      <c r="BY9" s="69">
        <f t="shared" ref="BY9:BY37" si="3">IF(AND(ISNUMBER(BW9),ISNUMBER(BS9),BW9&gt;0,BS9&gt;0,(BW9/BS9-1)*100&lt;300),(BW9/BS9-1)*100,IF(AND(ISNUMBER(BW9),ISNUMBER(BS9),BW9&gt;0,BS9&gt;0,(BW9/BS9-1)*100&gt;300),"&gt;300","-"))</f>
        <v>33.435060339396053</v>
      </c>
    </row>
    <row r="10" spans="1:78">
      <c r="A10" s="64"/>
      <c r="B10" s="80" t="s">
        <v>238</v>
      </c>
      <c r="C10" s="81">
        <f>IFERROR(IF($B$2="Tonnes",AppAn.Data!L78,(AppAn.Data!L78*ozton*AppAn.Data!L$6)/1000000),"-")</f>
        <v>183.7937917018449</v>
      </c>
      <c r="D10" s="81">
        <f>IFERROR(IF($B$2="Tonnes",AppAn.Data!M78,(AppAn.Data!M78*ozton*AppAn.Data!M$6)/1000000),"-")</f>
        <v>259.09565815460024</v>
      </c>
      <c r="E10" s="81">
        <f>IFERROR(IF($B$2="Tonnes",AppAn.Data!N78,(AppAn.Data!N78*ozton*AppAn.Data!N$6)/1000000),"-")</f>
        <v>256.96396355213449</v>
      </c>
      <c r="F10" s="81">
        <f>IFERROR(IF($B$2="Tonnes",AppAn.Data!O78,(AppAn.Data!O78*ozton*AppAn.Data!O$6)/1000000),"-")</f>
        <v>406.71080379694683</v>
      </c>
      <c r="G10" s="81">
        <f>IFERROR(IF($B$2="Tonnes",AppAn.Data!P78,(AppAn.Data!P78*ozton*AppAn.Data!P$6)/1000000),"-")</f>
        <v>198.45220507462687</v>
      </c>
      <c r="H10" s="81">
        <f>IFERROR(IF($B$2="Tonnes",AppAn.Data!Q78,(AppAn.Data!Q78*ozton*AppAn.Data!Q$6)/1000000),"-")</f>
        <v>228.103565</v>
      </c>
      <c r="I10" s="81">
        <f>IFERROR(IF($B$2="Tonnes",AppAn.Data!R78,(AppAn.Data!R78*ozton*AppAn.Data!R$6)/1000000),"-")</f>
        <v>284.55456803278685</v>
      </c>
      <c r="J10" s="81">
        <f>IFERROR(IF($B$2="Tonnes",AppAn.Data!S78,(AppAn.Data!S78*ozton*AppAn.Data!S$6)/1000000),"-")</f>
        <v>306.38583300000005</v>
      </c>
      <c r="K10" s="81">
        <f>IFERROR(IF($B$2="Tonnes",AppAn.Data!T78,(AppAn.Data!T78*ozton*AppAn.Data!T$6)/1000000),"-")</f>
        <v>308.03567355000001</v>
      </c>
      <c r="L10" s="81">
        <f>IFERROR(IF($B$2="Tonnes",AppAn.Data!U78,(AppAn.Data!U78*ozton*AppAn.Data!U$6)/1000000),"-")</f>
        <v>211.12092999999999</v>
      </c>
      <c r="M10" s="81">
        <f>IFERROR(IF($B$2="Tonnes",AppAn.Data!V78,(AppAn.Data!V78*ozton*AppAn.Data!V$6)/1000000),"-")</f>
        <v>198.87400000000002</v>
      </c>
      <c r="N10" s="81">
        <f>IFERROR(IF($B$2="Tonnes",AppAn.Data!W78,(AppAn.Data!W78*ozton*AppAn.Data!W$6)/1000000),"-")</f>
        <v>285.48719499999999</v>
      </c>
      <c r="O10" s="81">
        <f>IFERROR(IF($B$2="Tonnes",AppAn.Data!X78,(AppAn.Data!X78*ozton*AppAn.Data!X$6)/1000000),"-")</f>
        <v>218.22650160000001</v>
      </c>
      <c r="P10" s="81">
        <f>IFERROR(IF($B$2="Tonnes",AppAn.Data!Y78,(AppAn.Data!Y78*ozton*AppAn.Data!Y$6)/1000000),"-")</f>
        <v>279.54580220000003</v>
      </c>
      <c r="Q10" s="68" t="str">
        <f t="shared" si="0"/>
        <v>▲</v>
      </c>
      <c r="R10" s="69">
        <f t="shared" si="1"/>
        <v>28.098924809964522</v>
      </c>
      <c r="S10" s="64"/>
      <c r="T10" s="81">
        <f>IFERROR(IF($B$2="Tonnes",AppQt.Data!M88,(AppQt.Data!M88*ozton*AppQt.Data!M$7)/1000000),"-")</f>
        <v>39.371388092676554</v>
      </c>
      <c r="U10" s="81">
        <f>IFERROR(IF($B$2="Tonnes",AppQt.Data!N88,(AppQt.Data!N88*ozton*AppQt.Data!N$7)/1000000),"-")</f>
        <v>36.544890385825617</v>
      </c>
      <c r="V10" s="81">
        <f>IFERROR(IF($B$2="Tonnes",AppQt.Data!O88,(AppQt.Data!O88*ozton*AppQt.Data!O$7)/1000000),"-")</f>
        <v>47.672371779129392</v>
      </c>
      <c r="W10" s="81">
        <f>IFERROR(IF($B$2="Tonnes",AppQt.Data!P88,(AppQt.Data!P88*ozton*AppQt.Data!P$7)/1000000),"-")</f>
        <v>60.205141444213346</v>
      </c>
      <c r="X10" s="81">
        <f>IFERROR(IF($B$2="Tonnes",AppQt.Data!Q88,(AppQt.Data!Q88*ozton*AppQt.Data!Q$7)/1000000),"-")</f>
        <v>84.758332711364631</v>
      </c>
      <c r="Y10" s="81">
        <f>IFERROR(IF($B$2="Tonnes",AppQt.Data!R88,(AppQt.Data!R88*ozton*AppQt.Data!R$7)/1000000),"-")</f>
        <v>53.272713066889423</v>
      </c>
      <c r="Z10" s="81">
        <f>IFERROR(IF($B$2="Tonnes",AppQt.Data!S88,(AppQt.Data!S88*ozton*AppQt.Data!S$7)/1000000),"-")</f>
        <v>59.081908934936422</v>
      </c>
      <c r="AA10" s="81">
        <f>IFERROR(IF($B$2="Tonnes",AppQt.Data!T88,(AppQt.Data!T88*ozton*AppQt.Data!T$7)/1000000),"-")</f>
        <v>61.982703441409768</v>
      </c>
      <c r="AB10" s="81">
        <f>IFERROR(IF($B$2="Tonnes",AppQt.Data!U88,(AppQt.Data!U88*ozton*AppQt.Data!U$7)/1000000),"-")</f>
        <v>91.237554900604323</v>
      </c>
      <c r="AC10" s="81">
        <f>IFERROR(IF($B$2="Tonnes",AppQt.Data!V88,(AppQt.Data!V88*ozton*AppQt.Data!V$7)/1000000),"-")</f>
        <v>50.636729385698317</v>
      </c>
      <c r="AD10" s="81">
        <f>IFERROR(IF($B$2="Tonnes",AppQt.Data!W88,(AppQt.Data!W88*ozton*AppQt.Data!W$7)/1000000),"-")</f>
        <v>52.173638592053123</v>
      </c>
      <c r="AE10" s="81">
        <f>IFERROR(IF($B$2="Tonnes",AppQt.Data!X88,(AppQt.Data!X88*ozton*AppQt.Data!X$7)/1000000),"-")</f>
        <v>62.916040673778696</v>
      </c>
      <c r="AF10" s="81">
        <f>IFERROR(IF($B$2="Tonnes",AppQt.Data!Y88,(AppQt.Data!Y88*ozton*AppQt.Data!Y$7)/1000000),"-")</f>
        <v>116.22144909867154</v>
      </c>
      <c r="AG10" s="81">
        <f>IFERROR(IF($B$2="Tonnes",AppQt.Data!Z88,(AppQt.Data!Z88*ozton*AppQt.Data!Z$7)/1000000),"-")</f>
        <v>155.16905623439439</v>
      </c>
      <c r="AH10" s="81">
        <f>IFERROR(IF($B$2="Tonnes",AppQt.Data!AA88,(AppQt.Data!AA88*ozton*AppQt.Data!AA$7)/1000000),"-")</f>
        <v>81.949617999247209</v>
      </c>
      <c r="AI10" s="81">
        <f>IFERROR(IF($B$2="Tonnes",AppQt.Data!AB88,(AppQt.Data!AB88*ozton*AppQt.Data!AB$7)/1000000),"-")</f>
        <v>53.370680464633722</v>
      </c>
      <c r="AJ10" s="81">
        <f>IFERROR(IF($B$2="Tonnes",AppQt.Data!AC88,(AppQt.Data!AC88*ozton*AppQt.Data!AC$7)/1000000),"-")</f>
        <v>62.295756268656717</v>
      </c>
      <c r="AK10" s="81">
        <f>IFERROR(IF($B$2="Tonnes",AppQt.Data!AD88,(AppQt.Data!AD88*ozton*AppQt.Data!AD$7)/1000000),"-")</f>
        <v>43.431716417910451</v>
      </c>
      <c r="AL10" s="81">
        <f>IFERROR(IF($B$2="Tonnes",AppQt.Data!AE88,(AppQt.Data!AE88*ozton*AppQt.Data!AE$7)/1000000),"-")</f>
        <v>40.487462686567163</v>
      </c>
      <c r="AM10" s="81">
        <f>IFERROR(IF($B$2="Tonnes",AppQt.Data!AF88,(AppQt.Data!AF88*ozton*AppQt.Data!AF$7)/1000000),"-")</f>
        <v>52.237269701492536</v>
      </c>
      <c r="AN10" s="81">
        <f>IFERROR(IF($B$2="Tonnes",AppQt.Data!AG88,(AppQt.Data!AG88*ozton*AppQt.Data!AG$7)/1000000),"-")</f>
        <v>63.950117499999998</v>
      </c>
      <c r="AO10" s="81">
        <f>IFERROR(IF($B$2="Tonnes",AppQt.Data!AH88,(AppQt.Data!AH88*ozton*AppQt.Data!AH$7)/1000000),"-")</f>
        <v>45.144512500000005</v>
      </c>
      <c r="AP10" s="81">
        <f>IFERROR(IF($B$2="Tonnes",AppQt.Data!AI88,(AppQt.Data!AI88*ozton*AppQt.Data!AI$7)/1000000),"-")</f>
        <v>53.208957500000004</v>
      </c>
      <c r="AQ10" s="81">
        <f>IFERROR(IF($B$2="Tonnes",AppQt.Data!AJ88,(AppQt.Data!AJ88*ozton*AppQt.Data!AJ$7)/1000000),"-")</f>
        <v>65.799977499999997</v>
      </c>
      <c r="AR10" s="81">
        <f>IFERROR(IF($B$2="Tonnes",AppQt.Data!AK88,(AppQt.Data!AK88*ozton*AppQt.Data!AK$7)/1000000),"-")</f>
        <v>81.263942295081961</v>
      </c>
      <c r="AS10" s="81">
        <f>IFERROR(IF($B$2="Tonnes",AppQt.Data!AL88,(AppQt.Data!AL88*ozton*AppQt.Data!AL$7)/1000000),"-")</f>
        <v>40.180625737704915</v>
      </c>
      <c r="AT10" s="81">
        <f>IFERROR(IF($B$2="Tonnes",AppQt.Data!AM88,(AppQt.Data!AM88*ozton*AppQt.Data!AM$7)/1000000),"-")</f>
        <v>41.019999999999996</v>
      </c>
      <c r="AU10" s="81">
        <f>IFERROR(IF($B$2="Tonnes",AppQt.Data!AN88,(AppQt.Data!AN88*ozton*AppQt.Data!AN$7)/1000000),"-")</f>
        <v>122.08999999999999</v>
      </c>
      <c r="AV10" s="81">
        <f>IFERROR(IF($B$2="Tonnes",AppQt.Data!AO88,(AppQt.Data!AO88*ozton*AppQt.Data!AO$7)/1000000),"-")</f>
        <v>105.9</v>
      </c>
      <c r="AW10" s="81">
        <f>IFERROR(IF($B$2="Tonnes",AppQt.Data!AP88,(AppQt.Data!AP88*ozton*AppQt.Data!AP$7)/1000000),"-")</f>
        <v>62.625999999999998</v>
      </c>
      <c r="AX10" s="81">
        <f>IFERROR(IF($B$2="Tonnes",AppQt.Data!AQ88,(AppQt.Data!AQ88*ozton*AppQt.Data!AQ$7)/1000000),"-")</f>
        <v>69.28537</v>
      </c>
      <c r="AY10" s="81">
        <f>IFERROR(IF($B$2="Tonnes",AppQt.Data!AR88,(AppQt.Data!AR88*ozton*AppQt.Data!AR$7)/1000000),"-")</f>
        <v>68.574463000000009</v>
      </c>
      <c r="AZ10" s="81">
        <f>IFERROR(IF($B$2="Tonnes",AppQt.Data!AS88,(AppQt.Data!AS88*ozton*AppQt.Data!AS$7)/1000000),"-")</f>
        <v>77.317250000000001</v>
      </c>
      <c r="BA10" s="81">
        <f>IFERROR(IF($B$2="Tonnes",AppQt.Data!AT88,(AppQt.Data!AT88*ozton*AppQt.Data!AT$7)/1000000),"-")</f>
        <v>69.451769999999996</v>
      </c>
      <c r="BB10" s="81">
        <f>IFERROR(IF($B$2="Tonnes",AppQt.Data!AU88,(AppQt.Data!AU88*ozton*AppQt.Data!AU$7)/1000000),"-")</f>
        <v>87.998750000000001</v>
      </c>
      <c r="BC10" s="81">
        <f>IFERROR(IF($B$2="Tonnes",AppQt.Data!AV88,(AppQt.Data!AV88*ozton*AppQt.Data!AV$7)/1000000),"-")</f>
        <v>73.26790355</v>
      </c>
      <c r="BD10" s="81">
        <f>IFERROR(IF($B$2="Tonnes",AppQt.Data!AW88,(AppQt.Data!AW88*ozton*AppQt.Data!AW$7)/1000000),"-")</f>
        <v>71.188999999999993</v>
      </c>
      <c r="BE10" s="81">
        <f>IFERROR(IF($B$2="Tonnes",AppQt.Data!AX88,(AppQt.Data!AX88*ozton*AppQt.Data!AX$7)/1000000),"-")</f>
        <v>49.455499999999994</v>
      </c>
      <c r="BF10" s="81">
        <f>IFERROR(IF($B$2="Tonnes",AppQt.Data!AY88,(AppQt.Data!AY88*ozton*AppQt.Data!AY$7)/1000000),"-")</f>
        <v>42.835430000000002</v>
      </c>
      <c r="BG10" s="81">
        <f>IFERROR(IF($B$2="Tonnes",AppQt.Data!AZ88,(AppQt.Data!AZ88*ozton*AppQt.Data!AZ$7)/1000000),"-")</f>
        <v>47.641000000000005</v>
      </c>
      <c r="BH10" s="81">
        <f>IFERROR(IF($B$2="Tonnes",AppQt.Data!BA88,(AppQt.Data!BA88*ozton*AppQt.Data!BA$7)/1000000),"-")</f>
        <v>37.074800000000003</v>
      </c>
      <c r="BI10" s="81">
        <f>IFERROR(IF($B$2="Tonnes",AppQt.Data!BB88,(AppQt.Data!BB88*ozton*AppQt.Data!BB$7)/1000000),"-")</f>
        <v>40.667000000000002</v>
      </c>
      <c r="BJ10" s="81">
        <f>IFERROR(IF($B$2="Tonnes",AppQt.Data!BC88,(AppQt.Data!BC88*ozton*AppQt.Data!BC$7)/1000000),"-")</f>
        <v>57.56</v>
      </c>
      <c r="BK10" s="81">
        <f>IFERROR(IF($B$2="Tonnes",AppQt.Data!BD88,(AppQt.Data!BD88*ozton*AppQt.Data!BD$7)/1000000),"-")</f>
        <v>63.572199999999995</v>
      </c>
      <c r="BL10" s="81">
        <f>IFERROR(IF($B$2="Tonnes",AppQt.Data!BE88,(AppQt.Data!BE88*ozton*AppQt.Data!BE$7)/1000000),"-")</f>
        <v>86.463610000000003</v>
      </c>
      <c r="BM10" s="81">
        <f>IFERROR(IF($B$2="Tonnes",AppQt.Data!BF88,(AppQt.Data!BF88*ozton*AppQt.Data!BF$7)/1000000),"-")</f>
        <v>57.431899999999999</v>
      </c>
      <c r="BN10" s="81">
        <f>IFERROR(IF($B$2="Tonnes",AppQt.Data!BG88,(AppQt.Data!BG88*ozton*AppQt.Data!BG$7)/1000000),"-")</f>
        <v>64.701685000000012</v>
      </c>
      <c r="BO10" s="81">
        <f>IFERROR(IF($B$2="Tonnes",AppQt.Data!BH88,(AppQt.Data!BH88*ozton*AppQt.Data!BH$7)/1000000),"-")</f>
        <v>76.89</v>
      </c>
      <c r="BP10" s="81">
        <f>IFERROR(IF($B$2="Tonnes",AppQt.Data!BI88,(AppQt.Data!BI88*ozton*AppQt.Data!BI$7)/1000000),"-")</f>
        <v>49.331083599999999</v>
      </c>
      <c r="BQ10" s="81">
        <f>IFERROR(IF($B$2="Tonnes",AppQt.Data!BJ88,(AppQt.Data!BJ88*ozton*AppQt.Data!BJ$7)/1000000),"-")</f>
        <v>37.438680000000005</v>
      </c>
      <c r="BR10" s="81">
        <f>IFERROR(IF($B$2="Tonnes",AppQt.Data!BK88,(AppQt.Data!BK88*ozton*AppQt.Data!BK$7)/1000000),"-")</f>
        <v>70.106924000000006</v>
      </c>
      <c r="BS10" s="81">
        <f>IFERROR(IF($B$2="Tonnes",AppQt.Data!BL88,(AppQt.Data!BL88*ozton*AppQt.Data!BL$7)/1000000),"-")</f>
        <v>61.349813999999995</v>
      </c>
      <c r="BT10" s="81">
        <f>IFERROR(IF($B$2="Tonnes",AppQt.Data!BM88,(AppQt.Data!BM88*ozton*AppQt.Data!BM$7)/1000000),"-")</f>
        <v>65.871829959999999</v>
      </c>
      <c r="BU10" s="81">
        <f>IFERROR(IF($B$2="Tonnes",AppQt.Data!BN88,(AppQt.Data!BN88*ozton*AppQt.Data!BN$7)/1000000),"-")</f>
        <v>49.302794040000002</v>
      </c>
      <c r="BV10" s="81">
        <f>IFERROR(IF($B$2="Tonnes",AppQt.Data!BO88,(AppQt.Data!BO88*ozton*AppQt.Data!BO$7)/1000000),"-")</f>
        <v>81.641621200000003</v>
      </c>
      <c r="BW10" s="81">
        <f>IFERROR(IF($B$2="Tonnes",AppQt.Data!BP88,(AppQt.Data!BP88*ozton*AppQt.Data!BP$7)/1000000),"-")</f>
        <v>82.729557</v>
      </c>
      <c r="BX10" s="68" t="str">
        <f t="shared" si="2"/>
        <v>▲</v>
      </c>
      <c r="BY10" s="69">
        <f t="shared" si="3"/>
        <v>34.848912500370432</v>
      </c>
    </row>
    <row r="11" spans="1:78">
      <c r="A11" s="64"/>
      <c r="B11" s="80" t="s">
        <v>241</v>
      </c>
      <c r="C11" s="81">
        <f>IFERROR(IF($B$2="Tonnes",AppAn.Data!L79,(AppAn.Data!L79*ozton*AppAn.Data!L$6)/1000000),"-")</f>
        <v>1.1923364485981307</v>
      </c>
      <c r="D11" s="81">
        <f>IFERROR(IF($B$2="Tonnes",AppAn.Data!M79,(AppAn.Data!M79*ozton*AppAn.Data!M$6)/1000000),"-")</f>
        <v>1.5370659722222224</v>
      </c>
      <c r="E11" s="81">
        <f>IFERROR(IF($B$2="Tonnes",AppAn.Data!N79,(AppAn.Data!N79*ozton*AppAn.Data!N$6)/1000000),"-")</f>
        <v>2.0128863065326636</v>
      </c>
      <c r="F11" s="81">
        <f>IFERROR(IF($B$2="Tonnes",AppAn.Data!O79,(AppAn.Data!O79*ozton*AppAn.Data!O$6)/1000000),"-")</f>
        <v>2.9143750000000002</v>
      </c>
      <c r="G11" s="81">
        <f>IFERROR(IF($B$2="Tonnes",AppAn.Data!P79,(AppAn.Data!P79*ozton*AppAn.Data!P$6)/1000000),"-")</f>
        <v>1.3900000000000001</v>
      </c>
      <c r="H11" s="81">
        <f>IFERROR(IF($B$2="Tonnes",AppAn.Data!Q79,(AppAn.Data!Q79*ozton*AppAn.Data!Q$6)/1000000),"-")</f>
        <v>1.49</v>
      </c>
      <c r="I11" s="81">
        <f>IFERROR(IF($B$2="Tonnes",AppAn.Data!R79,(AppAn.Data!R79*ozton*AppAn.Data!R$6)/1000000),"-")</f>
        <v>1.4244999999999999</v>
      </c>
      <c r="J11" s="81">
        <f>IFERROR(IF($B$2="Tonnes",AppAn.Data!S79,(AppAn.Data!S79*ozton*AppAn.Data!S$6)/1000000),"-")</f>
        <v>1.7094</v>
      </c>
      <c r="K11" s="81">
        <f>IFERROR(IF($B$2="Tonnes",AppAn.Data!T79,(AppAn.Data!T79*ozton*AppAn.Data!T$6)/1000000),"-")</f>
        <v>1.4759199999999999</v>
      </c>
      <c r="L11" s="81">
        <f>IFERROR(IF($B$2="Tonnes",AppAn.Data!U79,(AppAn.Data!U79*ozton*AppAn.Data!U$6)/1000000),"-")</f>
        <v>1.2350000000000001</v>
      </c>
      <c r="M11" s="81">
        <f>IFERROR(IF($B$2="Tonnes",AppAn.Data!V79,(AppAn.Data!V79*ozton*AppAn.Data!V$6)/1000000),"-")</f>
        <v>2.44</v>
      </c>
      <c r="N11" s="81">
        <f>IFERROR(IF($B$2="Tonnes",AppAn.Data!W79,(AppAn.Data!W79*ozton*AppAn.Data!W$6)/1000000),"-")</f>
        <v>2.8400000000000003</v>
      </c>
      <c r="O11" s="81">
        <f>IFERROR(IF($B$2="Tonnes",AppAn.Data!X79,(AppAn.Data!X79*ozton*AppAn.Data!X$6)/1000000),"-")</f>
        <v>2.13</v>
      </c>
      <c r="P11" s="81">
        <f>IFERROR(IF($B$2="Tonnes",AppAn.Data!Y79,(AppAn.Data!Y79*ozton*AppAn.Data!Y$6)/1000000),"-")</f>
        <v>1.1900000000000002</v>
      </c>
      <c r="Q11" s="68" t="str">
        <f t="shared" si="0"/>
        <v>▼</v>
      </c>
      <c r="R11" s="69">
        <f t="shared" si="1"/>
        <v>-44.131455399061025</v>
      </c>
      <c r="S11" s="64"/>
      <c r="T11" s="81">
        <f>IFERROR(IF($B$2="Tonnes",AppQt.Data!M89,(AppQt.Data!M89*ozton*AppQt.Data!M$7)/1000000),"-")</f>
        <v>0.26124415887850466</v>
      </c>
      <c r="U11" s="81">
        <f>IFERROR(IF($B$2="Tonnes",AppQt.Data!N89,(AppQt.Data!N89*ozton*AppQt.Data!N$7)/1000000),"-")</f>
        <v>0.26158878504672894</v>
      </c>
      <c r="V11" s="81">
        <f>IFERROR(IF($B$2="Tonnes",AppQt.Data!O89,(AppQt.Data!O89*ozton*AppQt.Data!O$7)/1000000),"-")</f>
        <v>0.37452686915887851</v>
      </c>
      <c r="W11" s="81">
        <f>IFERROR(IF($B$2="Tonnes",AppQt.Data!P89,(AppQt.Data!P89*ozton*AppQt.Data!P$7)/1000000),"-")</f>
        <v>0.2949766355140187</v>
      </c>
      <c r="X11" s="81">
        <f>IFERROR(IF($B$2="Tonnes",AppQt.Data!Q89,(AppQt.Data!Q89*ozton*AppQt.Data!Q$7)/1000000),"-")</f>
        <v>0.39921874999999996</v>
      </c>
      <c r="Y11" s="81">
        <f>IFERROR(IF($B$2="Tonnes",AppQt.Data!R89,(AppQt.Data!R89*ozton*AppQt.Data!R$7)/1000000),"-")</f>
        <v>0.38906249999999998</v>
      </c>
      <c r="Z11" s="81">
        <f>IFERROR(IF($B$2="Tonnes",AppQt.Data!S89,(AppQt.Data!S89*ozton*AppQt.Data!S$7)/1000000),"-")</f>
        <v>0.42100694444444442</v>
      </c>
      <c r="AA11" s="81">
        <f>IFERROR(IF($B$2="Tonnes",AppQt.Data!T89,(AppQt.Data!T89*ozton*AppQt.Data!T$7)/1000000),"-")</f>
        <v>0.32777777777777783</v>
      </c>
      <c r="AB11" s="81">
        <f>IFERROR(IF($B$2="Tonnes",AppQt.Data!U89,(AppQt.Data!U89*ozton*AppQt.Data!U$7)/1000000),"-")</f>
        <v>0.50494660804020097</v>
      </c>
      <c r="AC11" s="81">
        <f>IFERROR(IF($B$2="Tonnes",AppQt.Data!V89,(AppQt.Data!V89*ozton*AppQt.Data!V$7)/1000000),"-")</f>
        <v>0.52571608040201012</v>
      </c>
      <c r="AD11" s="81">
        <f>IFERROR(IF($B$2="Tonnes",AppQt.Data!W89,(AppQt.Data!W89*ozton*AppQt.Data!W$7)/1000000),"-")</f>
        <v>0.52628768844221108</v>
      </c>
      <c r="AE11" s="81">
        <f>IFERROR(IF($B$2="Tonnes",AppQt.Data!X89,(AppQt.Data!X89*ozton*AppQt.Data!X$7)/1000000),"-")</f>
        <v>0.4559359296482412</v>
      </c>
      <c r="AF11" s="81">
        <f>IFERROR(IF($B$2="Tonnes",AppQt.Data!Y89,(AppQt.Data!Y89*ozton*AppQt.Data!Y$7)/1000000),"-")</f>
        <v>0.68</v>
      </c>
      <c r="AG11" s="81">
        <f>IFERROR(IF($B$2="Tonnes",AppQt.Data!Z89,(AppQt.Data!Z89*ozton*AppQt.Data!Z$7)/1000000),"-")</f>
        <v>1.08125</v>
      </c>
      <c r="AH11" s="81">
        <f>IFERROR(IF($B$2="Tonnes",AppQt.Data!AA89,(AppQt.Data!AA89*ozton*AppQt.Data!AA$7)/1000000),"-")</f>
        <v>0.55312500000000009</v>
      </c>
      <c r="AI11" s="81">
        <f>IFERROR(IF($B$2="Tonnes",AppQt.Data!AB89,(AppQt.Data!AB89*ozton*AppQt.Data!AB$7)/1000000),"-")</f>
        <v>0.6</v>
      </c>
      <c r="AJ11" s="81">
        <f>IFERROR(IF($B$2="Tonnes",AppQt.Data!AC89,(AppQt.Data!AC89*ozton*AppQt.Data!AC$7)/1000000),"-")</f>
        <v>0.49</v>
      </c>
      <c r="AK11" s="81">
        <f>IFERROR(IF($B$2="Tonnes",AppQt.Data!AD89,(AppQt.Data!AD89*ozton*AppQt.Data!AD$7)/1000000),"-")</f>
        <v>0.28999999999999998</v>
      </c>
      <c r="AL11" s="81">
        <f>IFERROR(IF($B$2="Tonnes",AppQt.Data!AE89,(AppQt.Data!AE89*ozton*AppQt.Data!AE$7)/1000000),"-")</f>
        <v>0.28000000000000003</v>
      </c>
      <c r="AM11" s="81">
        <f>IFERROR(IF($B$2="Tonnes",AppQt.Data!AF89,(AppQt.Data!AF89*ozton*AppQt.Data!AF$7)/1000000),"-")</f>
        <v>0.33</v>
      </c>
      <c r="AN11" s="81">
        <f>IFERROR(IF($B$2="Tonnes",AppQt.Data!AG89,(AppQt.Data!AG89*ozton*AppQt.Data!AG$7)/1000000),"-")</f>
        <v>0.37</v>
      </c>
      <c r="AO11" s="81">
        <f>IFERROR(IF($B$2="Tonnes",AppQt.Data!AH89,(AppQt.Data!AH89*ozton*AppQt.Data!AH$7)/1000000),"-")</f>
        <v>0.3</v>
      </c>
      <c r="AP11" s="81">
        <f>IFERROR(IF($B$2="Tonnes",AppQt.Data!AI89,(AppQt.Data!AI89*ozton*AppQt.Data!AI$7)/1000000),"-")</f>
        <v>0.49</v>
      </c>
      <c r="AQ11" s="81">
        <f>IFERROR(IF($B$2="Tonnes",AppQt.Data!AJ89,(AppQt.Data!AJ89*ozton*AppQt.Data!AJ$7)/1000000),"-")</f>
        <v>0.33</v>
      </c>
      <c r="AR11" s="81">
        <f>IFERROR(IF($B$2="Tonnes",AppQt.Data!AK89,(AppQt.Data!AK89*ozton*AppQt.Data!AK$7)/1000000),"-")</f>
        <v>0.36</v>
      </c>
      <c r="AS11" s="81">
        <f>IFERROR(IF($B$2="Tonnes",AppQt.Data!AL89,(AppQt.Data!AL89*ozton*AppQt.Data!AL$7)/1000000),"-")</f>
        <v>0.22</v>
      </c>
      <c r="AT11" s="81">
        <f>IFERROR(IF($B$2="Tonnes",AppQt.Data!AM89,(AppQt.Data!AM89*ozton*AppQt.Data!AM$7)/1000000),"-")</f>
        <v>0.46500000000000002</v>
      </c>
      <c r="AU11" s="81">
        <f>IFERROR(IF($B$2="Tonnes",AppQt.Data!AN89,(AppQt.Data!AN89*ozton*AppQt.Data!AN$7)/1000000),"-")</f>
        <v>0.3795</v>
      </c>
      <c r="AV11" s="81">
        <f>IFERROR(IF($B$2="Tonnes",AppQt.Data!AO89,(AppQt.Data!AO89*ozton*AppQt.Data!AO$7)/1000000),"-")</f>
        <v>0.432</v>
      </c>
      <c r="AW11" s="81">
        <f>IFERROR(IF($B$2="Tonnes",AppQt.Data!AP89,(AppQt.Data!AP89*ozton*AppQt.Data!AP$7)/1000000),"-")</f>
        <v>0.26400000000000001</v>
      </c>
      <c r="AX11" s="81">
        <f>IFERROR(IF($B$2="Tonnes",AppQt.Data!AQ89,(AppQt.Data!AQ89*ozton*AppQt.Data!AQ$7)/1000000),"-")</f>
        <v>0.55800000000000005</v>
      </c>
      <c r="AY11" s="81">
        <f>IFERROR(IF($B$2="Tonnes",AppQt.Data!AR89,(AppQt.Data!AR89*ozton*AppQt.Data!AR$7)/1000000),"-")</f>
        <v>0.45539999999999997</v>
      </c>
      <c r="AZ11" s="81">
        <f>IFERROR(IF($B$2="Tonnes",AppQt.Data!AS89,(AppQt.Data!AS89*ozton*AppQt.Data!AS$7)/1000000),"-")</f>
        <v>0.32832</v>
      </c>
      <c r="BA11" s="81">
        <f>IFERROR(IF($B$2="Tonnes",AppQt.Data!AT89,(AppQt.Data!AT89*ozton*AppQt.Data!AT$7)/1000000),"-")</f>
        <v>0.23760000000000001</v>
      </c>
      <c r="BB11" s="81">
        <f>IFERROR(IF($B$2="Tonnes",AppQt.Data!AU89,(AppQt.Data!AU89*ozton*AppQt.Data!AU$7)/1000000),"-")</f>
        <v>0.57999999999999996</v>
      </c>
      <c r="BC11" s="81">
        <f>IFERROR(IF($B$2="Tonnes",AppQt.Data!AV89,(AppQt.Data!AV89*ozton*AppQt.Data!AV$7)/1000000),"-")</f>
        <v>0.33</v>
      </c>
      <c r="BD11" s="81">
        <f>IFERROR(IF($B$2="Tonnes",AppQt.Data!AW89,(AppQt.Data!AW89*ozton*AppQt.Data!AW$7)/1000000),"-")</f>
        <v>0.28000000000000003</v>
      </c>
      <c r="BE11" s="81">
        <f>IFERROR(IF($B$2="Tonnes",AppQt.Data!AX89,(AppQt.Data!AX89*ozton*AppQt.Data!AX$7)/1000000),"-")</f>
        <v>0.23</v>
      </c>
      <c r="BF11" s="81">
        <f>IFERROR(IF($B$2="Tonnes",AppQt.Data!AY89,(AppQt.Data!AY89*ozton*AppQt.Data!AY$7)/1000000),"-")</f>
        <v>0.34</v>
      </c>
      <c r="BG11" s="81">
        <f>IFERROR(IF($B$2="Tonnes",AppQt.Data!AZ89,(AppQt.Data!AZ89*ozton*AppQt.Data!AZ$7)/1000000),"-")</f>
        <v>0.38500000000000001</v>
      </c>
      <c r="BH11" s="81">
        <f>IFERROR(IF($B$2="Tonnes",AppQt.Data!BA89,(AppQt.Data!BA89*ozton*AppQt.Data!BA$7)/1000000),"-")</f>
        <v>0.28000000000000003</v>
      </c>
      <c r="BI11" s="81">
        <f>IFERROR(IF($B$2="Tonnes",AppQt.Data!BB89,(AppQt.Data!BB89*ozton*AppQt.Data!BB$7)/1000000),"-")</f>
        <v>0.46</v>
      </c>
      <c r="BJ11" s="81">
        <f>IFERROR(IF($B$2="Tonnes",AppQt.Data!BC89,(AppQt.Data!BC89*ozton*AppQt.Data!BC$7)/1000000),"-")</f>
        <v>1</v>
      </c>
      <c r="BK11" s="81">
        <f>IFERROR(IF($B$2="Tonnes",AppQt.Data!BD89,(AppQt.Data!BD89*ozton*AppQt.Data!BD$7)/1000000),"-")</f>
        <v>0.7</v>
      </c>
      <c r="BL11" s="81">
        <f>IFERROR(IF($B$2="Tonnes",AppQt.Data!BE89,(AppQt.Data!BE89*ozton*AppQt.Data!BE$7)/1000000),"-")</f>
        <v>0.73</v>
      </c>
      <c r="BM11" s="81">
        <f>IFERROR(IF($B$2="Tonnes",AppQt.Data!BF89,(AppQt.Data!BF89*ozton*AppQt.Data!BF$7)/1000000),"-")</f>
        <v>0.8</v>
      </c>
      <c r="BN11" s="81">
        <f>IFERROR(IF($B$2="Tonnes",AppQt.Data!BG89,(AppQt.Data!BG89*ozton*AppQt.Data!BG$7)/1000000),"-")</f>
        <v>0.71</v>
      </c>
      <c r="BO11" s="81">
        <f>IFERROR(IF($B$2="Tonnes",AppQt.Data!BH89,(AppQt.Data!BH89*ozton*AppQt.Data!BH$7)/1000000),"-")</f>
        <v>0.6</v>
      </c>
      <c r="BP11" s="81">
        <f>IFERROR(IF($B$2="Tonnes",AppQt.Data!BI89,(AppQt.Data!BI89*ozton*AppQt.Data!BI$7)/1000000),"-")</f>
        <v>0.5</v>
      </c>
      <c r="BQ11" s="81">
        <f>IFERROR(IF($B$2="Tonnes",AppQt.Data!BJ89,(AppQt.Data!BJ89*ozton*AppQt.Data!BJ$7)/1000000),"-")</f>
        <v>0.62</v>
      </c>
      <c r="BR11" s="81">
        <f>IFERROR(IF($B$2="Tonnes",AppQt.Data!BK89,(AppQt.Data!BK89*ozton*AppQt.Data!BK$7)/1000000),"-")</f>
        <v>0.56999999999999995</v>
      </c>
      <c r="BS11" s="81">
        <f>IFERROR(IF($B$2="Tonnes",AppQt.Data!BL89,(AppQt.Data!BL89*ozton*AppQt.Data!BL$7)/1000000),"-")</f>
        <v>0.44</v>
      </c>
      <c r="BT11" s="81">
        <f>IFERROR(IF($B$2="Tonnes",AppQt.Data!BM89,(AppQt.Data!BM89*ozton*AppQt.Data!BM$7)/1000000),"-")</f>
        <v>0.27</v>
      </c>
      <c r="BU11" s="81">
        <f>IFERROR(IF($B$2="Tonnes",AppQt.Data!BN89,(AppQt.Data!BN89*ozton*AppQt.Data!BN$7)/1000000),"-")</f>
        <v>0.3</v>
      </c>
      <c r="BV11" s="81">
        <f>IFERROR(IF($B$2="Tonnes",AppQt.Data!BO89,(AppQt.Data!BO89*ozton*AppQt.Data!BO$7)/1000000),"-")</f>
        <v>0.34</v>
      </c>
      <c r="BW11" s="81">
        <f>IFERROR(IF($B$2="Tonnes",AppQt.Data!BP89,(AppQt.Data!BP89*ozton*AppQt.Data!BP$7)/1000000),"-")</f>
        <v>0.28000000000000003</v>
      </c>
      <c r="BX11" s="68" t="str">
        <f t="shared" si="2"/>
        <v>▼</v>
      </c>
      <c r="BY11" s="69">
        <f t="shared" si="3"/>
        <v>-36.363636363636353</v>
      </c>
    </row>
    <row r="12" spans="1:78">
      <c r="A12" s="64"/>
      <c r="B12" s="80" t="s">
        <v>239</v>
      </c>
      <c r="C12" s="81">
        <f>IFERROR(IF($B$2="Tonnes",AppAn.Data!L80,(AppAn.Data!L80*ozton*AppAn.Data!L$6)/1000000),"-")</f>
        <v>-1.4103888888888889</v>
      </c>
      <c r="D12" s="81">
        <f>IFERROR(IF($B$2="Tonnes",AppAn.Data!M80,(AppAn.Data!M80*ozton*AppAn.Data!M$6)/1000000),"-")</f>
        <v>5.8514871495327103</v>
      </c>
      <c r="E12" s="81">
        <f>IFERROR(IF($B$2="Tonnes",AppAn.Data!N80,(AppAn.Data!N80*ozton*AppAn.Data!N$6)/1000000),"-")</f>
        <v>5.1573083333333329</v>
      </c>
      <c r="F12" s="81">
        <f>IFERROR(IF($B$2="Tonnes",AppAn.Data!O80,(AppAn.Data!O80*ozton*AppAn.Data!O$6)/1000000),"-")</f>
        <v>8.8541875000000001</v>
      </c>
      <c r="G12" s="81">
        <f>IFERROR(IF($B$2="Tonnes",AppAn.Data!P80,(AppAn.Data!P80*ozton*AppAn.Data!P$6)/1000000),"-")</f>
        <v>8.56</v>
      </c>
      <c r="H12" s="81">
        <f>IFERROR(IF($B$2="Tonnes",AppAn.Data!Q80,(AppAn.Data!Q80*ozton*AppAn.Data!Q$6)/1000000),"-")</f>
        <v>6.711125</v>
      </c>
      <c r="I12" s="81">
        <f>IFERROR(IF($B$2="Tonnes",AppAn.Data!R80,(AppAn.Data!R80*ozton*AppAn.Data!R$6)/1000000),"-")</f>
        <v>6.2055482421874988</v>
      </c>
      <c r="J12" s="81">
        <f>IFERROR(IF($B$2="Tonnes",AppAn.Data!S80,(AppAn.Data!S80*ozton*AppAn.Data!S$6)/1000000),"-")</f>
        <v>5.8931950539833977</v>
      </c>
      <c r="K12" s="81">
        <f>IFERROR(IF($B$2="Tonnes",AppAn.Data!T80,(AppAn.Data!T80*ozton*AppAn.Data!T$6)/1000000),"-")</f>
        <v>5.9160160293945303</v>
      </c>
      <c r="L12" s="81">
        <f>IFERROR(IF($B$2="Tonnes",AppAn.Data!U80,(AppAn.Data!U80*ozton*AppAn.Data!U$6)/1000000),"-")</f>
        <v>5.3759999999999994</v>
      </c>
      <c r="M12" s="81">
        <f>IFERROR(IF($B$2="Tonnes",AppAn.Data!V80,(AppAn.Data!V80*ozton*AppAn.Data!V$6)/1000000),"-")</f>
        <v>6.7039999999999997</v>
      </c>
      <c r="N12" s="81">
        <f>IFERROR(IF($B$2="Tonnes",AppAn.Data!W80,(AppAn.Data!W80*ozton*AppAn.Data!W$6)/1000000),"-")</f>
        <v>6.0549999999999997</v>
      </c>
      <c r="O12" s="81">
        <f>IFERROR(IF($B$2="Tonnes",AppAn.Data!X80,(AppAn.Data!X80*ozton*AppAn.Data!X$6)/1000000),"-")</f>
        <v>6.41</v>
      </c>
      <c r="P12" s="81">
        <f>IFERROR(IF($B$2="Tonnes",AppAn.Data!Y80,(AppAn.Data!Y80*ozton*AppAn.Data!Y$6)/1000000),"-")</f>
        <v>6.44</v>
      </c>
      <c r="Q12" s="68" t="str">
        <f t="shared" si="0"/>
        <v>▲</v>
      </c>
      <c r="R12" s="69">
        <f t="shared" si="1"/>
        <v>0.46801872074884177</v>
      </c>
      <c r="S12" s="64"/>
      <c r="T12" s="81">
        <f>IFERROR(IF($B$2="Tonnes",AppQt.Data!M90,(AppQt.Data!M90*ozton*AppQt.Data!M$7)/1000000),"-")</f>
        <v>0</v>
      </c>
      <c r="U12" s="81">
        <f>IFERROR(IF($B$2="Tonnes",AppQt.Data!N90,(AppQt.Data!N90*ozton*AppQt.Data!N$7)/1000000),"-")</f>
        <v>-1.5389583333333334</v>
      </c>
      <c r="V12" s="81">
        <f>IFERROR(IF($B$2="Tonnes",AppQt.Data!O90,(AppQt.Data!O90*ozton*AppQt.Data!O$7)/1000000),"-")</f>
        <v>0.10779166666666665</v>
      </c>
      <c r="W12" s="81">
        <f>IFERROR(IF($B$2="Tonnes",AppQt.Data!P90,(AppQt.Data!P90*ozton*AppQt.Data!P$7)/1000000),"-")</f>
        <v>2.0777777777777784E-2</v>
      </c>
      <c r="X12" s="81">
        <f>IFERROR(IF($B$2="Tonnes",AppQt.Data!Q90,(AppQt.Data!Q90*ozton*AppQt.Data!Q$7)/1000000),"-")</f>
        <v>1.3928679906542056</v>
      </c>
      <c r="Y12" s="81">
        <f>IFERROR(IF($B$2="Tonnes",AppQt.Data!R90,(AppQt.Data!R90*ozton*AppQt.Data!R$7)/1000000),"-")</f>
        <v>1.2485829439252336</v>
      </c>
      <c r="Z12" s="81">
        <f>IFERROR(IF($B$2="Tonnes",AppQt.Data!S90,(AppQt.Data!S90*ozton*AppQt.Data!S$7)/1000000),"-")</f>
        <v>1.650017523364486</v>
      </c>
      <c r="AA12" s="81">
        <f>IFERROR(IF($B$2="Tonnes",AppQt.Data!T90,(AppQt.Data!T90*ozton*AppQt.Data!T$7)/1000000),"-")</f>
        <v>1.560018691588785</v>
      </c>
      <c r="AB12" s="81">
        <f>IFERROR(IF($B$2="Tonnes",AppQt.Data!U90,(AppQt.Data!U90*ozton*AppQt.Data!U$7)/1000000),"-")</f>
        <v>1.4086000000000001</v>
      </c>
      <c r="AC12" s="81">
        <f>IFERROR(IF($B$2="Tonnes",AppQt.Data!V90,(AppQt.Data!V90*ozton*AppQt.Data!V$7)/1000000),"-")</f>
        <v>1.213916666666667</v>
      </c>
      <c r="AD12" s="81">
        <f>IFERROR(IF($B$2="Tonnes",AppQt.Data!W90,(AppQt.Data!W90*ozton*AppQt.Data!W$7)/1000000),"-")</f>
        <v>0.85379166666666662</v>
      </c>
      <c r="AE12" s="81">
        <f>IFERROR(IF($B$2="Tonnes",AppQt.Data!X90,(AppQt.Data!X90*ozton*AppQt.Data!X$7)/1000000),"-")</f>
        <v>1.681</v>
      </c>
      <c r="AF12" s="81">
        <f>IFERROR(IF($B$2="Tonnes",AppQt.Data!Y90,(AppQt.Data!Y90*ozton*AppQt.Data!Y$7)/1000000),"-")</f>
        <v>2.7201874999999998</v>
      </c>
      <c r="AG12" s="81">
        <f>IFERROR(IF($B$2="Tonnes",AppQt.Data!Z90,(AppQt.Data!Z90*ozton*AppQt.Data!Z$7)/1000000),"-")</f>
        <v>2.6457499999999996</v>
      </c>
      <c r="AH12" s="81">
        <f>IFERROR(IF($B$2="Tonnes",AppQt.Data!AA90,(AppQt.Data!AA90*ozton*AppQt.Data!AA$7)/1000000),"-")</f>
        <v>1.77125</v>
      </c>
      <c r="AI12" s="81">
        <f>IFERROR(IF($B$2="Tonnes",AppQt.Data!AB90,(AppQt.Data!AB90*ozton*AppQt.Data!AB$7)/1000000),"-")</f>
        <v>1.7170000000000001</v>
      </c>
      <c r="AJ12" s="81">
        <f>IFERROR(IF($B$2="Tonnes",AppQt.Data!AC90,(AppQt.Data!AC90*ozton*AppQt.Data!AC$7)/1000000),"-")</f>
        <v>1.7290000000000001</v>
      </c>
      <c r="AK12" s="81">
        <f>IFERROR(IF($B$2="Tonnes",AppQt.Data!AD90,(AppQt.Data!AD90*ozton*AppQt.Data!AD$7)/1000000),"-")</f>
        <v>2.7240000000000002</v>
      </c>
      <c r="AL12" s="81">
        <f>IFERROR(IF($B$2="Tonnes",AppQt.Data!AE90,(AppQt.Data!AE90*ozton*AppQt.Data!AE$7)/1000000),"-")</f>
        <v>1.7829999999999999</v>
      </c>
      <c r="AM12" s="81">
        <f>IFERROR(IF($B$2="Tonnes",AppQt.Data!AF90,(AppQt.Data!AF90*ozton*AppQt.Data!AF$7)/1000000),"-")</f>
        <v>2.3239999999999998</v>
      </c>
      <c r="AN12" s="81">
        <f>IFERROR(IF($B$2="Tonnes",AppQt.Data!AG90,(AppQt.Data!AG90*ozton*AppQt.Data!AG$7)/1000000),"-")</f>
        <v>1.776</v>
      </c>
      <c r="AO12" s="81">
        <f>IFERROR(IF($B$2="Tonnes",AppQt.Data!AH90,(AppQt.Data!AH90*ozton*AppQt.Data!AH$7)/1000000),"-")</f>
        <v>1.4430000000000001</v>
      </c>
      <c r="AP12" s="81">
        <f>IFERROR(IF($B$2="Tonnes",AppQt.Data!AI90,(AppQt.Data!AI90*ozton*AppQt.Data!AI$7)/1000000),"-")</f>
        <v>1.6014999999999999</v>
      </c>
      <c r="AQ12" s="81">
        <f>IFERROR(IF($B$2="Tonnes",AppQt.Data!AJ90,(AppQt.Data!AJ90*ozton*AppQt.Data!AJ$7)/1000000),"-")</f>
        <v>1.8906249999999998</v>
      </c>
      <c r="AR12" s="81">
        <f>IFERROR(IF($B$2="Tonnes",AppQt.Data!AK90,(AppQt.Data!AK90*ozton*AppQt.Data!AK$7)/1000000),"-")</f>
        <v>1.5672656249999997</v>
      </c>
      <c r="AS12" s="81">
        <f>IFERROR(IF($B$2="Tonnes",AppQt.Data!AL90,(AppQt.Data!AL90*ozton*AppQt.Data!AL$7)/1000000),"-")</f>
        <v>1.3847023437499997</v>
      </c>
      <c r="AT12" s="81">
        <f>IFERROR(IF($B$2="Tonnes",AppQt.Data!AM90,(AppQt.Data!AM90*ozton*AppQt.Data!AM$7)/1000000),"-")</f>
        <v>1.0385267578124999</v>
      </c>
      <c r="AU12" s="81">
        <f>IFERROR(IF($B$2="Tonnes",AppQt.Data!AN90,(AppQt.Data!AN90*ozton*AppQt.Data!AN$7)/1000000),"-")</f>
        <v>2.2150535156249997</v>
      </c>
      <c r="AV12" s="81">
        <f>IFERROR(IF($B$2="Tonnes",AppQt.Data!AO90,(AppQt.Data!AO90*ozton*AppQt.Data!AO$7)/1000000),"-")</f>
        <v>1.5672901367187497</v>
      </c>
      <c r="AW12" s="81">
        <f>IFERROR(IF($B$2="Tonnes",AppQt.Data!AP90,(AppQt.Data!AP90*ozton*AppQt.Data!AP$7)/1000000),"-")</f>
        <v>1.203924855957031</v>
      </c>
      <c r="AX12" s="81">
        <f>IFERROR(IF($B$2="Tonnes",AppQt.Data!AQ90,(AppQt.Data!AQ90*ozton*AppQt.Data!AQ$7)/1000000),"-")</f>
        <v>1.3034388444335936</v>
      </c>
      <c r="AY12" s="81">
        <f>IFERROR(IF($B$2="Tonnes",AppQt.Data!AR90,(AppQt.Data!AR90*ozton*AppQt.Data!AR$7)/1000000),"-")</f>
        <v>1.8185412168740234</v>
      </c>
      <c r="AZ12" s="81">
        <f>IFERROR(IF($B$2="Tonnes",AppQt.Data!AS90,(AppQt.Data!AS90*ozton*AppQt.Data!AS$7)/1000000),"-")</f>
        <v>1.7025388408203121</v>
      </c>
      <c r="BA12" s="81">
        <f>IFERROR(IF($B$2="Tonnes",AppQt.Data!AT90,(AppQt.Data!AT90*ozton*AppQt.Data!AT$7)/1000000),"-")</f>
        <v>1.1234771885742185</v>
      </c>
      <c r="BB12" s="81">
        <f>IFERROR(IF($B$2="Tonnes",AppQt.Data!AU90,(AppQt.Data!AU90*ozton*AppQt.Data!AU$7)/1000000),"-")</f>
        <v>1.57</v>
      </c>
      <c r="BC12" s="81">
        <f>IFERROR(IF($B$2="Tonnes",AppQt.Data!AV90,(AppQt.Data!AV90*ozton*AppQt.Data!AV$7)/1000000),"-")</f>
        <v>1.52</v>
      </c>
      <c r="BD12" s="81">
        <f>IFERROR(IF($B$2="Tonnes",AppQt.Data!AW90,(AppQt.Data!AW90*ozton*AppQt.Data!AW$7)/1000000),"-")</f>
        <v>1.4710000000000001</v>
      </c>
      <c r="BE12" s="81">
        <f>IFERROR(IF($B$2="Tonnes",AppQt.Data!AX90,(AppQt.Data!AX90*ozton*AppQt.Data!AX$7)/1000000),"-")</f>
        <v>1.0149999999999999</v>
      </c>
      <c r="BF12" s="81">
        <f>IFERROR(IF($B$2="Tonnes",AppQt.Data!AY90,(AppQt.Data!AY90*ozton*AppQt.Data!AY$7)/1000000),"-")</f>
        <v>1.321</v>
      </c>
      <c r="BG12" s="81">
        <f>IFERROR(IF($B$2="Tonnes",AppQt.Data!AZ90,(AppQt.Data!AZ90*ozton*AppQt.Data!AZ$7)/1000000),"-")</f>
        <v>1.569</v>
      </c>
      <c r="BH12" s="81">
        <f>IFERROR(IF($B$2="Tonnes",AppQt.Data!BA90,(AppQt.Data!BA90*ozton*AppQt.Data!BA$7)/1000000),"-")</f>
        <v>1.9790000000000001</v>
      </c>
      <c r="BI12" s="81">
        <f>IFERROR(IF($B$2="Tonnes",AppQt.Data!BB90,(AppQt.Data!BB90*ozton*AppQt.Data!BB$7)/1000000),"-")</f>
        <v>1.595</v>
      </c>
      <c r="BJ12" s="81">
        <f>IFERROR(IF($B$2="Tonnes",AppQt.Data!BC90,(AppQt.Data!BC90*ozton*AppQt.Data!BC$7)/1000000),"-")</f>
        <v>1.71</v>
      </c>
      <c r="BK12" s="81">
        <f>IFERROR(IF($B$2="Tonnes",AppQt.Data!BD90,(AppQt.Data!BD90*ozton*AppQt.Data!BD$7)/1000000),"-")</f>
        <v>1.42</v>
      </c>
      <c r="BL12" s="81">
        <f>IFERROR(IF($B$2="Tonnes",AppQt.Data!BE90,(AppQt.Data!BE90*ozton*AppQt.Data!BE$7)/1000000),"-")</f>
        <v>1.8049999999999999</v>
      </c>
      <c r="BM12" s="81">
        <f>IFERROR(IF($B$2="Tonnes",AppQt.Data!BF90,(AppQt.Data!BF90*ozton*AppQt.Data!BF$7)/1000000),"-")</f>
        <v>1.4850000000000001</v>
      </c>
      <c r="BN12" s="81">
        <f>IFERROR(IF($B$2="Tonnes",AppQt.Data!BG90,(AppQt.Data!BG90*ozton*AppQt.Data!BG$7)/1000000),"-")</f>
        <v>1.105</v>
      </c>
      <c r="BO12" s="81">
        <f>IFERROR(IF($B$2="Tonnes",AppQt.Data!BH90,(AppQt.Data!BH90*ozton*AppQt.Data!BH$7)/1000000),"-")</f>
        <v>1.66</v>
      </c>
      <c r="BP12" s="81">
        <f>IFERROR(IF($B$2="Tonnes",AppQt.Data!BI90,(AppQt.Data!BI90*ozton*AppQt.Data!BI$7)/1000000),"-")</f>
        <v>1.9950000000000001</v>
      </c>
      <c r="BQ12" s="81">
        <f>IFERROR(IF($B$2="Tonnes",AppQt.Data!BJ90,(AppQt.Data!BJ90*ozton*AppQt.Data!BJ$7)/1000000),"-")</f>
        <v>1.355</v>
      </c>
      <c r="BR12" s="81">
        <f>IFERROR(IF($B$2="Tonnes",AppQt.Data!BK90,(AppQt.Data!BK90*ozton*AppQt.Data!BK$7)/1000000),"-")</f>
        <v>1.145</v>
      </c>
      <c r="BS12" s="81">
        <f>IFERROR(IF($B$2="Tonnes",AppQt.Data!BL90,(AppQt.Data!BL90*ozton*AppQt.Data!BL$7)/1000000),"-")</f>
        <v>1.915</v>
      </c>
      <c r="BT12" s="81">
        <f>IFERROR(IF($B$2="Tonnes",AppQt.Data!BM90,(AppQt.Data!BM90*ozton*AppQt.Data!BM$7)/1000000),"-")</f>
        <v>1.85</v>
      </c>
      <c r="BU12" s="81">
        <f>IFERROR(IF($B$2="Tonnes",AppQt.Data!BN90,(AppQt.Data!BN90*ozton*AppQt.Data!BN$7)/1000000),"-")</f>
        <v>1.5149999999999999</v>
      </c>
      <c r="BV12" s="81">
        <f>IFERROR(IF($B$2="Tonnes",AppQt.Data!BO90,(AppQt.Data!BO90*ozton*AppQt.Data!BO$7)/1000000),"-")</f>
        <v>1.08</v>
      </c>
      <c r="BW12" s="81">
        <f>IFERROR(IF($B$2="Tonnes",AppQt.Data!BP90,(AppQt.Data!BP90*ozton*AppQt.Data!BP$7)/1000000),"-")</f>
        <v>1.9950000000000001</v>
      </c>
      <c r="BX12" s="68" t="str">
        <f t="shared" si="2"/>
        <v>▲</v>
      </c>
      <c r="BY12" s="69">
        <f t="shared" si="3"/>
        <v>4.1775456919060039</v>
      </c>
    </row>
    <row r="13" spans="1:78">
      <c r="A13" s="64"/>
      <c r="B13" s="89" t="s">
        <v>55</v>
      </c>
      <c r="C13" s="81">
        <f>IFERROR(IF($B$2="Tonnes",AppAn.Data!L81,(AppAn.Data!L81*ozton*AppAn.Data!L$6)/1000000),"-")</f>
        <v>-39.808294334975372</v>
      </c>
      <c r="D13" s="81">
        <f>IFERROR(IF($B$2="Tonnes",AppAn.Data!M81,(AppAn.Data!M81*ozton*AppAn.Data!M$6)/1000000),"-")</f>
        <v>-52.28364903846154</v>
      </c>
      <c r="E13" s="81">
        <f>IFERROR(IF($B$2="Tonnes",AppAn.Data!N81,(AppAn.Data!N81*ozton*AppAn.Data!N$6)/1000000),"-")</f>
        <v>-10.972298267326732</v>
      </c>
      <c r="F13" s="81">
        <f>IFERROR(IF($B$2="Tonnes",AppAn.Data!O81,(AppAn.Data!O81*ozton*AppAn.Data!O$6)/1000000),"-")</f>
        <v>3.9212187499999982</v>
      </c>
      <c r="G13" s="81">
        <f>IFERROR(IF($B$2="Tonnes",AppAn.Data!P81,(AppAn.Data!P81*ozton*AppAn.Data!P$6)/1000000),"-")</f>
        <v>-2.7407927549999984</v>
      </c>
      <c r="H13" s="81">
        <f>IFERROR(IF($B$2="Tonnes",AppAn.Data!Q81,(AppAn.Data!Q81*ozton*AppAn.Data!Q$6)/1000000),"-")</f>
        <v>16.164928500000002</v>
      </c>
      <c r="I13" s="81">
        <f>IFERROR(IF($B$2="Tonnes",AppAn.Data!R81,(AppAn.Data!R81*ozton*AppAn.Data!R$6)/1000000),"-")</f>
        <v>17.1008</v>
      </c>
      <c r="J13" s="81">
        <f>IFERROR(IF($B$2="Tonnes",AppAn.Data!S81,(AppAn.Data!S81*ozton*AppAn.Data!S$6)/1000000),"-")</f>
        <v>-3.2863999999999991</v>
      </c>
      <c r="K13" s="81">
        <f>IFERROR(IF($B$2="Tonnes",AppAn.Data!T81,(AppAn.Data!T81*ozton*AppAn.Data!T$6)/1000000),"-")</f>
        <v>12.510999999999999</v>
      </c>
      <c r="L13" s="81">
        <f>IFERROR(IF($B$2="Tonnes",AppAn.Data!U81,(AppAn.Data!U81*ozton*AppAn.Data!U$6)/1000000),"-")</f>
        <v>-20.119400000000002</v>
      </c>
      <c r="M13" s="81">
        <f>IFERROR(IF($B$2="Tonnes",AppAn.Data!V81,(AppAn.Data!V81*ozton*AppAn.Data!V$6)/1000000),"-")</f>
        <v>-9.3279999999999994</v>
      </c>
      <c r="N13" s="81">
        <f>IFERROR(IF($B$2="Tonnes",AppAn.Data!W81,(AppAn.Data!W81*ozton*AppAn.Data!W$6)/1000000),"-")</f>
        <v>0.11479999999999846</v>
      </c>
      <c r="O13" s="81">
        <f>IFERROR(IF($B$2="Tonnes",AppAn.Data!X81,(AppAn.Data!X81*ozton*AppAn.Data!X$6)/1000000),"-")</f>
        <v>-11.172399999999998</v>
      </c>
      <c r="P13" s="81">
        <f>IFERROR(IF($B$2="Tonnes",AppAn.Data!Y81,(AppAn.Data!Y81*ozton*AppAn.Data!Y$6)/1000000),"-")</f>
        <v>-2.2855999999999996</v>
      </c>
      <c r="Q13" s="68" t="s">
        <v>43</v>
      </c>
      <c r="R13" s="69" t="str">
        <f t="shared" si="1"/>
        <v>-</v>
      </c>
      <c r="S13" s="64"/>
      <c r="T13" s="81">
        <f>IFERROR(IF($B$2="Tonnes",AppQt.Data!M91,(AppQt.Data!M91*ozton*AppQt.Data!M$7)/1000000),"-")</f>
        <v>-11.806719827586207</v>
      </c>
      <c r="U13" s="81">
        <f>IFERROR(IF($B$2="Tonnes",AppQt.Data!N91,(AppQt.Data!N91*ozton*AppQt.Data!N$7)/1000000),"-")</f>
        <v>-7.7761490147783254</v>
      </c>
      <c r="V13" s="81">
        <f>IFERROR(IF($B$2="Tonnes",AppQt.Data!O91,(AppQt.Data!O91*ozton*AppQt.Data!O$7)/1000000),"-")</f>
        <v>-9.667191502463055</v>
      </c>
      <c r="W13" s="81">
        <f>IFERROR(IF($B$2="Tonnes",AppQt.Data!P91,(AppQt.Data!P91*ozton*AppQt.Data!P$7)/1000000),"-")</f>
        <v>-10.558233990147784</v>
      </c>
      <c r="X13" s="81">
        <f>IFERROR(IF($B$2="Tonnes",AppQt.Data!Q91,(AppQt.Data!Q91*ozton*AppQt.Data!Q$7)/1000000),"-")</f>
        <v>-6.0814743589743596</v>
      </c>
      <c r="Y13" s="81">
        <f>IFERROR(IF($B$2="Tonnes",AppQt.Data!R91,(AppQt.Data!R91*ozton*AppQt.Data!R$7)/1000000),"-")</f>
        <v>-10.369826923076923</v>
      </c>
      <c r="Z13" s="81">
        <f>IFERROR(IF($B$2="Tonnes",AppQt.Data!S91,(AppQt.Data!S91*ozton*AppQt.Data!S$7)/1000000),"-")</f>
        <v>-22.295334935897436</v>
      </c>
      <c r="AA13" s="81">
        <f>IFERROR(IF($B$2="Tonnes",AppQt.Data!T91,(AppQt.Data!T91*ozton*AppQt.Data!T$7)/1000000),"-")</f>
        <v>-13.537012820512821</v>
      </c>
      <c r="AB13" s="81">
        <f>IFERROR(IF($B$2="Tonnes",AppQt.Data!U91,(AppQt.Data!U91*ozton*AppQt.Data!U$7)/1000000),"-")</f>
        <v>-3.6419975247524752</v>
      </c>
      <c r="AC13" s="81">
        <f>IFERROR(IF($B$2="Tonnes",AppQt.Data!V91,(AppQt.Data!V91*ozton*AppQt.Data!V$7)/1000000),"-")</f>
        <v>2.2660767326732674</v>
      </c>
      <c r="AD13" s="81">
        <f>IFERROR(IF($B$2="Tonnes",AppQt.Data!W91,(AppQt.Data!W91*ozton*AppQt.Data!W$7)/1000000),"-")</f>
        <v>-5.3262636138613857</v>
      </c>
      <c r="AE13" s="81">
        <f>IFERROR(IF($B$2="Tonnes",AppQt.Data!X91,(AppQt.Data!X91*ozton*AppQt.Data!X$7)/1000000),"-")</f>
        <v>-4.2701138613861387</v>
      </c>
      <c r="AF13" s="81">
        <f>IFERROR(IF($B$2="Tonnes",AppQt.Data!Y91,(AppQt.Data!Y91*ozton*AppQt.Data!Y$7)/1000000),"-")</f>
        <v>-9.8942812500000006</v>
      </c>
      <c r="AG13" s="81">
        <f>IFERROR(IF($B$2="Tonnes",AppQt.Data!Z91,(AppQt.Data!Z91*ozton*AppQt.Data!Z$7)/1000000),"-")</f>
        <v>8.1369374999999984</v>
      </c>
      <c r="AH13" s="81">
        <f>IFERROR(IF($B$2="Tonnes",AppQt.Data!AA91,(AppQt.Data!AA91*ozton*AppQt.Data!AA$7)/1000000),"-")</f>
        <v>-0.89593750000000016</v>
      </c>
      <c r="AI13" s="81">
        <f>IFERROR(IF($B$2="Tonnes",AppQt.Data!AB91,(AppQt.Data!AB91*ozton*AppQt.Data!AB$7)/1000000),"-")</f>
        <v>6.5745000000000005</v>
      </c>
      <c r="AJ13" s="81">
        <f>IFERROR(IF($B$2="Tonnes",AppQt.Data!AC91,(AppQt.Data!AC91*ozton*AppQt.Data!AC$7)/1000000),"-")</f>
        <v>7.6080000000000005</v>
      </c>
      <c r="AK13" s="81">
        <f>IFERROR(IF($B$2="Tonnes",AppQt.Data!AD91,(AppQt.Data!AD91*ozton*AppQt.Data!AD$7)/1000000),"-")</f>
        <v>-1.1099999999999999</v>
      </c>
      <c r="AL13" s="81">
        <f>IFERROR(IF($B$2="Tonnes",AppQt.Data!AE91,(AppQt.Data!AE91*ozton*AppQt.Data!AE$7)/1000000),"-")</f>
        <v>-1.0448460000000004</v>
      </c>
      <c r="AM13" s="81">
        <f>IFERROR(IF($B$2="Tonnes",AppQt.Data!AF91,(AppQt.Data!AF91*ozton*AppQt.Data!AF$7)/1000000),"-")</f>
        <v>-8.1939467549999989</v>
      </c>
      <c r="AN13" s="81">
        <f>IFERROR(IF($B$2="Tonnes",AppQt.Data!AG91,(AppQt.Data!AG91*ozton*AppQt.Data!AG$7)/1000000),"-")</f>
        <v>-3.1723965000000005</v>
      </c>
      <c r="AO13" s="81">
        <f>IFERROR(IF($B$2="Tonnes",AppQt.Data!AH91,(AppQt.Data!AH91*ozton*AppQt.Data!AH$7)/1000000),"-")</f>
        <v>-0.23227350000000024</v>
      </c>
      <c r="AP13" s="81">
        <f>IFERROR(IF($B$2="Tonnes",AppQt.Data!AI91,(AppQt.Data!AI91*ozton*AppQt.Data!AI$7)/1000000),"-")</f>
        <v>10.764598500000002</v>
      </c>
      <c r="AQ13" s="81">
        <f>IFERROR(IF($B$2="Tonnes",AppQt.Data!AJ91,(AppQt.Data!AJ91*ozton*AppQt.Data!AJ$7)/1000000),"-")</f>
        <v>8.8049999999999997</v>
      </c>
      <c r="AR13" s="81">
        <f>IFERROR(IF($B$2="Tonnes",AppQt.Data!AK91,(AppQt.Data!AK91*ozton*AppQt.Data!AK$7)/1000000),"-")</f>
        <v>3.5936000000000003</v>
      </c>
      <c r="AS13" s="81">
        <f>IFERROR(IF($B$2="Tonnes",AppQt.Data!AL91,(AppQt.Data!AL91*ozton*AppQt.Data!AL$7)/1000000),"-")</f>
        <v>5.7243999999999993</v>
      </c>
      <c r="AT13" s="81">
        <f>IFERROR(IF($B$2="Tonnes",AppQt.Data!AM91,(AppQt.Data!AM91*ozton*AppQt.Data!AM$7)/1000000),"-")</f>
        <v>3.1820000000000004</v>
      </c>
      <c r="AU13" s="81">
        <f>IFERROR(IF($B$2="Tonnes",AppQt.Data!AN91,(AppQt.Data!AN91*ozton*AppQt.Data!AN$7)/1000000),"-")</f>
        <v>4.6007999999999996</v>
      </c>
      <c r="AV13" s="81">
        <f>IFERROR(IF($B$2="Tonnes",AppQt.Data!AO91,(AppQt.Data!AO91*ozton*AppQt.Data!AO$7)/1000000),"-")</f>
        <v>-1.8399999999999999</v>
      </c>
      <c r="AW13" s="81">
        <f>IFERROR(IF($B$2="Tonnes",AppQt.Data!AP91,(AppQt.Data!AP91*ozton*AppQt.Data!AP$7)/1000000),"-")</f>
        <v>1.1020000000000001</v>
      </c>
      <c r="AX13" s="81">
        <f>IFERROR(IF($B$2="Tonnes",AppQt.Data!AQ91,(AppQt.Data!AQ91*ozton*AppQt.Data!AQ$7)/1000000),"-")</f>
        <v>-4.1579999999999995</v>
      </c>
      <c r="AY13" s="81">
        <f>IFERROR(IF($B$2="Tonnes",AppQt.Data!AR91,(AppQt.Data!AR91*ozton*AppQt.Data!AR$7)/1000000),"-")</f>
        <v>1.6095999999999999</v>
      </c>
      <c r="AZ13" s="81">
        <f>IFERROR(IF($B$2="Tonnes",AppQt.Data!AS91,(AppQt.Data!AS91*ozton*AppQt.Data!AS$7)/1000000),"-")</f>
        <v>1.4556</v>
      </c>
      <c r="BA13" s="81">
        <f>IFERROR(IF($B$2="Tonnes",AppQt.Data!AT91,(AppQt.Data!AT91*ozton*AppQt.Data!AT$7)/1000000),"-")</f>
        <v>2.7162000000000002</v>
      </c>
      <c r="BB13" s="81">
        <f>IFERROR(IF($B$2="Tonnes",AppQt.Data!AU91,(AppQt.Data!AU91*ozton*AppQt.Data!AU$7)/1000000),"-")</f>
        <v>7.9656000000000002</v>
      </c>
      <c r="BC13" s="81">
        <f>IFERROR(IF($B$2="Tonnes",AppQt.Data!AV91,(AppQt.Data!AV91*ozton*AppQt.Data!AV$7)/1000000),"-")</f>
        <v>0.37359999999999999</v>
      </c>
      <c r="BD13" s="81">
        <f>IFERROR(IF($B$2="Tonnes",AppQt.Data!AW91,(AppQt.Data!AW91*ozton*AppQt.Data!AW$7)/1000000),"-")</f>
        <v>-6.1525999999999996</v>
      </c>
      <c r="BE13" s="81">
        <f>IFERROR(IF($B$2="Tonnes",AppQt.Data!AX91,(AppQt.Data!AX91*ozton*AppQt.Data!AX$7)/1000000),"-")</f>
        <v>-3.1720000000000002</v>
      </c>
      <c r="BF13" s="81">
        <f>IFERROR(IF($B$2="Tonnes",AppQt.Data!AY91,(AppQt.Data!AY91*ozton*AppQt.Data!AY$7)/1000000),"-")</f>
        <v>-7.8148</v>
      </c>
      <c r="BG13" s="81">
        <f>IFERROR(IF($B$2="Tonnes",AppQt.Data!AZ91,(AppQt.Data!AZ91*ozton*AppQt.Data!AZ$7)/1000000),"-")</f>
        <v>-2.9800000000000004</v>
      </c>
      <c r="BH13" s="81">
        <f>IFERROR(IF($B$2="Tonnes",AppQt.Data!BA91,(AppQt.Data!BA91*ozton*AppQt.Data!BA$7)/1000000),"-")</f>
        <v>-6.5331999999999999</v>
      </c>
      <c r="BI13" s="81">
        <f>IFERROR(IF($B$2="Tonnes",AppQt.Data!BB91,(AppQt.Data!BB91*ozton*AppQt.Data!BB$7)/1000000),"-")</f>
        <v>-2.4028</v>
      </c>
      <c r="BJ13" s="81">
        <f>IFERROR(IF($B$2="Tonnes",AppQt.Data!BC91,(AppQt.Data!BC91*ozton*AppQt.Data!BC$7)/1000000),"-")</f>
        <v>4.0399999999999964E-2</v>
      </c>
      <c r="BK13" s="81">
        <f>IFERROR(IF($B$2="Tonnes",AppQt.Data!BD91,(AppQt.Data!BD91*ozton*AppQt.Data!BD$7)/1000000),"-")</f>
        <v>-0.43240000000000006</v>
      </c>
      <c r="BL13" s="81">
        <f>IFERROR(IF($B$2="Tonnes",AppQt.Data!BE91,(AppQt.Data!BE91*ozton*AppQt.Data!BE$7)/1000000),"-")</f>
        <v>5.4431999999999992</v>
      </c>
      <c r="BM13" s="81">
        <f>IFERROR(IF($B$2="Tonnes",AppQt.Data!BF91,(AppQt.Data!BF91*ozton*AppQt.Data!BF$7)/1000000),"-")</f>
        <v>-3.2824000000000004</v>
      </c>
      <c r="BN13" s="81">
        <f>IFERROR(IF($B$2="Tonnes",AppQt.Data!BG91,(AppQt.Data!BG91*ozton*AppQt.Data!BG$7)/1000000),"-")</f>
        <v>1.8159999999999998</v>
      </c>
      <c r="BO13" s="81">
        <f>IFERROR(IF($B$2="Tonnes",AppQt.Data!BH91,(AppQt.Data!BH91*ozton*AppQt.Data!BH$7)/1000000),"-")</f>
        <v>-3.8620000000000001</v>
      </c>
      <c r="BP13" s="81">
        <f>IFERROR(IF($B$2="Tonnes",AppQt.Data!BI91,(AppQt.Data!BI91*ozton*AppQt.Data!BI$7)/1000000),"-")</f>
        <v>-9.7479999999999993</v>
      </c>
      <c r="BQ13" s="81">
        <f>IFERROR(IF($B$2="Tonnes",AppQt.Data!BJ91,(AppQt.Data!BJ91*ozton*AppQt.Data!BJ$7)/1000000),"-")</f>
        <v>-3.6015999999999999</v>
      </c>
      <c r="BR13" s="81">
        <f>IFERROR(IF($B$2="Tonnes",AppQt.Data!BK91,(AppQt.Data!BK91*ozton*AppQt.Data!BK$7)/1000000),"-")</f>
        <v>2.8444000000000003</v>
      </c>
      <c r="BS13" s="81">
        <f>IFERROR(IF($B$2="Tonnes",AppQt.Data!BL91,(AppQt.Data!BL91*ozton*AppQt.Data!BL$7)/1000000),"-")</f>
        <v>-0.66720000000000013</v>
      </c>
      <c r="BT13" s="81">
        <f>IFERROR(IF($B$2="Tonnes",AppQt.Data!BM91,(AppQt.Data!BM91*ozton*AppQt.Data!BM$7)/1000000),"-")</f>
        <v>-2.6147999999999998</v>
      </c>
      <c r="BU13" s="81">
        <f>IFERROR(IF($B$2="Tonnes",AppQt.Data!BN91,(AppQt.Data!BN91*ozton*AppQt.Data!BN$7)/1000000),"-")</f>
        <v>2.4892000000000003</v>
      </c>
      <c r="BV13" s="81">
        <f>IFERROR(IF($B$2="Tonnes",AppQt.Data!BO91,(AppQt.Data!BO91*ozton*AppQt.Data!BO$7)/1000000),"-")</f>
        <v>-0.48199999999999993</v>
      </c>
      <c r="BW13" s="81">
        <f>IFERROR(IF($B$2="Tonnes",AppQt.Data!BP91,(AppQt.Data!BP91*ozton*AppQt.Data!BP$7)/1000000),"-")</f>
        <v>-1.6779999999999999</v>
      </c>
      <c r="BX13" s="68" t="s">
        <v>43</v>
      </c>
      <c r="BY13" s="69" t="str">
        <f t="shared" si="3"/>
        <v>-</v>
      </c>
    </row>
    <row r="14" spans="1:78">
      <c r="A14" s="64"/>
      <c r="B14" s="89" t="s">
        <v>56</v>
      </c>
      <c r="C14" s="81">
        <f>IFERROR(IF($B$2="Tonnes",AppAn.Data!L82,(AppAn.Data!L82*ozton*AppAn.Data!L$6)/1000000),"-")</f>
        <v>17.160040849673202</v>
      </c>
      <c r="D14" s="81">
        <f>IFERROR(IF($B$2="Tonnes",AppAn.Data!M82,(AppAn.Data!M82*ozton*AppAn.Data!M$6)/1000000),"-")</f>
        <v>27.427696572580647</v>
      </c>
      <c r="E14" s="81">
        <f>IFERROR(IF($B$2="Tonnes",AppAn.Data!N82,(AppAn.Data!N82*ozton*AppAn.Data!N$6)/1000000),"-")</f>
        <v>26.447364253393665</v>
      </c>
      <c r="F14" s="81">
        <f>IFERROR(IF($B$2="Tonnes",AppAn.Data!O82,(AppAn.Data!O82*ozton*AppAn.Data!O$6)/1000000),"-")</f>
        <v>46.938625000000002</v>
      </c>
      <c r="G14" s="81">
        <f>IFERROR(IF($B$2="Tonnes",AppAn.Data!P82,(AppAn.Data!P82*ozton*AppAn.Data!P$6)/1000000),"-")</f>
        <v>26.9</v>
      </c>
      <c r="H14" s="81">
        <f>IFERROR(IF($B$2="Tonnes",AppAn.Data!Q82,(AppAn.Data!Q82*ozton*AppAn.Data!Q$6)/1000000),"-")</f>
        <v>20.125610000000002</v>
      </c>
      <c r="I14" s="81">
        <f>IFERROR(IF($B$2="Tonnes",AppAn.Data!R82,(AppAn.Data!R82*ozton*AppAn.Data!R$6)/1000000),"-")</f>
        <v>21.114838726281249</v>
      </c>
      <c r="J14" s="81">
        <f>IFERROR(IF($B$2="Tonnes",AppAn.Data!S82,(AppAn.Data!S82*ozton*AppAn.Data!S$6)/1000000),"-")</f>
        <v>20.229689</v>
      </c>
      <c r="K14" s="81">
        <f>IFERROR(IF($B$2="Tonnes",AppAn.Data!T82,(AppAn.Data!T82*ozton*AppAn.Data!T$6)/1000000),"-")</f>
        <v>22.163154999999996</v>
      </c>
      <c r="L14" s="81">
        <f>IFERROR(IF($B$2="Tonnes",AppAn.Data!U82,(AppAn.Data!U82*ozton*AppAn.Data!U$6)/1000000),"-")</f>
        <v>14.168751349999999</v>
      </c>
      <c r="M14" s="81">
        <f>IFERROR(IF($B$2="Tonnes",AppAn.Data!V82,(AppAn.Data!V82*ozton*AppAn.Data!V$6)/1000000),"-")</f>
        <v>16.754400257499999</v>
      </c>
      <c r="N14" s="81">
        <f>IFERROR(IF($B$2="Tonnes",AppAn.Data!W82,(AppAn.Data!W82*ozton*AppAn.Data!W$6)/1000000),"-")</f>
        <v>19.786338071999999</v>
      </c>
      <c r="O14" s="81">
        <f>IFERROR(IF($B$2="Tonnes",AppAn.Data!X82,(AppAn.Data!X82*ozton*AppAn.Data!X$6)/1000000),"-")</f>
        <v>21.467787299200001</v>
      </c>
      <c r="P14" s="81">
        <f>IFERROR(IF($B$2="Tonnes",AppAn.Data!Y82,(AppAn.Data!Y82*ozton*AppAn.Data!Y$6)/1000000),"-")</f>
        <v>20.402575266780005</v>
      </c>
      <c r="Q14" s="68" t="str">
        <f t="shared" si="0"/>
        <v>▼</v>
      </c>
      <c r="R14" s="69">
        <f t="shared" si="1"/>
        <v>-4.9619088244818421</v>
      </c>
      <c r="S14" s="64"/>
      <c r="T14" s="81">
        <f>IFERROR(IF($B$2="Tonnes",AppQt.Data!M92,(AppQt.Data!M92*ozton*AppQt.Data!M$7)/1000000),"-")</f>
        <v>3.3410457516339869</v>
      </c>
      <c r="U14" s="81">
        <f>IFERROR(IF($B$2="Tonnes",AppQt.Data!N92,(AppQt.Data!N92*ozton*AppQt.Data!N$7)/1000000),"-")</f>
        <v>3.0468300653594773</v>
      </c>
      <c r="V14" s="81">
        <f>IFERROR(IF($B$2="Tonnes",AppQt.Data!O92,(AppQt.Data!O92*ozton*AppQt.Data!O$7)/1000000),"-")</f>
        <v>4.3024754901960787</v>
      </c>
      <c r="W14" s="81">
        <f>IFERROR(IF($B$2="Tonnes",AppQt.Data!P92,(AppQt.Data!P92*ozton*AppQt.Data!P$7)/1000000),"-")</f>
        <v>6.4696895424836605</v>
      </c>
      <c r="X14" s="81">
        <f>IFERROR(IF($B$2="Tonnes",AppQt.Data!Q92,(AppQt.Data!Q92*ozton*AppQt.Data!Q$7)/1000000),"-")</f>
        <v>5.7240801411290327</v>
      </c>
      <c r="Y14" s="81">
        <f>IFERROR(IF($B$2="Tonnes",AppQt.Data!R92,(AppQt.Data!R92*ozton*AppQt.Data!R$7)/1000000),"-")</f>
        <v>6.7953125000000005</v>
      </c>
      <c r="Z14" s="81">
        <f>IFERROR(IF($B$2="Tonnes",AppQt.Data!S92,(AppQt.Data!S92*ozton*AppQt.Data!S$7)/1000000),"-")</f>
        <v>6.5609248991935489</v>
      </c>
      <c r="AA14" s="81">
        <f>IFERROR(IF($B$2="Tonnes",AppQt.Data!T92,(AppQt.Data!T92*ozton*AppQt.Data!T$7)/1000000),"-")</f>
        <v>8.3473790322580648</v>
      </c>
      <c r="AB14" s="81">
        <f>IFERROR(IF($B$2="Tonnes",AppQt.Data!U92,(AppQt.Data!U92*ozton*AppQt.Data!U$7)/1000000),"-")</f>
        <v>10.444915158371042</v>
      </c>
      <c r="AC14" s="81">
        <f>IFERROR(IF($B$2="Tonnes",AppQt.Data!V92,(AppQt.Data!V92*ozton*AppQt.Data!V$7)/1000000),"-")</f>
        <v>5.7257918552036191</v>
      </c>
      <c r="AD14" s="81">
        <f>IFERROR(IF($B$2="Tonnes",AppQt.Data!W92,(AppQt.Data!W92*ozton*AppQt.Data!W$7)/1000000),"-")</f>
        <v>4.2425622171945694</v>
      </c>
      <c r="AE14" s="81">
        <f>IFERROR(IF($B$2="Tonnes",AppQt.Data!X92,(AppQt.Data!X92*ozton*AppQt.Data!X$7)/1000000),"-")</f>
        <v>6.0340950226244345</v>
      </c>
      <c r="AF14" s="81">
        <f>IFERROR(IF($B$2="Tonnes",AppQt.Data!Y92,(AppQt.Data!Y92*ozton*AppQt.Data!Y$7)/1000000),"-")</f>
        <v>14.246375</v>
      </c>
      <c r="AG14" s="81">
        <f>IFERROR(IF($B$2="Tonnes",AppQt.Data!Z92,(AppQt.Data!Z92*ozton*AppQt.Data!Z$7)/1000000),"-")</f>
        <v>15.175374999999999</v>
      </c>
      <c r="AH14" s="81">
        <f>IFERROR(IF($B$2="Tonnes",AppQt.Data!AA92,(AppQt.Data!AA92*ozton*AppQt.Data!AA$7)/1000000),"-")</f>
        <v>8.6068749999999987</v>
      </c>
      <c r="AI14" s="81">
        <f>IFERROR(IF($B$2="Tonnes",AppQt.Data!AB92,(AppQt.Data!AB92*ozton*AppQt.Data!AB$7)/1000000),"-")</f>
        <v>8.91</v>
      </c>
      <c r="AJ14" s="81">
        <f>IFERROR(IF($B$2="Tonnes",AppQt.Data!AC92,(AppQt.Data!AC92*ozton*AppQt.Data!AC$7)/1000000),"-")</f>
        <v>5.54</v>
      </c>
      <c r="AK14" s="81">
        <f>IFERROR(IF($B$2="Tonnes",AppQt.Data!AD92,(AppQt.Data!AD92*ozton*AppQt.Data!AD$7)/1000000),"-")</f>
        <v>6.74</v>
      </c>
      <c r="AL14" s="81">
        <f>IFERROR(IF($B$2="Tonnes",AppQt.Data!AE92,(AppQt.Data!AE92*ozton*AppQt.Data!AE$7)/1000000),"-")</f>
        <v>6.76</v>
      </c>
      <c r="AM14" s="81">
        <f>IFERROR(IF($B$2="Tonnes",AppQt.Data!AF92,(AppQt.Data!AF92*ozton*AppQt.Data!AF$7)/1000000),"-")</f>
        <v>7.86</v>
      </c>
      <c r="AN14" s="81">
        <f>IFERROR(IF($B$2="Tonnes",AppQt.Data!AG92,(AppQt.Data!AG92*ozton*AppQt.Data!AG$7)/1000000),"-")</f>
        <v>5.6849999999999996</v>
      </c>
      <c r="AO14" s="81">
        <f>IFERROR(IF($B$2="Tonnes",AppQt.Data!AH92,(AppQt.Data!AH92*ozton*AppQt.Data!AH$7)/1000000),"-")</f>
        <v>4.5279999999999996</v>
      </c>
      <c r="AP14" s="81">
        <f>IFERROR(IF($B$2="Tonnes",AppQt.Data!AI92,(AppQt.Data!AI92*ozton*AppQt.Data!AI$7)/1000000),"-")</f>
        <v>4.6454000000000004</v>
      </c>
      <c r="AQ14" s="81">
        <f>IFERROR(IF($B$2="Tonnes",AppQt.Data!AJ92,(AppQt.Data!AJ92*ozton*AppQt.Data!AJ$7)/1000000),"-")</f>
        <v>5.2672100000000004</v>
      </c>
      <c r="AR14" s="81">
        <f>IFERROR(IF($B$2="Tonnes",AppQt.Data!AK92,(AppQt.Data!AK92*ozton*AppQt.Data!AK$7)/1000000),"-")</f>
        <v>5.2288494999999999</v>
      </c>
      <c r="AS14" s="81">
        <f>IFERROR(IF($B$2="Tonnes",AppQt.Data!AL92,(AppQt.Data!AL92*ozton*AppQt.Data!AL$7)/1000000),"-")</f>
        <v>5.9581769250000001</v>
      </c>
      <c r="AT14" s="81">
        <f>IFERROR(IF($B$2="Tonnes",AppQt.Data!AM92,(AppQt.Data!AM92*ozton*AppQt.Data!AM$7)/1000000),"-")</f>
        <v>4.6175871168749998</v>
      </c>
      <c r="AU14" s="81">
        <f>IFERROR(IF($B$2="Tonnes",AppQt.Data!AN92,(AppQt.Data!AN92*ozton*AppQt.Data!AN$7)/1000000),"-")</f>
        <v>5.3102251844062494</v>
      </c>
      <c r="AV14" s="81">
        <f>IFERROR(IF($B$2="Tonnes",AppQt.Data!AO92,(AppQt.Data!AO92*ozton*AppQt.Data!AO$7)/1000000),"-")</f>
        <v>5.0030000000000001</v>
      </c>
      <c r="AW14" s="81">
        <f>IFERROR(IF($B$2="Tonnes",AppQt.Data!AP92,(AppQt.Data!AP92*ozton*AppQt.Data!AP$7)/1000000),"-")</f>
        <v>5.615875</v>
      </c>
      <c r="AX14" s="81">
        <f>IFERROR(IF($B$2="Tonnes",AppQt.Data!AQ92,(AppQt.Data!AQ92*ozton*AppQt.Data!AQ$7)/1000000),"-")</f>
        <v>4.3982140000000003</v>
      </c>
      <c r="AY14" s="81">
        <f>IFERROR(IF($B$2="Tonnes",AppQt.Data!AR92,(AppQt.Data!AR92*ozton*AppQt.Data!AR$7)/1000000),"-")</f>
        <v>5.2126000000000001</v>
      </c>
      <c r="AZ14" s="81">
        <f>IFERROR(IF($B$2="Tonnes",AppQt.Data!AS92,(AppQt.Data!AS92*ozton*AppQt.Data!AS$7)/1000000),"-")</f>
        <v>5.1155749999999998</v>
      </c>
      <c r="BA14" s="81">
        <f>IFERROR(IF($B$2="Tonnes",AppQt.Data!AT92,(AppQt.Data!AT92*ozton*AppQt.Data!AT$7)/1000000),"-")</f>
        <v>5.9886899999999992</v>
      </c>
      <c r="BB14" s="81">
        <f>IFERROR(IF($B$2="Tonnes",AppQt.Data!AU92,(AppQt.Data!AU92*ozton*AppQt.Data!AU$7)/1000000),"-")</f>
        <v>5.08</v>
      </c>
      <c r="BC14" s="81">
        <f>IFERROR(IF($B$2="Tonnes",AppQt.Data!AV92,(AppQt.Data!AV92*ozton*AppQt.Data!AV$7)/1000000),"-")</f>
        <v>5.9788899999999998</v>
      </c>
      <c r="BD14" s="81">
        <f>IFERROR(IF($B$2="Tonnes",AppQt.Data!AW92,(AppQt.Data!AW92*ozton*AppQt.Data!AW$7)/1000000),"-")</f>
        <v>5.36635375</v>
      </c>
      <c r="BE14" s="81">
        <f>IFERROR(IF($B$2="Tonnes",AppQt.Data!AX92,(AppQt.Data!AX92*ozton*AppQt.Data!AX$7)/1000000),"-")</f>
        <v>6.228237599999999</v>
      </c>
      <c r="BF14" s="81">
        <f>IFERROR(IF($B$2="Tonnes",AppQt.Data!AY92,(AppQt.Data!AY92*ozton*AppQt.Data!AY$7)/1000000),"-")</f>
        <v>-0.8266</v>
      </c>
      <c r="BG14" s="81">
        <f>IFERROR(IF($B$2="Tonnes",AppQt.Data!AZ92,(AppQt.Data!AZ92*ozton*AppQt.Data!AZ$7)/1000000),"-")</f>
        <v>3.4007599999999996</v>
      </c>
      <c r="BH14" s="81">
        <f>IFERROR(IF($B$2="Tonnes",AppQt.Data!BA92,(AppQt.Data!BA92*ozton*AppQt.Data!BA$7)/1000000),"-")</f>
        <v>3.4725299375000005</v>
      </c>
      <c r="BI14" s="81">
        <f>IFERROR(IF($B$2="Tonnes",AppQt.Data!BB92,(AppQt.Data!BB92*ozton*AppQt.Data!BB$7)/1000000),"-")</f>
        <v>3.1697663199999995</v>
      </c>
      <c r="BJ14" s="81">
        <f>IFERROR(IF($B$2="Tonnes",AppQt.Data!BC92,(AppQt.Data!BC92*ozton*AppQt.Data!BC$7)/1000000),"-")</f>
        <v>5.4874799999999997</v>
      </c>
      <c r="BK14" s="81">
        <f>IFERROR(IF($B$2="Tonnes",AppQt.Data!BD92,(AppQt.Data!BD92*ozton*AppQt.Data!BD$7)/1000000),"-")</f>
        <v>4.6246239999999998</v>
      </c>
      <c r="BL14" s="81">
        <f>IFERROR(IF($B$2="Tonnes",AppQt.Data!BE92,(AppQt.Data!BE92*ozton*AppQt.Data!BE$7)/1000000),"-")</f>
        <v>5.5399279000000012</v>
      </c>
      <c r="BM14" s="81">
        <f>IFERROR(IF($B$2="Tonnes",AppQt.Data!BF92,(AppQt.Data!BF92*ozton*AppQt.Data!BF$7)/1000000),"-")</f>
        <v>3.7748885720000014</v>
      </c>
      <c r="BN14" s="81">
        <f>IFERROR(IF($B$2="Tonnes",AppQt.Data!BG92,(AppQt.Data!BG92*ozton*AppQt.Data!BG$7)/1000000),"-")</f>
        <v>6.3093600000000007</v>
      </c>
      <c r="BO14" s="81">
        <f>IFERROR(IF($B$2="Tonnes",AppQt.Data!BH92,(AppQt.Data!BH92*ozton*AppQt.Data!BH$7)/1000000),"-")</f>
        <v>4.1621615999999992</v>
      </c>
      <c r="BP14" s="81">
        <f>IFERROR(IF($B$2="Tonnes",AppQt.Data!BI92,(AppQt.Data!BI92*ozton*AppQt.Data!BI$7)/1000000),"-")</f>
        <v>4.9859351100000016</v>
      </c>
      <c r="BQ14" s="81">
        <f>IFERROR(IF($B$2="Tonnes",AppQt.Data!BJ92,(AppQt.Data!BJ92*ozton*AppQt.Data!BJ$7)/1000000),"-")</f>
        <v>4.1523774292000013</v>
      </c>
      <c r="BR14" s="81">
        <f>IFERROR(IF($B$2="Tonnes",AppQt.Data!BK92,(AppQt.Data!BK92*ozton*AppQt.Data!BK$7)/1000000),"-")</f>
        <v>7.5712320000000002</v>
      </c>
      <c r="BS14" s="81">
        <f>IFERROR(IF($B$2="Tonnes",AppQt.Data!BL92,(AppQt.Data!BL92*ozton*AppQt.Data!BL$7)/1000000),"-")</f>
        <v>4.758242759999999</v>
      </c>
      <c r="BT14" s="81">
        <f>IFERROR(IF($B$2="Tonnes",AppQt.Data!BM92,(AppQt.Data!BM92*ozton*AppQt.Data!BM$7)/1000000),"-")</f>
        <v>5.720332936500002</v>
      </c>
      <c r="BU14" s="81">
        <f>IFERROR(IF($B$2="Tonnes",AppQt.Data!BN92,(AppQt.Data!BN92*ozton*AppQt.Data!BN$7)/1000000),"-")</f>
        <v>3.7371396862800021</v>
      </c>
      <c r="BV14" s="81">
        <f>IFERROR(IF($B$2="Tonnes",AppQt.Data!BO92,(AppQt.Data!BO92*ozton*AppQt.Data!BO$7)/1000000),"-")</f>
        <v>6.6626841599999995</v>
      </c>
      <c r="BW14" s="81">
        <f>IFERROR(IF($B$2="Tonnes",AppQt.Data!BP92,(AppQt.Data!BP92*ozton*AppQt.Data!BP$7)/1000000),"-")</f>
        <v>4.2824184839999999</v>
      </c>
      <c r="BX14" s="68" t="str">
        <f t="shared" si="2"/>
        <v>▼</v>
      </c>
      <c r="BY14" s="69">
        <f t="shared" si="3"/>
        <v>-9.9999999999999858</v>
      </c>
    </row>
    <row r="15" spans="1:78">
      <c r="A15" s="64"/>
      <c r="B15" s="89" t="s">
        <v>57</v>
      </c>
      <c r="C15" s="81">
        <f>IFERROR(IF($B$2="Tonnes",AppAn.Data!L83,(AppAn.Data!L83*ozton*AppAn.Data!L$6)/1000000),"-")</f>
        <v>5.4583333176156819</v>
      </c>
      <c r="D15" s="81">
        <f>IFERROR(IF($B$2="Tonnes",AppAn.Data!M83,(AppAn.Data!M83*ozton*AppAn.Data!M$6)/1000000),"-")</f>
        <v>9.7590609517909481</v>
      </c>
      <c r="E15" s="81">
        <f>IFERROR(IF($B$2="Tonnes",AppAn.Data!N83,(AppAn.Data!N83*ozton*AppAn.Data!N$6)/1000000),"-")</f>
        <v>7.6873043545803323</v>
      </c>
      <c r="F15" s="81">
        <f>IFERROR(IF($B$2="Tonnes",AppAn.Data!O83,(AppAn.Data!O83*ozton*AppAn.Data!O$6)/1000000),"-")</f>
        <v>10.27530771921875</v>
      </c>
      <c r="G15" s="81">
        <f>IFERROR(IF($B$2="Tonnes",AppAn.Data!P83,(AppAn.Data!P83*ozton*AppAn.Data!P$6)/1000000),"-")</f>
        <v>8.23</v>
      </c>
      <c r="H15" s="81">
        <f>IFERROR(IF($B$2="Tonnes",AppAn.Data!Q83,(AppAn.Data!Q83*ozton*AppAn.Data!Q$6)/1000000),"-")</f>
        <v>6.7987519999999995</v>
      </c>
      <c r="I15" s="81">
        <f>IFERROR(IF($B$2="Tonnes",AppAn.Data!R83,(AppAn.Data!R83*ozton*AppAn.Data!R$6)/1000000),"-")</f>
        <v>5.1979411637500004</v>
      </c>
      <c r="J15" s="81">
        <f>IFERROR(IF($B$2="Tonnes",AppAn.Data!S83,(AppAn.Data!S83*ozton*AppAn.Data!S$6)/1000000),"-")</f>
        <v>5.7566050544062497</v>
      </c>
      <c r="K15" s="81">
        <f>IFERROR(IF($B$2="Tonnes",AppAn.Data!T83,(AppAn.Data!T83*ozton*AppAn.Data!T$6)/1000000),"-")</f>
        <v>5.9969999999999999</v>
      </c>
      <c r="L15" s="81">
        <f>IFERROR(IF($B$2="Tonnes",AppAn.Data!U83,(AppAn.Data!U83*ozton*AppAn.Data!U$6)/1000000),"-")</f>
        <v>5.3949999999999996</v>
      </c>
      <c r="M15" s="81">
        <f>IFERROR(IF($B$2="Tonnes",AppAn.Data!V83,(AppAn.Data!V83*ozton*AppAn.Data!V$6)/1000000),"-")</f>
        <v>3.9116</v>
      </c>
      <c r="N15" s="81">
        <f>IFERROR(IF($B$2="Tonnes",AppAn.Data!W83,(AppAn.Data!W83*ozton*AppAn.Data!W$6)/1000000),"-")</f>
        <v>4.3532500000000001</v>
      </c>
      <c r="O15" s="81">
        <f>IFERROR(IF($B$2="Tonnes",AppAn.Data!X83,(AppAn.Data!X83*ozton*AppAn.Data!X$6)/1000000),"-")</f>
        <v>5.5301324999999988</v>
      </c>
      <c r="P15" s="81">
        <f>IFERROR(IF($B$2="Tonnes",AppAn.Data!Y83,(AppAn.Data!Y83*ozton*AppAn.Data!Y$6)/1000000),"-")</f>
        <v>5.29</v>
      </c>
      <c r="Q15" s="68" t="str">
        <f t="shared" si="0"/>
        <v>▼</v>
      </c>
      <c r="R15" s="69">
        <f t="shared" si="1"/>
        <v>-4.3422558139429519</v>
      </c>
      <c r="S15" s="64"/>
      <c r="T15" s="81">
        <f>IFERROR(IF($B$2="Tonnes",AppQt.Data!M93,(AppQt.Data!M93*ozton*AppQt.Data!M$7)/1000000),"-")</f>
        <v>1.7373071967789511</v>
      </c>
      <c r="U15" s="81">
        <f>IFERROR(IF($B$2="Tonnes",AppQt.Data!N93,(AppQt.Data!N93*ozton*AppQt.Data!N$7)/1000000),"-")</f>
        <v>1.7726275291555433</v>
      </c>
      <c r="V15" s="81">
        <f>IFERROR(IF($B$2="Tonnes",AppQt.Data!O93,(AppQt.Data!O93*ozton*AppQt.Data!O$7)/1000000),"-")</f>
        <v>1.1726180618757658</v>
      </c>
      <c r="W15" s="81">
        <f>IFERROR(IF($B$2="Tonnes",AppQt.Data!P93,(AppQt.Data!P93*ozton*AppQt.Data!P$7)/1000000),"-")</f>
        <v>0.77578052980542189</v>
      </c>
      <c r="X15" s="81">
        <f>IFERROR(IF($B$2="Tonnes",AppQt.Data!Q93,(AppQt.Data!Q93*ozton*AppQt.Data!Q$7)/1000000),"-")</f>
        <v>2.1601090937077401</v>
      </c>
      <c r="Y15" s="81">
        <f>IFERROR(IF($B$2="Tonnes",AppQt.Data!R93,(AppQt.Data!R93*ozton*AppQt.Data!R$7)/1000000),"-")</f>
        <v>2.3674070216589209</v>
      </c>
      <c r="Z15" s="81">
        <f>IFERROR(IF($B$2="Tonnes",AppQt.Data!S93,(AppQt.Data!S93*ozton*AppQt.Data!S$7)/1000000),"-")</f>
        <v>2.5139673795033732</v>
      </c>
      <c r="AA15" s="81">
        <f>IFERROR(IF($B$2="Tonnes",AppQt.Data!T93,(AppQt.Data!T93*ozton*AppQt.Data!T$7)/1000000),"-")</f>
        <v>2.7175774569209139</v>
      </c>
      <c r="AB15" s="81">
        <f>IFERROR(IF($B$2="Tonnes",AppQt.Data!U93,(AppQt.Data!U93*ozton*AppQt.Data!U$7)/1000000),"-")</f>
        <v>2.5814568454063762</v>
      </c>
      <c r="AC15" s="81">
        <f>IFERROR(IF($B$2="Tonnes",AppQt.Data!V93,(AppQt.Data!V93*ozton*AppQt.Data!V$7)/1000000),"-")</f>
        <v>1.843861726348194</v>
      </c>
      <c r="AD15" s="81">
        <f>IFERROR(IF($B$2="Tonnes",AppQt.Data!W93,(AppQt.Data!W93*ozton*AppQt.Data!W$7)/1000000),"-")</f>
        <v>1.2989234240935952</v>
      </c>
      <c r="AE15" s="81">
        <f>IFERROR(IF($B$2="Tonnes",AppQt.Data!X93,(AppQt.Data!X93*ozton*AppQt.Data!X$7)/1000000),"-")</f>
        <v>1.9630623587321669</v>
      </c>
      <c r="AF15" s="81">
        <f>IFERROR(IF($B$2="Tonnes",AppQt.Data!Y93,(AppQt.Data!Y93*ozton*AppQt.Data!Y$7)/1000000),"-")</f>
        <v>1.731716359609375</v>
      </c>
      <c r="AG15" s="81">
        <f>IFERROR(IF($B$2="Tonnes",AppQt.Data!Z93,(AppQt.Data!Z93*ozton*AppQt.Data!Z$7)/1000000),"-")</f>
        <v>3.4265609064062503</v>
      </c>
      <c r="AH15" s="81">
        <f>IFERROR(IF($B$2="Tonnes",AppQt.Data!AA93,(AppQt.Data!AA93*ozton*AppQt.Data!AA$7)/1000000),"-")</f>
        <v>2.7970304532031252</v>
      </c>
      <c r="AI15" s="81">
        <f>IFERROR(IF($B$2="Tonnes",AppQt.Data!AB93,(AppQt.Data!AB93*ozton*AppQt.Data!AB$7)/1000000),"-")</f>
        <v>2.3199999999999998</v>
      </c>
      <c r="AJ15" s="81">
        <f>IFERROR(IF($B$2="Tonnes",AppQt.Data!AC93,(AppQt.Data!AC93*ozton*AppQt.Data!AC$7)/1000000),"-")</f>
        <v>2.27</v>
      </c>
      <c r="AK15" s="81">
        <f>IFERROR(IF($B$2="Tonnes",AppQt.Data!AD93,(AppQt.Data!AD93*ozton*AppQt.Data!AD$7)/1000000),"-")</f>
        <v>2.0699999999999998</v>
      </c>
      <c r="AL15" s="81">
        <f>IFERROR(IF($B$2="Tonnes",AppQt.Data!AE93,(AppQt.Data!AE93*ozton*AppQt.Data!AE$7)/1000000),"-")</f>
        <v>2.0699999999999998</v>
      </c>
      <c r="AM15" s="81">
        <f>IFERROR(IF($B$2="Tonnes",AppQt.Data!AF93,(AppQt.Data!AF93*ozton*AppQt.Data!AF$7)/1000000),"-")</f>
        <v>1.82</v>
      </c>
      <c r="AN15" s="81">
        <f>IFERROR(IF($B$2="Tonnes",AppQt.Data!AG93,(AppQt.Data!AG93*ozton*AppQt.Data!AG$7)/1000000),"-")</f>
        <v>2.5</v>
      </c>
      <c r="AO15" s="81">
        <f>IFERROR(IF($B$2="Tonnes",AppQt.Data!AH93,(AppQt.Data!AH93*ozton*AppQt.Data!AH$7)/1000000),"-")</f>
        <v>1</v>
      </c>
      <c r="AP15" s="81">
        <f>IFERROR(IF($B$2="Tonnes",AppQt.Data!AI93,(AppQt.Data!AI93*ozton*AppQt.Data!AI$7)/1000000),"-")</f>
        <v>1.7181</v>
      </c>
      <c r="AQ15" s="81">
        <f>IFERROR(IF($B$2="Tonnes",AppQt.Data!AJ93,(AppQt.Data!AJ93*ozton*AppQt.Data!AJ$7)/1000000),"-")</f>
        <v>1.5806519999999999</v>
      </c>
      <c r="AR15" s="81">
        <f>IFERROR(IF($B$2="Tonnes",AppQt.Data!AK93,(AppQt.Data!AK93*ozton*AppQt.Data!AK$7)/1000000),"-")</f>
        <v>1.5016194</v>
      </c>
      <c r="AS15" s="81">
        <f>IFERROR(IF($B$2="Tonnes",AppQt.Data!AL93,(AppQt.Data!AL93*ozton*AppQt.Data!AL$7)/1000000),"-")</f>
        <v>1.22192455</v>
      </c>
      <c r="AT15" s="81">
        <f>IFERROR(IF($B$2="Tonnes",AppQt.Data!AM93,(AppQt.Data!AM93*ozton*AppQt.Data!AM$7)/1000000),"-")</f>
        <v>1.099732095</v>
      </c>
      <c r="AU15" s="81">
        <f>IFERROR(IF($B$2="Tonnes",AppQt.Data!AN93,(AppQt.Data!AN93*ozton*AppQt.Data!AN$7)/1000000),"-")</f>
        <v>1.3746651187500001</v>
      </c>
      <c r="AV15" s="81">
        <f>IFERROR(IF($B$2="Tonnes",AppQt.Data!AO93,(AppQt.Data!AO93*ozton*AppQt.Data!AO$7)/1000000),"-")</f>
        <v>1.4777650026562501</v>
      </c>
      <c r="AW15" s="81">
        <f>IFERROR(IF($B$2="Tonnes",AppQt.Data!AP93,(AppQt.Data!AP93*ozton*AppQt.Data!AP$7)/1000000),"-")</f>
        <v>1.3907517234999998</v>
      </c>
      <c r="AX15" s="81">
        <f>IFERROR(IF($B$2="Tonnes",AppQt.Data!AQ93,(AppQt.Data!AQ93*ozton*AppQt.Data!AQ$7)/1000000),"-")</f>
        <v>1.4380883282500001</v>
      </c>
      <c r="AY15" s="81">
        <f>IFERROR(IF($B$2="Tonnes",AppQt.Data!AR93,(AppQt.Data!AR93*ozton*AppQt.Data!AR$7)/1000000),"-")</f>
        <v>1.45</v>
      </c>
      <c r="AZ15" s="81">
        <f>IFERROR(IF($B$2="Tonnes",AppQt.Data!AS93,(AppQt.Data!AS93*ozton*AppQt.Data!AS$7)/1000000),"-")</f>
        <v>1.58</v>
      </c>
      <c r="BA15" s="81">
        <f>IFERROR(IF($B$2="Tonnes",AppQt.Data!AT93,(AppQt.Data!AT93*ozton*AppQt.Data!AT$7)/1000000),"-")</f>
        <v>1.357</v>
      </c>
      <c r="BB15" s="81">
        <f>IFERROR(IF($B$2="Tonnes",AppQt.Data!AU93,(AppQt.Data!AU93*ozton*AppQt.Data!AU$7)/1000000),"-")</f>
        <v>1.65</v>
      </c>
      <c r="BC15" s="81">
        <f>IFERROR(IF($B$2="Tonnes",AppQt.Data!AV93,(AppQt.Data!AV93*ozton*AppQt.Data!AV$7)/1000000),"-")</f>
        <v>1.41</v>
      </c>
      <c r="BD15" s="81">
        <f>IFERROR(IF($B$2="Tonnes",AppQt.Data!AW93,(AppQt.Data!AW93*ozton*AppQt.Data!AW$7)/1000000),"-")</f>
        <v>1.39</v>
      </c>
      <c r="BE15" s="81">
        <f>IFERROR(IF($B$2="Tonnes",AppQt.Data!AX93,(AppQt.Data!AX93*ozton*AppQt.Data!AX$7)/1000000),"-")</f>
        <v>1.3</v>
      </c>
      <c r="BF15" s="81">
        <f>IFERROR(IF($B$2="Tonnes",AppQt.Data!AY93,(AppQt.Data!AY93*ozton*AppQt.Data!AY$7)/1000000),"-")</f>
        <v>1.42</v>
      </c>
      <c r="BG15" s="81">
        <f>IFERROR(IF($B$2="Tonnes",AppQt.Data!AZ93,(AppQt.Data!AZ93*ozton*AppQt.Data!AZ$7)/1000000),"-")</f>
        <v>1.2849999999999999</v>
      </c>
      <c r="BH15" s="81">
        <f>IFERROR(IF($B$2="Tonnes",AppQt.Data!BA93,(AppQt.Data!BA93*ozton*AppQt.Data!BA$7)/1000000),"-")</f>
        <v>1.05</v>
      </c>
      <c r="BI15" s="81">
        <f>IFERROR(IF($B$2="Tonnes",AppQt.Data!BB93,(AppQt.Data!BB93*ozton*AppQt.Data!BB$7)/1000000),"-")</f>
        <v>0.53159999999999996</v>
      </c>
      <c r="BJ15" s="81">
        <f>IFERROR(IF($B$2="Tonnes",AppQt.Data!BC93,(AppQt.Data!BC93*ozton*AppQt.Data!BC$7)/1000000),"-")</f>
        <v>1.22</v>
      </c>
      <c r="BK15" s="81">
        <f>IFERROR(IF($B$2="Tonnes",AppQt.Data!BD93,(AppQt.Data!BD93*ozton*AppQt.Data!BD$7)/1000000),"-")</f>
        <v>1.1100000000000001</v>
      </c>
      <c r="BL15" s="81">
        <f>IFERROR(IF($B$2="Tonnes",AppQt.Data!BE93,(AppQt.Data!BE93*ozton*AppQt.Data!BE$7)/1000000),"-")</f>
        <v>1.3282499999999999</v>
      </c>
      <c r="BM15" s="81">
        <f>IFERROR(IF($B$2="Tonnes",AppQt.Data!BF93,(AppQt.Data!BF93*ozton*AppQt.Data!BF$7)/1000000),"-")</f>
        <v>1.02</v>
      </c>
      <c r="BN15" s="81">
        <f>IFERROR(IF($B$2="Tonnes",AppQt.Data!BG93,(AppQt.Data!BG93*ozton*AppQt.Data!BG$7)/1000000),"-")</f>
        <v>0.58499999999999996</v>
      </c>
      <c r="BO15" s="81">
        <f>IFERROR(IF($B$2="Tonnes",AppQt.Data!BH93,(AppQt.Data!BH93*ozton*AppQt.Data!BH$7)/1000000),"-")</f>
        <v>1.42</v>
      </c>
      <c r="BP15" s="81">
        <f>IFERROR(IF($B$2="Tonnes",AppQt.Data!BI93,(AppQt.Data!BI93*ozton*AppQt.Data!BI$7)/1000000),"-")</f>
        <v>1.5851324999999998</v>
      </c>
      <c r="BQ15" s="81">
        <f>IFERROR(IF($B$2="Tonnes",AppQt.Data!BJ93,(AppQt.Data!BJ93*ozton*AppQt.Data!BJ$7)/1000000),"-")</f>
        <v>1.355</v>
      </c>
      <c r="BR15" s="81">
        <f>IFERROR(IF($B$2="Tonnes",AppQt.Data!BK93,(AppQt.Data!BK93*ozton*AppQt.Data!BK$7)/1000000),"-")</f>
        <v>1.1499999999999999</v>
      </c>
      <c r="BS15" s="81">
        <f>IFERROR(IF($B$2="Tonnes",AppQt.Data!BL93,(AppQt.Data!BL93*ozton*AppQt.Data!BL$7)/1000000),"-")</f>
        <v>1.44</v>
      </c>
      <c r="BT15" s="81">
        <f>IFERROR(IF($B$2="Tonnes",AppQt.Data!BM93,(AppQt.Data!BM93*ozton*AppQt.Data!BM$7)/1000000),"-")</f>
        <v>1.42</v>
      </c>
      <c r="BU15" s="81">
        <f>IFERROR(IF($B$2="Tonnes",AppQt.Data!BN93,(AppQt.Data!BN93*ozton*AppQt.Data!BN$7)/1000000),"-")</f>
        <v>1.19</v>
      </c>
      <c r="BV15" s="81">
        <f>IFERROR(IF($B$2="Tonnes",AppQt.Data!BO93,(AppQt.Data!BO93*ozton*AppQt.Data!BO$7)/1000000),"-")</f>
        <v>1.06</v>
      </c>
      <c r="BW15" s="81">
        <f>IFERROR(IF($B$2="Tonnes",AppQt.Data!BP93,(AppQt.Data!BP93*ozton*AppQt.Data!BP$7)/1000000),"-")</f>
        <v>1.62</v>
      </c>
      <c r="BX15" s="68" t="str">
        <f t="shared" si="2"/>
        <v>▲</v>
      </c>
      <c r="BY15" s="69">
        <f t="shared" si="3"/>
        <v>12.500000000000021</v>
      </c>
    </row>
    <row r="16" spans="1:78">
      <c r="A16" s="64"/>
      <c r="B16" s="89" t="s">
        <v>58</v>
      </c>
      <c r="C16" s="81">
        <f>IFERROR(IF($B$2="Tonnes",AppAn.Data!L84,(AppAn.Data!L84*ozton*AppAn.Data!L$6)/1000000),"-")</f>
        <v>1.3606695517071492</v>
      </c>
      <c r="D16" s="81">
        <f>IFERROR(IF($B$2="Tonnes",AppAn.Data!M84,(AppAn.Data!M84*ozton*AppAn.Data!M$6)/1000000),"-")</f>
        <v>4.1869029890012746</v>
      </c>
      <c r="E16" s="81">
        <f>IFERROR(IF($B$2="Tonnes",AppAn.Data!N84,(AppAn.Data!N84*ozton*AppAn.Data!N$6)/1000000),"-")</f>
        <v>5.1459084485853204</v>
      </c>
      <c r="F16" s="81">
        <f>IFERROR(IF($B$2="Tonnes",AppAn.Data!O84,(AppAn.Data!O84*ozton*AppAn.Data!O$6)/1000000),"-")</f>
        <v>6.5019159916597964</v>
      </c>
      <c r="G16" s="81">
        <f>IFERROR(IF($B$2="Tonnes",AppAn.Data!P84,(AppAn.Data!P84*ozton*AppAn.Data!P$6)/1000000),"-")</f>
        <v>6.5149999999999997</v>
      </c>
      <c r="H16" s="81">
        <f>IFERROR(IF($B$2="Tonnes",AppAn.Data!Q84,(AppAn.Data!Q84*ozton*AppAn.Data!Q$6)/1000000),"-")</f>
        <v>5.9029499999999997</v>
      </c>
      <c r="I16" s="81">
        <f>IFERROR(IF($B$2="Tonnes",AppAn.Data!R84,(AppAn.Data!R84*ozton*AppAn.Data!R$6)/1000000),"-")</f>
        <v>4.9959563855000013</v>
      </c>
      <c r="J16" s="81">
        <f>IFERROR(IF($B$2="Tonnes",AppAn.Data!S84,(AppAn.Data!S84*ozton*AppAn.Data!S$6)/1000000),"-")</f>
        <v>4.8145761278217423</v>
      </c>
      <c r="K16" s="81">
        <f>IFERROR(IF($B$2="Tonnes",AppAn.Data!T84,(AppAn.Data!T84*ozton*AppAn.Data!T$6)/1000000),"-")</f>
        <v>4.8664739089047604</v>
      </c>
      <c r="L16" s="81">
        <f>IFERROR(IF($B$2="Tonnes",AppAn.Data!U84,(AppAn.Data!U84*ozton*AppAn.Data!U$6)/1000000),"-")</f>
        <v>4.4399999999999995</v>
      </c>
      <c r="M16" s="81">
        <f>IFERROR(IF($B$2="Tonnes",AppAn.Data!V84,(AppAn.Data!V84*ozton*AppAn.Data!V$6)/1000000),"-")</f>
        <v>3.74</v>
      </c>
      <c r="N16" s="81">
        <f>IFERROR(IF($B$2="Tonnes",AppAn.Data!W84,(AppAn.Data!W84*ozton*AppAn.Data!W$6)/1000000),"-")</f>
        <v>4.4726999999999997</v>
      </c>
      <c r="O16" s="81">
        <f>IFERROR(IF($B$2="Tonnes",AppAn.Data!X84,(AppAn.Data!X84*ozton*AppAn.Data!X$6)/1000000),"-")</f>
        <v>5.8018199999999993</v>
      </c>
      <c r="P16" s="81">
        <f>IFERROR(IF($B$2="Tonnes",AppAn.Data!Y84,(AppAn.Data!Y84*ozton*AppAn.Data!Y$6)/1000000),"-")</f>
        <v>5.33</v>
      </c>
      <c r="Q16" s="68" t="str">
        <f t="shared" si="0"/>
        <v>▼</v>
      </c>
      <c r="R16" s="69">
        <f t="shared" si="1"/>
        <v>-8.1322757341661607</v>
      </c>
      <c r="S16" s="64"/>
      <c r="T16" s="81">
        <f>IFERROR(IF($B$2="Tonnes",AppQt.Data!M94,(AppQt.Data!M94*ozton*AppQt.Data!M$7)/1000000),"-")</f>
        <v>1.1214108428880833</v>
      </c>
      <c r="U16" s="81">
        <f>IFERROR(IF($B$2="Tonnes",AppQt.Data!N94,(AppQt.Data!N94*ozton*AppQt.Data!N$7)/1000000),"-")</f>
        <v>-0.16025073437218559</v>
      </c>
      <c r="V16" s="81">
        <f>IFERROR(IF($B$2="Tonnes",AppQt.Data!O94,(AppQt.Data!O94*ozton*AppQt.Data!O$7)/1000000),"-")</f>
        <v>0.69515034880979754</v>
      </c>
      <c r="W16" s="81">
        <f>IFERROR(IF($B$2="Tonnes",AppQt.Data!P94,(AppQt.Data!P94*ozton*AppQt.Data!P$7)/1000000),"-")</f>
        <v>-0.29564090561854611</v>
      </c>
      <c r="X16" s="81">
        <f>IFERROR(IF($B$2="Tonnes",AppQt.Data!Q94,(AppQt.Data!Q94*ozton*AppQt.Data!Q$7)/1000000),"-")</f>
        <v>1.3487291328265134</v>
      </c>
      <c r="Y16" s="81">
        <f>IFERROR(IF($B$2="Tonnes",AppQt.Data!R94,(AppQt.Data!R94*ozton*AppQt.Data!R$7)/1000000),"-")</f>
        <v>1.0845807692401976</v>
      </c>
      <c r="Z16" s="81">
        <f>IFERROR(IF($B$2="Tonnes",AppQt.Data!S94,(AppQt.Data!S94*ozton*AppQt.Data!S$7)/1000000),"-")</f>
        <v>0.92811144542905777</v>
      </c>
      <c r="AA16" s="81">
        <f>IFERROR(IF($B$2="Tonnes",AppQt.Data!T94,(AppQt.Data!T94*ozton*AppQt.Data!T$7)/1000000),"-")</f>
        <v>0.82548164150550574</v>
      </c>
      <c r="AB16" s="81">
        <f>IFERROR(IF($B$2="Tonnes",AppQt.Data!U94,(AppQt.Data!U94*ozton*AppQt.Data!U$7)/1000000),"-")</f>
        <v>1.499169593494148</v>
      </c>
      <c r="AC16" s="81">
        <f>IFERROR(IF($B$2="Tonnes",AppQt.Data!V94,(AppQt.Data!V94*ozton*AppQt.Data!V$7)/1000000),"-")</f>
        <v>1.275321792915922</v>
      </c>
      <c r="AD16" s="81">
        <f>IFERROR(IF($B$2="Tonnes",AppQt.Data!W94,(AppQt.Data!W94*ozton*AppQt.Data!W$7)/1000000),"-")</f>
        <v>1.105870034150938</v>
      </c>
      <c r="AE16" s="81">
        <f>IFERROR(IF($B$2="Tonnes",AppQt.Data!X94,(AppQt.Data!X94*ozton*AppQt.Data!X$7)/1000000),"-")</f>
        <v>1.2655470280243126</v>
      </c>
      <c r="AF16" s="81">
        <f>IFERROR(IF($B$2="Tonnes",AppQt.Data!Y94,(AppQt.Data!Y94*ozton*AppQt.Data!Y$7)/1000000),"-")</f>
        <v>1.3837704958298978</v>
      </c>
      <c r="AG16" s="81">
        <f>IFERROR(IF($B$2="Tonnes",AppQt.Data!Z94,(AppQt.Data!Z94*ozton*AppQt.Data!Z$7)/1000000),"-")</f>
        <v>1.8725136638865987</v>
      </c>
      <c r="AH16" s="81">
        <f>IFERROR(IF($B$2="Tonnes",AppQt.Data!AA94,(AppQt.Data!AA94*ozton*AppQt.Data!AA$7)/1000000),"-")</f>
        <v>1.5956318319432992</v>
      </c>
      <c r="AI16" s="81">
        <f>IFERROR(IF($B$2="Tonnes",AppQt.Data!AB94,(AppQt.Data!AB94*ozton*AppQt.Data!AB$7)/1000000),"-")</f>
        <v>1.65</v>
      </c>
      <c r="AJ16" s="81">
        <f>IFERROR(IF($B$2="Tonnes",AppQt.Data!AC94,(AppQt.Data!AC94*ozton*AppQt.Data!AC$7)/1000000),"-")</f>
        <v>1.42</v>
      </c>
      <c r="AK16" s="81">
        <f>IFERROR(IF($B$2="Tonnes",AppQt.Data!AD94,(AppQt.Data!AD94*ozton*AppQt.Data!AD$7)/1000000),"-")</f>
        <v>1.7450000000000001</v>
      </c>
      <c r="AL16" s="81">
        <f>IFERROR(IF($B$2="Tonnes",AppQt.Data!AE94,(AppQt.Data!AE94*ozton*AppQt.Data!AE$7)/1000000),"-")</f>
        <v>1.72</v>
      </c>
      <c r="AM16" s="81">
        <f>IFERROR(IF($B$2="Tonnes",AppQt.Data!AF94,(AppQt.Data!AF94*ozton*AppQt.Data!AF$7)/1000000),"-")</f>
        <v>1.63</v>
      </c>
      <c r="AN16" s="81">
        <f>IFERROR(IF($B$2="Tonnes",AppQt.Data!AG94,(AppQt.Data!AG94*ozton*AppQt.Data!AG$7)/1000000),"-")</f>
        <v>1.6</v>
      </c>
      <c r="AO16" s="81">
        <f>IFERROR(IF($B$2="Tonnes",AppQt.Data!AH94,(AppQt.Data!AH94*ozton*AppQt.Data!AH$7)/1000000),"-")</f>
        <v>1.2</v>
      </c>
      <c r="AP16" s="81">
        <f>IFERROR(IF($B$2="Tonnes",AppQt.Data!AI94,(AppQt.Data!AI94*ozton*AppQt.Data!AI$7)/1000000),"-")</f>
        <v>1.512</v>
      </c>
      <c r="AQ16" s="81">
        <f>IFERROR(IF($B$2="Tonnes",AppQt.Data!AJ94,(AppQt.Data!AJ94*ozton*AppQt.Data!AJ$7)/1000000),"-")</f>
        <v>1.5909500000000001</v>
      </c>
      <c r="AR16" s="81">
        <f>IFERROR(IF($B$2="Tonnes",AppQt.Data!AK94,(AppQt.Data!AK94*ozton*AppQt.Data!AK$7)/1000000),"-")</f>
        <v>1.1638675000000001</v>
      </c>
      <c r="AS16" s="81">
        <f>IFERROR(IF($B$2="Tonnes",AppQt.Data!AL94,(AppQt.Data!AL94*ozton*AppQt.Data!AL$7)/1000000),"-")</f>
        <v>1.1969769000000001</v>
      </c>
      <c r="AT16" s="81">
        <f>IFERROR(IF($B$2="Tonnes",AppQt.Data!AM94,(AppQt.Data!AM94*ozton*AppQt.Data!AM$7)/1000000),"-")</f>
        <v>1.0582792100000002</v>
      </c>
      <c r="AU16" s="81">
        <f>IFERROR(IF($B$2="Tonnes",AppQt.Data!AN94,(AppQt.Data!AN94*ozton*AppQt.Data!AN$7)/1000000),"-")</f>
        <v>1.5768327755000002</v>
      </c>
      <c r="AV16" s="81">
        <f>IFERROR(IF($B$2="Tonnes",AppQt.Data!AO94,(AppQt.Data!AO94*ozton*AppQt.Data!AO$7)/1000000),"-")</f>
        <v>1.3503078591750002</v>
      </c>
      <c r="AW16" s="81">
        <f>IFERROR(IF($B$2="Tonnes",AppQt.Data!AP94,(AppQt.Data!AP94*ozton*AppQt.Data!AP$7)/1000000),"-")</f>
        <v>1.1055039838193752</v>
      </c>
      <c r="AX16" s="81">
        <f>IFERROR(IF($B$2="Tonnes",AppQt.Data!AQ94,(AppQt.Data!AQ94*ozton*AppQt.Data!AQ$7)/1000000),"-")</f>
        <v>1.0130911850329221</v>
      </c>
      <c r="AY16" s="81">
        <f>IFERROR(IF($B$2="Tonnes",AppQt.Data!AR94,(AppQt.Data!AR94*ozton*AppQt.Data!AR$7)/1000000),"-")</f>
        <v>1.3456730997944448</v>
      </c>
      <c r="AZ16" s="81">
        <f>IFERROR(IF($B$2="Tonnes",AppQt.Data!AS94,(AppQt.Data!AS94*ozton*AppQt.Data!AS$7)/1000000),"-")</f>
        <v>1.3971201735420002</v>
      </c>
      <c r="BA16" s="81">
        <f>IFERROR(IF($B$2="Tonnes",AppQt.Data!AT94,(AppQt.Data!AT94*ozton*AppQt.Data!AT$7)/1000000),"-")</f>
        <v>1.0693537353627602</v>
      </c>
      <c r="BB16" s="81">
        <f>IFERROR(IF($B$2="Tonnes",AppQt.Data!AU94,(AppQt.Data!AU94*ozton*AppQt.Data!AU$7)/1000000),"-")</f>
        <v>1.23</v>
      </c>
      <c r="BC16" s="81">
        <f>IFERROR(IF($B$2="Tonnes",AppQt.Data!AV94,(AppQt.Data!AV94*ozton*AppQt.Data!AV$7)/1000000),"-")</f>
        <v>1.17</v>
      </c>
      <c r="BD16" s="81">
        <f>IFERROR(IF($B$2="Tonnes",AppQt.Data!AW94,(AppQt.Data!AW94*ozton*AppQt.Data!AW$7)/1000000),"-")</f>
        <v>1.21</v>
      </c>
      <c r="BE16" s="81">
        <f>IFERROR(IF($B$2="Tonnes",AppQt.Data!AX94,(AppQt.Data!AX94*ozton*AppQt.Data!AX$7)/1000000),"-")</f>
        <v>1</v>
      </c>
      <c r="BF16" s="81">
        <f>IFERROR(IF($B$2="Tonnes",AppQt.Data!AY94,(AppQt.Data!AY94*ozton*AppQt.Data!AY$7)/1000000),"-")</f>
        <v>1.08</v>
      </c>
      <c r="BG16" s="81">
        <f>IFERROR(IF($B$2="Tonnes",AppQt.Data!AZ94,(AppQt.Data!AZ94*ozton*AppQt.Data!AZ$7)/1000000),"-")</f>
        <v>1.1499999999999999</v>
      </c>
      <c r="BH16" s="81">
        <f>IFERROR(IF($B$2="Tonnes",AppQt.Data!BA94,(AppQt.Data!BA94*ozton*AppQt.Data!BA$7)/1000000),"-")</f>
        <v>1.05</v>
      </c>
      <c r="BI16" s="81">
        <f>IFERROR(IF($B$2="Tonnes",AppQt.Data!BB94,(AppQt.Data!BB94*ozton*AppQt.Data!BB$7)/1000000),"-")</f>
        <v>0.44</v>
      </c>
      <c r="BJ16" s="81">
        <f>IFERROR(IF($B$2="Tonnes",AppQt.Data!BC94,(AppQt.Data!BC94*ozton*AppQt.Data!BC$7)/1000000),"-")</f>
        <v>1.2</v>
      </c>
      <c r="BK16" s="81">
        <f>IFERROR(IF($B$2="Tonnes",AppQt.Data!BD94,(AppQt.Data!BD94*ozton*AppQt.Data!BD$7)/1000000),"-")</f>
        <v>1.05</v>
      </c>
      <c r="BL16" s="81">
        <f>IFERROR(IF($B$2="Tonnes",AppQt.Data!BE94,(AppQt.Data!BE94*ozton*AppQt.Data!BE$7)/1000000),"-")</f>
        <v>1.3149999999999999</v>
      </c>
      <c r="BM16" s="81">
        <f>IFERROR(IF($B$2="Tonnes",AppQt.Data!BF94,(AppQt.Data!BF94*ozton*AppQt.Data!BF$7)/1000000),"-")</f>
        <v>1.0226999999999999</v>
      </c>
      <c r="BN16" s="81">
        <f>IFERROR(IF($B$2="Tonnes",AppQt.Data!BG94,(AppQt.Data!BG94*ozton*AppQt.Data!BG$7)/1000000),"-")</f>
        <v>0.92500000000000004</v>
      </c>
      <c r="BO16" s="81">
        <f>IFERROR(IF($B$2="Tonnes",AppQt.Data!BH94,(AppQt.Data!BH94*ozton*AppQt.Data!BH$7)/1000000),"-")</f>
        <v>1.21</v>
      </c>
      <c r="BP16" s="81">
        <f>IFERROR(IF($B$2="Tonnes",AppQt.Data!BI94,(AppQt.Data!BI94*ozton*AppQt.Data!BI$7)/1000000),"-")</f>
        <v>1.53182</v>
      </c>
      <c r="BQ16" s="81">
        <f>IFERROR(IF($B$2="Tonnes",AppQt.Data!BJ94,(AppQt.Data!BJ94*ozton*AppQt.Data!BJ$7)/1000000),"-")</f>
        <v>1.46</v>
      </c>
      <c r="BR16" s="81">
        <f>IFERROR(IF($B$2="Tonnes",AppQt.Data!BK94,(AppQt.Data!BK94*ozton*AppQt.Data!BK$7)/1000000),"-")</f>
        <v>1.43</v>
      </c>
      <c r="BS16" s="81">
        <f>IFERROR(IF($B$2="Tonnes",AppQt.Data!BL94,(AppQt.Data!BL94*ozton*AppQt.Data!BL$7)/1000000),"-")</f>
        <v>1.38</v>
      </c>
      <c r="BT16" s="81">
        <f>IFERROR(IF($B$2="Tonnes",AppQt.Data!BM94,(AppQt.Data!BM94*ozton*AppQt.Data!BM$7)/1000000),"-")</f>
        <v>1.405</v>
      </c>
      <c r="BU16" s="81">
        <f>IFERROR(IF($B$2="Tonnes",AppQt.Data!BN94,(AppQt.Data!BN94*ozton*AppQt.Data!BN$7)/1000000),"-")</f>
        <v>1.26</v>
      </c>
      <c r="BV16" s="81">
        <f>IFERROR(IF($B$2="Tonnes",AppQt.Data!BO94,(AppQt.Data!BO94*ozton*AppQt.Data!BO$7)/1000000),"-")</f>
        <v>1.0649999999999999</v>
      </c>
      <c r="BW16" s="81">
        <f>IFERROR(IF($B$2="Tonnes",AppQt.Data!BP94,(AppQt.Data!BP94*ozton*AppQt.Data!BP$7)/1000000),"-")</f>
        <v>1.6</v>
      </c>
      <c r="BX16" s="68" t="str">
        <f t="shared" si="2"/>
        <v>▲</v>
      </c>
      <c r="BY16" s="69">
        <f t="shared" si="3"/>
        <v>15.942028985507273</v>
      </c>
    </row>
    <row r="17" spans="1:77">
      <c r="A17" s="64"/>
      <c r="B17" s="89" t="s">
        <v>240</v>
      </c>
      <c r="C17" s="81">
        <f>IFERROR(IF($B$2="Tonnes",AppAn.Data!L85,(AppAn.Data!L85*ozton*AppAn.Data!L$6)/1000000),"-")</f>
        <v>1.3247812500000005</v>
      </c>
      <c r="D17" s="81">
        <f>IFERROR(IF($B$2="Tonnes",AppAn.Data!M85,(AppAn.Data!M85*ozton*AppAn.Data!M$6)/1000000),"-")</f>
        <v>7.9273622881355932</v>
      </c>
      <c r="E17" s="81">
        <f>IFERROR(IF($B$2="Tonnes",AppAn.Data!N85,(AppAn.Data!N85*ozton*AppAn.Data!N$6)/1000000),"-")</f>
        <v>11.354708333333333</v>
      </c>
      <c r="F17" s="81">
        <f>IFERROR(IF($B$2="Tonnes",AppAn.Data!O85,(AppAn.Data!O85*ozton*AppAn.Data!O$6)/1000000),"-")</f>
        <v>17.900906249999998</v>
      </c>
      <c r="G17" s="81">
        <f>IFERROR(IF($B$2="Tonnes",AppAn.Data!P85,(AppAn.Data!P85*ozton*AppAn.Data!P$6)/1000000),"-")</f>
        <v>16.736499999999999</v>
      </c>
      <c r="H17" s="81">
        <f>IFERROR(IF($B$2="Tonnes",AppAn.Data!Q85,(AppAn.Data!Q85*ozton*AppAn.Data!Q$6)/1000000),"-")</f>
        <v>19.935500000000001</v>
      </c>
      <c r="I17" s="81">
        <f>IFERROR(IF($B$2="Tonnes",AppAn.Data!R85,(AppAn.Data!R85*ozton*AppAn.Data!R$6)/1000000),"-")</f>
        <v>15.079499999999999</v>
      </c>
      <c r="J17" s="81">
        <f>IFERROR(IF($B$2="Tonnes",AppAn.Data!S85,(AppAn.Data!S85*ozton*AppAn.Data!S$6)/1000000),"-")</f>
        <v>18.530250000000002</v>
      </c>
      <c r="K17" s="81">
        <f>IFERROR(IF($B$2="Tonnes",AppAn.Data!T85,(AppAn.Data!T85*ozton*AppAn.Data!T$6)/1000000),"-")</f>
        <v>19.277999999999999</v>
      </c>
      <c r="L17" s="81">
        <f>IFERROR(IF($B$2="Tonnes",AppAn.Data!U85,(AppAn.Data!U85*ozton*AppAn.Data!U$6)/1000000),"-")</f>
        <v>19.481000000000002</v>
      </c>
      <c r="M17" s="81">
        <f>IFERROR(IF($B$2="Tonnes",AppAn.Data!V85,(AppAn.Data!V85*ozton*AppAn.Data!V$6)/1000000),"-")</f>
        <v>19.012999999999998</v>
      </c>
      <c r="N17" s="81">
        <f>IFERROR(IF($B$2="Tonnes",AppAn.Data!W85,(AppAn.Data!W85*ozton*AppAn.Data!W$6)/1000000),"-")</f>
        <v>20.939999999999998</v>
      </c>
      <c r="O17" s="81">
        <f>IFERROR(IF($B$2="Tonnes",AppAn.Data!X85,(AppAn.Data!X85*ozton*AppAn.Data!X$6)/1000000),"-")</f>
        <v>16.969000000000001</v>
      </c>
      <c r="P17" s="81">
        <f>IFERROR(IF($B$2="Tonnes",AppAn.Data!Y85,(AppAn.Data!Y85*ozton*AppAn.Data!Y$6)/1000000),"-")</f>
        <v>15.324999999999999</v>
      </c>
      <c r="Q17" s="68" t="str">
        <f t="shared" si="0"/>
        <v>▼</v>
      </c>
      <c r="R17" s="69">
        <f t="shared" si="1"/>
        <v>-9.6882550533325613</v>
      </c>
      <c r="S17" s="64"/>
      <c r="T17" s="81">
        <f>IFERROR(IF($B$2="Tonnes",AppQt.Data!M95,(AppQt.Data!M95*ozton*AppQt.Data!M$7)/1000000),"-")</f>
        <v>2.74115625</v>
      </c>
      <c r="U17" s="81">
        <f>IFERROR(IF($B$2="Tonnes",AppQt.Data!N95,(AppQt.Data!N95*ozton*AppQt.Data!N$7)/1000000),"-")</f>
        <v>-5.2765624999999998</v>
      </c>
      <c r="V17" s="81">
        <f>IFERROR(IF($B$2="Tonnes",AppQt.Data!O95,(AppQt.Data!O95*ozton*AppQt.Data!O$7)/1000000),"-")</f>
        <v>7.5814375000000007</v>
      </c>
      <c r="W17" s="81">
        <f>IFERROR(IF($B$2="Tonnes",AppQt.Data!P95,(AppQt.Data!P95*ozton*AppQt.Data!P$7)/1000000),"-")</f>
        <v>-3.7212499999999999</v>
      </c>
      <c r="X17" s="81">
        <f>IFERROR(IF($B$2="Tonnes",AppQt.Data!Q95,(AppQt.Data!Q95*ozton*AppQt.Data!Q$7)/1000000),"-")</f>
        <v>2.3452330508474577</v>
      </c>
      <c r="Y17" s="81">
        <f>IFERROR(IF($B$2="Tonnes",AppQt.Data!R95,(AppQt.Data!R95*ozton*AppQt.Data!R$7)/1000000),"-")</f>
        <v>2.352851694915254</v>
      </c>
      <c r="Z17" s="81">
        <f>IFERROR(IF($B$2="Tonnes",AppQt.Data!S95,(AppQt.Data!S95*ozton*AppQt.Data!S$7)/1000000),"-")</f>
        <v>0.86499788135593214</v>
      </c>
      <c r="AA17" s="81">
        <f>IFERROR(IF($B$2="Tonnes",AppQt.Data!T95,(AppQt.Data!T95*ozton*AppQt.Data!T$7)/1000000),"-")</f>
        <v>2.3642796610169494</v>
      </c>
      <c r="AB17" s="81">
        <f>IFERROR(IF($B$2="Tonnes",AppQt.Data!U95,(AppQt.Data!U95*ozton*AppQt.Data!U$7)/1000000),"-")</f>
        <v>3.4399687499999994</v>
      </c>
      <c r="AC17" s="81">
        <f>IFERROR(IF($B$2="Tonnes",AppQt.Data!V95,(AppQt.Data!V95*ozton*AppQt.Data!V$7)/1000000),"-")</f>
        <v>3.3086111111111114</v>
      </c>
      <c r="AD17" s="81">
        <f>IFERROR(IF($B$2="Tonnes",AppQt.Data!W95,(AppQt.Data!W95*ozton*AppQt.Data!W$7)/1000000),"-")</f>
        <v>2.224670138888889</v>
      </c>
      <c r="AE17" s="81">
        <f>IFERROR(IF($B$2="Tonnes",AppQt.Data!X95,(AppQt.Data!X95*ozton*AppQt.Data!X$7)/1000000),"-")</f>
        <v>2.3814583333333332</v>
      </c>
      <c r="AF17" s="81">
        <f>IFERROR(IF($B$2="Tonnes",AppQt.Data!Y95,(AppQt.Data!Y95*ozton*AppQt.Data!Y$7)/1000000),"-")</f>
        <v>3.8358749999999997</v>
      </c>
      <c r="AG17" s="81">
        <f>IFERROR(IF($B$2="Tonnes",AppQt.Data!Z95,(AppQt.Data!Z95*ozton*AppQt.Data!Z$7)/1000000),"-")</f>
        <v>5.1586249999999998</v>
      </c>
      <c r="AH17" s="81">
        <f>IFERROR(IF($B$2="Tonnes",AppQt.Data!AA95,(AppQt.Data!AA95*ozton*AppQt.Data!AA$7)/1000000),"-")</f>
        <v>4.3589062500000004</v>
      </c>
      <c r="AI17" s="81">
        <f>IFERROR(IF($B$2="Tonnes",AppQt.Data!AB95,(AppQt.Data!AB95*ozton*AppQt.Data!AB$7)/1000000),"-")</f>
        <v>4.5475000000000003</v>
      </c>
      <c r="AJ17" s="81">
        <f>IFERROR(IF($B$2="Tonnes",AppQt.Data!AC95,(AppQt.Data!AC95*ozton*AppQt.Data!AC$7)/1000000),"-")</f>
        <v>4.3710000000000004</v>
      </c>
      <c r="AK17" s="81">
        <f>IFERROR(IF($B$2="Tonnes",AppQt.Data!AD95,(AppQt.Data!AD95*ozton*AppQt.Data!AD$7)/1000000),"-")</f>
        <v>4.2134999999999998</v>
      </c>
      <c r="AL17" s="81">
        <f>IFERROR(IF($B$2="Tonnes",AppQt.Data!AE95,(AppQt.Data!AE95*ozton*AppQt.Data!AE$7)/1000000),"-")</f>
        <v>4.0984999999999996</v>
      </c>
      <c r="AM17" s="81">
        <f>IFERROR(IF($B$2="Tonnes",AppQt.Data!AF95,(AppQt.Data!AF95*ozton*AppQt.Data!AF$7)/1000000),"-")</f>
        <v>4.0534999999999997</v>
      </c>
      <c r="AN17" s="81">
        <f>IFERROR(IF($B$2="Tonnes",AppQt.Data!AG95,(AppQt.Data!AG95*ozton*AppQt.Data!AG$7)/1000000),"-")</f>
        <v>4.6115000000000004</v>
      </c>
      <c r="AO17" s="81">
        <f>IFERROR(IF($B$2="Tonnes",AppQt.Data!AH95,(AppQt.Data!AH95*ozton*AppQt.Data!AH$7)/1000000),"-")</f>
        <v>4.2030000000000003</v>
      </c>
      <c r="AP17" s="81">
        <f>IFERROR(IF($B$2="Tonnes",AppQt.Data!AI95,(AppQt.Data!AI95*ozton*AppQt.Data!AI$7)/1000000),"-")</f>
        <v>5.4184999999999999</v>
      </c>
      <c r="AQ17" s="81">
        <f>IFERROR(IF($B$2="Tonnes",AppQt.Data!AJ95,(AppQt.Data!AJ95*ozton*AppQt.Data!AJ$7)/1000000),"-")</f>
        <v>5.7024999999999997</v>
      </c>
      <c r="AR17" s="81">
        <f>IFERROR(IF($B$2="Tonnes",AppQt.Data!AK95,(AppQt.Data!AK95*ozton*AppQt.Data!AK$7)/1000000),"-")</f>
        <v>3.5024999999999999</v>
      </c>
      <c r="AS17" s="81">
        <f>IFERROR(IF($B$2="Tonnes",AppQt.Data!AL95,(AppQt.Data!AL95*ozton*AppQt.Data!AL$7)/1000000),"-")</f>
        <v>3.2734999999999999</v>
      </c>
      <c r="AT17" s="81">
        <f>IFERROR(IF($B$2="Tonnes",AppQt.Data!AM95,(AppQt.Data!AM95*ozton*AppQt.Data!AM$7)/1000000),"-")</f>
        <v>3.4017499999999998</v>
      </c>
      <c r="AU17" s="81">
        <f>IFERROR(IF($B$2="Tonnes",AppQt.Data!AN95,(AppQt.Data!AN95*ozton*AppQt.Data!AN$7)/1000000),"-")</f>
        <v>4.9017499999999998</v>
      </c>
      <c r="AV17" s="81">
        <f>IFERROR(IF($B$2="Tonnes",AppQt.Data!AO95,(AppQt.Data!AO95*ozton*AppQt.Data!AO$7)/1000000),"-")</f>
        <v>4.5685000000000002</v>
      </c>
      <c r="AW17" s="81">
        <f>IFERROR(IF($B$2="Tonnes",AppQt.Data!AP95,(AppQt.Data!AP95*ozton*AppQt.Data!AP$7)/1000000),"-")</f>
        <v>4.1615000000000002</v>
      </c>
      <c r="AX17" s="81">
        <f>IFERROR(IF($B$2="Tonnes",AppQt.Data!AQ95,(AppQt.Data!AQ95*ozton*AppQt.Data!AQ$7)/1000000),"-")</f>
        <v>4.4625000000000004</v>
      </c>
      <c r="AY17" s="81">
        <f>IFERROR(IF($B$2="Tonnes",AppQt.Data!AR95,(AppQt.Data!AR95*ozton*AppQt.Data!AR$7)/1000000),"-")</f>
        <v>5.3377499999999998</v>
      </c>
      <c r="AZ17" s="81">
        <f>IFERROR(IF($B$2="Tonnes",AppQt.Data!AS95,(AppQt.Data!AS95*ozton*AppQt.Data!AS$7)/1000000),"-")</f>
        <v>5.0529999999999999</v>
      </c>
      <c r="BA17" s="81">
        <f>IFERROR(IF($B$2="Tonnes",AppQt.Data!AT95,(AppQt.Data!AT95*ozton*AppQt.Data!AT$7)/1000000),"-")</f>
        <v>4.0339999999999998</v>
      </c>
      <c r="BB17" s="81">
        <f>IFERROR(IF($B$2="Tonnes",AppQt.Data!AU95,(AppQt.Data!AU95*ozton*AppQt.Data!AU$7)/1000000),"-")</f>
        <v>4.9820000000000002</v>
      </c>
      <c r="BC17" s="81">
        <f>IFERROR(IF($B$2="Tonnes",AppQt.Data!AV95,(AppQt.Data!AV95*ozton*AppQt.Data!AV$7)/1000000),"-")</f>
        <v>5.2089999999999996</v>
      </c>
      <c r="BD17" s="81">
        <f>IFERROR(IF($B$2="Tonnes",AppQt.Data!AW95,(AppQt.Data!AW95*ozton*AppQt.Data!AW$7)/1000000),"-")</f>
        <v>4.3899999999999997</v>
      </c>
      <c r="BE17" s="81">
        <f>IFERROR(IF($B$2="Tonnes",AppQt.Data!AX95,(AppQt.Data!AX95*ozton*AppQt.Data!AX$7)/1000000),"-")</f>
        <v>5.4850000000000003</v>
      </c>
      <c r="BF17" s="81">
        <f>IFERROR(IF($B$2="Tonnes",AppQt.Data!AY95,(AppQt.Data!AY95*ozton*AppQt.Data!AY$7)/1000000),"-")</f>
        <v>4.9130000000000003</v>
      </c>
      <c r="BG17" s="81">
        <f>IFERROR(IF($B$2="Tonnes",AppQt.Data!AZ95,(AppQt.Data!AZ95*ozton*AppQt.Data!AZ$7)/1000000),"-")</f>
        <v>4.6929999999999996</v>
      </c>
      <c r="BH17" s="81">
        <f>IFERROR(IF($B$2="Tonnes",AppQt.Data!BA95,(AppQt.Data!BA95*ozton*AppQt.Data!BA$7)/1000000),"-")</f>
        <v>3.9630000000000001</v>
      </c>
      <c r="BI17" s="81">
        <f>IFERROR(IF($B$2="Tonnes",AppQt.Data!BB95,(AppQt.Data!BB95*ozton*AppQt.Data!BB$7)/1000000),"-")</f>
        <v>4.05</v>
      </c>
      <c r="BJ17" s="81">
        <f>IFERROR(IF($B$2="Tonnes",AppQt.Data!BC95,(AppQt.Data!BC95*ozton*AppQt.Data!BC$7)/1000000),"-")</f>
        <v>5.71</v>
      </c>
      <c r="BK17" s="81">
        <f>IFERROR(IF($B$2="Tonnes",AppQt.Data!BD95,(AppQt.Data!BD95*ozton*AppQt.Data!BD$7)/1000000),"-")</f>
        <v>5.29</v>
      </c>
      <c r="BL17" s="81">
        <f>IFERROR(IF($B$2="Tonnes",AppQt.Data!BE95,(AppQt.Data!BE95*ozton*AppQt.Data!BE$7)/1000000),"-")</f>
        <v>5.7750000000000004</v>
      </c>
      <c r="BM17" s="81">
        <f>IFERROR(IF($B$2="Tonnes",AppQt.Data!BF95,(AppQt.Data!BF95*ozton*AppQt.Data!BF$7)/1000000),"-")</f>
        <v>5.05</v>
      </c>
      <c r="BN17" s="81">
        <f>IFERROR(IF($B$2="Tonnes",AppQt.Data!BG95,(AppQt.Data!BG95*ozton*AppQt.Data!BG$7)/1000000),"-")</f>
        <v>4.625</v>
      </c>
      <c r="BO17" s="81">
        <f>IFERROR(IF($B$2="Tonnes",AppQt.Data!BH95,(AppQt.Data!BH95*ozton*AppQt.Data!BH$7)/1000000),"-")</f>
        <v>5.49</v>
      </c>
      <c r="BP17" s="81">
        <f>IFERROR(IF($B$2="Tonnes",AppQt.Data!BI95,(AppQt.Data!BI95*ozton*AppQt.Data!BI$7)/1000000),"-")</f>
        <v>4.7140000000000004</v>
      </c>
      <c r="BQ17" s="81">
        <f>IFERROR(IF($B$2="Tonnes",AppQt.Data!BJ95,(AppQt.Data!BJ95*ozton*AppQt.Data!BJ$7)/1000000),"-")</f>
        <v>4.375</v>
      </c>
      <c r="BR17" s="81">
        <f>IFERROR(IF($B$2="Tonnes",AppQt.Data!BK95,(AppQt.Data!BK95*ozton*AppQt.Data!BK$7)/1000000),"-")</f>
        <v>3.7250000000000001</v>
      </c>
      <c r="BS17" s="81">
        <f>IFERROR(IF($B$2="Tonnes",AppQt.Data!BL95,(AppQt.Data!BL95*ozton*AppQt.Data!BL$7)/1000000),"-")</f>
        <v>4.1550000000000002</v>
      </c>
      <c r="BT17" s="81">
        <f>IFERROR(IF($B$2="Tonnes",AppQt.Data!BM95,(AppQt.Data!BM95*ozton*AppQt.Data!BM$7)/1000000),"-")</f>
        <v>4.0199999999999996</v>
      </c>
      <c r="BU17" s="81">
        <f>IFERROR(IF($B$2="Tonnes",AppQt.Data!BN95,(AppQt.Data!BN95*ozton*AppQt.Data!BN$7)/1000000),"-")</f>
        <v>3.6</v>
      </c>
      <c r="BV17" s="81">
        <f>IFERROR(IF($B$2="Tonnes",AppQt.Data!BO95,(AppQt.Data!BO95*ozton*AppQt.Data!BO$7)/1000000),"-")</f>
        <v>3.125</v>
      </c>
      <c r="BW17" s="81">
        <f>IFERROR(IF($B$2="Tonnes",AppQt.Data!BP95,(AppQt.Data!BP95*ozton*AppQt.Data!BP$7)/1000000),"-")</f>
        <v>4.58</v>
      </c>
      <c r="BX17" s="68" t="str">
        <f t="shared" si="2"/>
        <v>▲</v>
      </c>
      <c r="BY17" s="69">
        <f t="shared" si="3"/>
        <v>10.228640192539107</v>
      </c>
    </row>
    <row r="18" spans="1:77">
      <c r="A18" s="64"/>
      <c r="B18" s="89" t="s">
        <v>60</v>
      </c>
      <c r="C18" s="81">
        <f>IFERROR(IF($B$2="Tonnes",AppAn.Data!L86,(AppAn.Data!L86*ozton*AppAn.Data!L$6)/1000000),"-")</f>
        <v>64.235040711435857</v>
      </c>
      <c r="D18" s="81">
        <f>IFERROR(IF($B$2="Tonnes",AppAn.Data!M86,(AppAn.Data!M86*ozton*AppAn.Data!M$6)/1000000),"-")</f>
        <v>106.63831534413968</v>
      </c>
      <c r="E18" s="81">
        <f>IFERROR(IF($B$2="Tonnes",AppAn.Data!N86,(AppAn.Data!N86*ozton*AppAn.Data!N$6)/1000000),"-")</f>
        <v>100.86743170128344</v>
      </c>
      <c r="F18" s="81">
        <f>IFERROR(IF($B$2="Tonnes",AppAn.Data!O86,(AppAn.Data!O86*ozton*AppAn.Data!O$6)/1000000),"-")</f>
        <v>138.93156250000001</v>
      </c>
      <c r="G18" s="81">
        <f>IFERROR(IF($B$2="Tonnes",AppAn.Data!P86,(AppAn.Data!P86*ozton*AppAn.Data!P$6)/1000000),"-")</f>
        <v>96.350000000000009</v>
      </c>
      <c r="H18" s="81">
        <f>IFERROR(IF($B$2="Tonnes",AppAn.Data!Q86,(AppAn.Data!Q86*ozton*AppAn.Data!Q$6)/1000000),"-")</f>
        <v>77.978749999999991</v>
      </c>
      <c r="I18" s="81">
        <f>IFERROR(IF($B$2="Tonnes",AppAn.Data!R86,(AppAn.Data!R86*ozton*AppAn.Data!R$6)/1000000),"-")</f>
        <v>69.680350000000004</v>
      </c>
      <c r="J18" s="81">
        <f>IFERROR(IF($B$2="Tonnes",AppAn.Data!S86,(AppAn.Data!S86*ozton*AppAn.Data!S$6)/1000000),"-")</f>
        <v>63.975685783203119</v>
      </c>
      <c r="K18" s="81">
        <f>IFERROR(IF($B$2="Tonnes",AppAn.Data!T86,(AppAn.Data!T86*ozton*AppAn.Data!T$6)/1000000),"-")</f>
        <v>68.461178130644527</v>
      </c>
      <c r="L18" s="81">
        <f>IFERROR(IF($B$2="Tonnes",AppAn.Data!U86,(AppAn.Data!U86*ozton*AppAn.Data!U$6)/1000000),"-")</f>
        <v>35.404930764109366</v>
      </c>
      <c r="M18" s="81">
        <f>IFERROR(IF($B$2="Tonnes",AppAn.Data!V86,(AppAn.Data!V86*ozton*AppAn.Data!V$6)/1000000),"-")</f>
        <v>-87.341947400525001</v>
      </c>
      <c r="N18" s="81">
        <f>IFERROR(IF($B$2="Tonnes",AppAn.Data!W86,(AppAn.Data!W86*ozton*AppAn.Data!W$6)/1000000),"-")</f>
        <v>28.654743311031996</v>
      </c>
      <c r="O18" s="81">
        <f>IFERROR(IF($B$2="Tonnes",AppAn.Data!X86,(AppAn.Data!X86*ozton*AppAn.Data!X$6)/1000000),"-")</f>
        <v>29.007344026922421</v>
      </c>
      <c r="P18" s="81">
        <f>IFERROR(IF($B$2="Tonnes",AppAn.Data!Y86,(AppAn.Data!Y86*ozton*AppAn.Data!Y$6)/1000000),"-")</f>
        <v>32.860653513529556</v>
      </c>
      <c r="Q18" s="68" t="str">
        <f t="shared" si="0"/>
        <v>▲</v>
      </c>
      <c r="R18" s="69">
        <f t="shared" si="1"/>
        <v>13.283910043714386</v>
      </c>
      <c r="S18" s="64"/>
      <c r="T18" s="81">
        <f>IFERROR(IF($B$2="Tonnes",AppQt.Data!M96,(AppQt.Data!M96*ozton*AppQt.Data!M$7)/1000000),"-")</f>
        <v>15.655638002485711</v>
      </c>
      <c r="U18" s="81">
        <f>IFERROR(IF($B$2="Tonnes",AppQt.Data!N96,(AppQt.Data!N96*ozton*AppQt.Data!N$7)/1000000),"-")</f>
        <v>19.827769379047197</v>
      </c>
      <c r="V18" s="81">
        <f>IFERROR(IF($B$2="Tonnes",AppQt.Data!O96,(AppQt.Data!O96*ozton*AppQt.Data!O$7)/1000000),"-")</f>
        <v>20.479577706179445</v>
      </c>
      <c r="W18" s="81">
        <f>IFERROR(IF($B$2="Tonnes",AppQt.Data!P96,(AppQt.Data!P96*ozton*AppQt.Data!P$7)/1000000),"-")</f>
        <v>8.2720556237235012</v>
      </c>
      <c r="X18" s="81">
        <f>IFERROR(IF($B$2="Tonnes",AppQt.Data!Q96,(AppQt.Data!Q96*ozton*AppQt.Data!Q$7)/1000000),"-")</f>
        <v>30.07011737466993</v>
      </c>
      <c r="Y18" s="81">
        <f>IFERROR(IF($B$2="Tonnes",AppQt.Data!R96,(AppQt.Data!R96*ozton*AppQt.Data!R$7)/1000000),"-")</f>
        <v>17.991090482431627</v>
      </c>
      <c r="Z18" s="81">
        <f>IFERROR(IF($B$2="Tonnes",AppQt.Data!S96,(AppQt.Data!S96*ozton*AppQt.Data!S$7)/1000000),"-")</f>
        <v>34.543821825067937</v>
      </c>
      <c r="AA18" s="81">
        <f>IFERROR(IF($B$2="Tonnes",AppQt.Data!T96,(AppQt.Data!T96*ozton*AppQt.Data!T$7)/1000000),"-")</f>
        <v>24.033285661970197</v>
      </c>
      <c r="AB18" s="81">
        <f>IFERROR(IF($B$2="Tonnes",AppQt.Data!U96,(AppQt.Data!U96*ozton*AppQt.Data!U$7)/1000000),"-")</f>
        <v>31.027643455471733</v>
      </c>
      <c r="AC18" s="81">
        <f>IFERROR(IF($B$2="Tonnes",AppQt.Data!V96,(AppQt.Data!V96*ozton*AppQt.Data!V$7)/1000000),"-")</f>
        <v>15.962108503967869</v>
      </c>
      <c r="AD18" s="81">
        <f>IFERROR(IF($B$2="Tonnes",AppQt.Data!W96,(AppQt.Data!W96*ozton*AppQt.Data!W$7)/1000000),"-")</f>
        <v>19.204653240423237</v>
      </c>
      <c r="AE18" s="81">
        <f>IFERROR(IF($B$2="Tonnes",AppQt.Data!X96,(AppQt.Data!X96*ozton*AppQt.Data!X$7)/1000000),"-")</f>
        <v>34.673026501420594</v>
      </c>
      <c r="AF18" s="81">
        <f>IFERROR(IF($B$2="Tonnes",AppQt.Data!Y96,(AppQt.Data!Y96*ozton*AppQt.Data!Y$7)/1000000),"-")</f>
        <v>55.53875</v>
      </c>
      <c r="AG18" s="81">
        <f>IFERROR(IF($B$2="Tonnes",AppQt.Data!Z96,(AppQt.Data!Z96*ozton*AppQt.Data!Z$7)/1000000),"-")</f>
        <v>35.849375000000002</v>
      </c>
      <c r="AH18" s="81">
        <f>IFERROR(IF($B$2="Tonnes",AppQt.Data!AA96,(AppQt.Data!AA96*ozton*AppQt.Data!AA$7)/1000000),"-")</f>
        <v>24.943437500000002</v>
      </c>
      <c r="AI18" s="81">
        <f>IFERROR(IF($B$2="Tonnes",AppQt.Data!AB96,(AppQt.Data!AB96*ozton*AppQt.Data!AB$7)/1000000),"-")</f>
        <v>22.6</v>
      </c>
      <c r="AJ18" s="81">
        <f>IFERROR(IF($B$2="Tonnes",AppQt.Data!AC96,(AppQt.Data!AC96*ozton*AppQt.Data!AC$7)/1000000),"-")</f>
        <v>24.5</v>
      </c>
      <c r="AK18" s="81">
        <f>IFERROR(IF($B$2="Tonnes",AppQt.Data!AD96,(AppQt.Data!AD96*ozton*AppQt.Data!AD$7)/1000000),"-")</f>
        <v>17.95</v>
      </c>
      <c r="AL18" s="81">
        <f>IFERROR(IF($B$2="Tonnes",AppQt.Data!AE96,(AppQt.Data!AE96*ozton*AppQt.Data!AE$7)/1000000),"-")</f>
        <v>25.6</v>
      </c>
      <c r="AM18" s="81">
        <f>IFERROR(IF($B$2="Tonnes",AppQt.Data!AF96,(AppQt.Data!AF96*ozton*AppQt.Data!AF$7)/1000000),"-")</f>
        <v>28.3</v>
      </c>
      <c r="AN18" s="81">
        <f>IFERROR(IF($B$2="Tonnes",AppQt.Data!AG96,(AppQt.Data!AG96*ozton*AppQt.Data!AG$7)/1000000),"-")</f>
        <v>19.5</v>
      </c>
      <c r="AO18" s="81">
        <f>IFERROR(IF($B$2="Tonnes",AppQt.Data!AH96,(AppQt.Data!AH96*ozton*AppQt.Data!AH$7)/1000000),"-")</f>
        <v>16.43</v>
      </c>
      <c r="AP18" s="81">
        <f>IFERROR(IF($B$2="Tonnes",AppQt.Data!AI96,(AppQt.Data!AI96*ozton*AppQt.Data!AI$7)/1000000),"-")</f>
        <v>20.524999999999999</v>
      </c>
      <c r="AQ18" s="81">
        <f>IFERROR(IF($B$2="Tonnes",AppQt.Data!AJ96,(AppQt.Data!AJ96*ozton*AppQt.Data!AJ$7)/1000000),"-")</f>
        <v>21.52375</v>
      </c>
      <c r="AR18" s="81">
        <f>IFERROR(IF($B$2="Tonnes",AppQt.Data!AK96,(AppQt.Data!AK96*ozton*AppQt.Data!AK$7)/1000000),"-")</f>
        <v>22.42</v>
      </c>
      <c r="AS18" s="81">
        <f>IFERROR(IF($B$2="Tonnes",AppQt.Data!AL96,(AppQt.Data!AL96*ozton*AppQt.Data!AL$7)/1000000),"-")</f>
        <v>15.683999999999997</v>
      </c>
      <c r="AT18" s="81">
        <f>IFERROR(IF($B$2="Tonnes",AppQt.Data!AM96,(AppQt.Data!AM96*ozton*AppQt.Data!AM$7)/1000000),"-")</f>
        <v>14.050599999999999</v>
      </c>
      <c r="AU18" s="81">
        <f>IFERROR(IF($B$2="Tonnes",AppQt.Data!AN96,(AppQt.Data!AN96*ozton*AppQt.Data!AN$7)/1000000),"-")</f>
        <v>17.525749999999999</v>
      </c>
      <c r="AV18" s="81">
        <f>IFERROR(IF($B$2="Tonnes",AppQt.Data!AO96,(AppQt.Data!AO96*ozton*AppQt.Data!AO$7)/1000000),"-")</f>
        <v>20.229612499999998</v>
      </c>
      <c r="AW18" s="81">
        <f>IFERROR(IF($B$2="Tonnes",AppQt.Data!AP96,(AppQt.Data!AP96*ozton*AppQt.Data!AP$7)/1000000),"-")</f>
        <v>15.184709374999999</v>
      </c>
      <c r="AX18" s="81">
        <f>IFERROR(IF($B$2="Tonnes",AppQt.Data!AQ96,(AppQt.Data!AQ96*ozton*AppQt.Data!AQ$7)/1000000),"-")</f>
        <v>13.349120703124997</v>
      </c>
      <c r="AY18" s="81">
        <f>IFERROR(IF($B$2="Tonnes",AppQt.Data!AR96,(AppQt.Data!AR96*ozton*AppQt.Data!AR$7)/1000000),"-")</f>
        <v>15.212243205078122</v>
      </c>
      <c r="AZ18" s="81">
        <f>IFERROR(IF($B$2="Tonnes",AppQt.Data!AS96,(AppQt.Data!AS96*ozton*AppQt.Data!AS$7)/1000000),"-")</f>
        <v>21.1106950625</v>
      </c>
      <c r="BA18" s="81">
        <f>IFERROR(IF($B$2="Tonnes",AppQt.Data!AT96,(AppQt.Data!AT96*ozton*AppQt.Data!AT$7)/1000000),"-")</f>
        <v>15.131700444999998</v>
      </c>
      <c r="BB18" s="81">
        <f>IFERROR(IF($B$2="Tonnes",AppQt.Data!AU96,(AppQt.Data!AU96*ozton*AppQt.Data!AU$7)/1000000),"-")</f>
        <v>16.245927257812497</v>
      </c>
      <c r="BC18" s="81">
        <f>IFERROR(IF($B$2="Tonnes",AppQt.Data!AV96,(AppQt.Data!AV96*ozton*AppQt.Data!AV$7)/1000000),"-")</f>
        <v>15.972855365332029</v>
      </c>
      <c r="BD18" s="81">
        <f>IFERROR(IF($B$2="Tonnes",AppQt.Data!AW96,(AppQt.Data!AW96*ozton*AppQt.Data!AW$7)/1000000),"-")</f>
        <v>21.321802013124998</v>
      </c>
      <c r="BE18" s="81">
        <f>IFERROR(IF($B$2="Tonnes",AppQt.Data!AX96,(AppQt.Data!AX96*ozton*AppQt.Data!AX$7)/1000000),"-")</f>
        <v>12.859445378249999</v>
      </c>
      <c r="BF18" s="81">
        <f>IFERROR(IF($B$2="Tonnes",AppQt.Data!AY96,(AppQt.Data!AY96*ozton*AppQt.Data!AY$7)/1000000),"-")</f>
        <v>-9.7308509195312531</v>
      </c>
      <c r="BG18" s="81">
        <f>IFERROR(IF($B$2="Tonnes",AppQt.Data!AZ96,(AppQt.Data!AZ96*ozton*AppQt.Data!AZ$7)/1000000),"-")</f>
        <v>10.954534292265624</v>
      </c>
      <c r="BH18" s="81">
        <f>IFERROR(IF($B$2="Tonnes",AppQt.Data!BA96,(AppQt.Data!BA96*ozton*AppQt.Data!BA$7)/1000000),"-")</f>
        <v>5.6622812078749991</v>
      </c>
      <c r="BI18" s="81">
        <f>IFERROR(IF($B$2="Tonnes",AppQt.Data!BB96,(AppQt.Data!BB96*ozton*AppQt.Data!BB$7)/1000000),"-")</f>
        <v>-40.570277310874999</v>
      </c>
      <c r="BJ18" s="81">
        <f>IFERROR(IF($B$2="Tonnes",AppQt.Data!BC96,(AppQt.Data!BC96*ozton*AppQt.Data!BC$7)/1000000),"-")</f>
        <v>-45.157076297525002</v>
      </c>
      <c r="BK18" s="81">
        <f>IFERROR(IF($B$2="Tonnes",AppQt.Data!BD96,(AppQt.Data!BD96*ozton*AppQt.Data!BD$7)/1000000),"-")</f>
        <v>-7.2768750000000004</v>
      </c>
      <c r="BL18" s="81">
        <f>IFERROR(IF($B$2="Tonnes",AppQt.Data!BE96,(AppQt.Data!BE96*ozton*AppQt.Data!BE$7)/1000000),"-")</f>
        <v>6.2252773286625001</v>
      </c>
      <c r="BM18" s="81">
        <f>IFERROR(IF($B$2="Tonnes",AppQt.Data!BF96,(AppQt.Data!BF96*ozton*AppQt.Data!BF$7)/1000000),"-")</f>
        <v>5.7324909823694998</v>
      </c>
      <c r="BN18" s="81">
        <f>IFERROR(IF($B$2="Tonnes",AppQt.Data!BG96,(AppQt.Data!BG96*ozton*AppQt.Data!BG$7)/1000000),"-")</f>
        <v>6.7359999999999998</v>
      </c>
      <c r="BO18" s="81">
        <f>IFERROR(IF($B$2="Tonnes",AppQt.Data!BH96,(AppQt.Data!BH96*ozton*AppQt.Data!BH$7)/1000000),"-")</f>
        <v>9.9609749999999977</v>
      </c>
      <c r="BP18" s="81">
        <f>IFERROR(IF($B$2="Tonnes",AppQt.Data!BI96,(AppQt.Data!BI96*ozton*AppQt.Data!BI$7)/1000000),"-")</f>
        <v>1.6185013971975</v>
      </c>
      <c r="BQ18" s="81">
        <f>IFERROR(IF($B$2="Tonnes",AppQt.Data!BJ96,(AppQt.Data!BJ96*ozton*AppQt.Data!BJ$7)/1000000),"-")</f>
        <v>6.5923646297249245</v>
      </c>
      <c r="BR18" s="81">
        <f>IFERROR(IF($B$2="Tonnes",AppQt.Data!BK96,(AppQt.Data!BK96*ozton*AppQt.Data!BK$7)/1000000),"-")</f>
        <v>9.5526250000000008</v>
      </c>
      <c r="BS18" s="81">
        <f>IFERROR(IF($B$2="Tonnes",AppQt.Data!BL96,(AppQt.Data!BL96*ozton*AppQt.Data!BL$7)/1000000),"-")</f>
        <v>11.243852999999998</v>
      </c>
      <c r="BT18" s="81">
        <f>IFERROR(IF($B$2="Tonnes",AppQt.Data!BM96,(AppQt.Data!BM96*ozton*AppQt.Data!BM$7)/1000000),"-")</f>
        <v>4.2762766067771247</v>
      </c>
      <c r="BU18" s="81">
        <f>IFERROR(IF($B$2="Tonnes",AppQt.Data!BN96,(AppQt.Data!BN96*ozton*AppQt.Data!BN$7)/1000000),"-")</f>
        <v>5.9331281667524314</v>
      </c>
      <c r="BV18" s="81">
        <f>IFERROR(IF($B$2="Tonnes",AppQt.Data!BO96,(AppQt.Data!BO96*ozton*AppQt.Data!BO$7)/1000000),"-")</f>
        <v>10.507887499999999</v>
      </c>
      <c r="BW18" s="81">
        <f>IFERROR(IF($B$2="Tonnes",AppQt.Data!BP96,(AppQt.Data!BP96*ozton*AppQt.Data!BP$7)/1000000),"-")</f>
        <v>12.143361239999999</v>
      </c>
      <c r="BX18" s="68" t="str">
        <f t="shared" si="2"/>
        <v>▲</v>
      </c>
      <c r="BY18" s="69">
        <f t="shared" si="3"/>
        <v>8.0000000000000071</v>
      </c>
    </row>
    <row r="19" spans="1:77">
      <c r="A19" s="64"/>
      <c r="B19" s="89" t="s">
        <v>61</v>
      </c>
      <c r="C19" s="81">
        <f>IFERROR(IF($B$2="Tonnes",AppAn.Data!L87,(AppAn.Data!L87*ozton*AppAn.Data!L$6)/1000000),"-")</f>
        <v>68.161049440298498</v>
      </c>
      <c r="D19" s="81">
        <f>IFERROR(IF($B$2="Tonnes",AppAn.Data!M87,(AppAn.Data!M87*ozton*AppAn.Data!M$6)/1000000),"-")</f>
        <v>90.588226082004553</v>
      </c>
      <c r="E19" s="81">
        <f>IFERROR(IF($B$2="Tonnes",AppAn.Data!N87,(AppAn.Data!N87*ozton*AppAn.Data!N$6)/1000000),"-")</f>
        <v>73.780355155786367</v>
      </c>
      <c r="F19" s="81">
        <f>IFERROR(IF($B$2="Tonnes",AppAn.Data!O87,(AppAn.Data!O87*ozton*AppAn.Data!O$6)/1000000),"-")</f>
        <v>87.875</v>
      </c>
      <c r="G19" s="81">
        <f>IFERROR(IF($B$2="Tonnes",AppAn.Data!P87,(AppAn.Data!P87*ozton*AppAn.Data!P$6)/1000000),"-")</f>
        <v>54.15</v>
      </c>
      <c r="H19" s="81">
        <f>IFERROR(IF($B$2="Tonnes",AppAn.Data!Q87,(AppAn.Data!Q87*ozton*AppAn.Data!Q$6)/1000000),"-")</f>
        <v>47.781638000000001</v>
      </c>
      <c r="I19" s="81">
        <f>IFERROR(IF($B$2="Tonnes",AppAn.Data!R87,(AppAn.Data!R87*ozton*AppAn.Data!R$6)/1000000),"-")</f>
        <v>42.916541500000008</v>
      </c>
      <c r="J19" s="81">
        <f>IFERROR(IF($B$2="Tonnes",AppAn.Data!S87,(AppAn.Data!S87*ozton*AppAn.Data!S$6)/1000000),"-")</f>
        <v>37.375910546015007</v>
      </c>
      <c r="K19" s="81">
        <f>IFERROR(IF($B$2="Tonnes",AppAn.Data!T87,(AppAn.Data!T87*ozton*AppAn.Data!T$6)/1000000),"-")</f>
        <v>41.277027186100007</v>
      </c>
      <c r="L19" s="81">
        <f>IFERROR(IF($B$2="Tonnes",AppAn.Data!U87,(AppAn.Data!U87*ozton*AppAn.Data!U$6)/1000000),"-")</f>
        <v>39.079894526201258</v>
      </c>
      <c r="M19" s="81">
        <f>IFERROR(IF($B$2="Tonnes",AppAn.Data!V87,(AppAn.Data!V87*ozton*AppAn.Data!V$6)/1000000),"-")</f>
        <v>29.063735432290905</v>
      </c>
      <c r="N19" s="81">
        <f>IFERROR(IF($B$2="Tonnes",AppAn.Data!W87,(AppAn.Data!W87*ozton*AppAn.Data!W$6)/1000000),"-")</f>
        <v>31.051878249528457</v>
      </c>
      <c r="O19" s="81">
        <f>IFERROR(IF($B$2="Tonnes",AppAn.Data!X87,(AppAn.Data!X87*ozton*AppAn.Data!X$6)/1000000),"-")</f>
        <v>41.032720749666908</v>
      </c>
      <c r="P19" s="81">
        <f>IFERROR(IF($B$2="Tonnes",AppAn.Data!Y87,(AppAn.Data!Y87*ozton*AppAn.Data!Y$6)/1000000),"-")</f>
        <v>40.40531694964524</v>
      </c>
      <c r="Q19" s="68" t="str">
        <f t="shared" si="0"/>
        <v>▼</v>
      </c>
      <c r="R19" s="69">
        <f t="shared" si="1"/>
        <v>-1.529032899985705</v>
      </c>
      <c r="S19" s="64"/>
      <c r="T19" s="81">
        <f>IFERROR(IF($B$2="Tonnes",AppQt.Data!M97,(AppQt.Data!M97*ozton*AppQt.Data!M$7)/1000000),"-")</f>
        <v>14.190097947761194</v>
      </c>
      <c r="U19" s="81">
        <f>IFERROR(IF($B$2="Tonnes",AppQt.Data!N97,(AppQt.Data!N97*ozton*AppQt.Data!N$7)/1000000),"-")</f>
        <v>12.659748134328359</v>
      </c>
      <c r="V19" s="81">
        <f>IFERROR(IF($B$2="Tonnes",AppQt.Data!O97,(AppQt.Data!O97*ozton*AppQt.Data!O$7)/1000000),"-")</f>
        <v>19.364225746268655</v>
      </c>
      <c r="W19" s="81">
        <f>IFERROR(IF($B$2="Tonnes",AppQt.Data!P97,(AppQt.Data!P97*ozton*AppQt.Data!P$7)/1000000),"-")</f>
        <v>21.946977611940294</v>
      </c>
      <c r="X19" s="81">
        <f>IFERROR(IF($B$2="Tonnes",AppQt.Data!Q97,(AppQt.Data!Q97*ozton*AppQt.Data!Q$7)/1000000),"-")</f>
        <v>14.531043564920273</v>
      </c>
      <c r="Y19" s="81">
        <f>IFERROR(IF($B$2="Tonnes",AppQt.Data!R97,(AppQt.Data!R97*ozton*AppQt.Data!R$7)/1000000),"-")</f>
        <v>14.391657175398633</v>
      </c>
      <c r="Z19" s="81">
        <f>IFERROR(IF($B$2="Tonnes",AppQt.Data!S97,(AppQt.Data!S97*ozton*AppQt.Data!S$7)/1000000),"-")</f>
        <v>34.90316771070615</v>
      </c>
      <c r="AA19" s="81">
        <f>IFERROR(IF($B$2="Tonnes",AppQt.Data!T97,(AppQt.Data!T97*ozton*AppQt.Data!T$7)/1000000),"-")</f>
        <v>26.762357630979501</v>
      </c>
      <c r="AB19" s="81">
        <f>IFERROR(IF($B$2="Tonnes",AppQt.Data!U97,(AppQt.Data!U97*ozton*AppQt.Data!U$7)/1000000),"-")</f>
        <v>19.356532826409499</v>
      </c>
      <c r="AC19" s="81">
        <f>IFERROR(IF($B$2="Tonnes",AppQt.Data!V97,(AppQt.Data!V97*ozton*AppQt.Data!V$7)/1000000),"-")</f>
        <v>18.209875741839767</v>
      </c>
      <c r="AD19" s="81">
        <f>IFERROR(IF($B$2="Tonnes",AppQt.Data!W97,(AppQt.Data!W97*ozton*AppQt.Data!W$7)/1000000),"-")</f>
        <v>17.591246290801188</v>
      </c>
      <c r="AE19" s="81">
        <f>IFERROR(IF($B$2="Tonnes",AppQt.Data!X97,(AppQt.Data!X97*ozton*AppQt.Data!X$7)/1000000),"-")</f>
        <v>18.622700296735907</v>
      </c>
      <c r="AF19" s="81">
        <f>IFERROR(IF($B$2="Tonnes",AppQt.Data!Y97,(AppQt.Data!Y97*ozton*AppQt.Data!Y$7)/1000000),"-")</f>
        <v>19.424999999999997</v>
      </c>
      <c r="AG19" s="81">
        <f>IFERROR(IF($B$2="Tonnes",AppQt.Data!Z97,(AppQt.Data!Z97*ozton*AppQt.Data!Z$7)/1000000),"-")</f>
        <v>26.731249999999999</v>
      </c>
      <c r="AH19" s="81">
        <f>IFERROR(IF($B$2="Tonnes",AppQt.Data!AA97,(AppQt.Data!AA97*ozton*AppQt.Data!AA$7)/1000000),"-")</f>
        <v>22.018750000000001</v>
      </c>
      <c r="AI19" s="81">
        <f>IFERROR(IF($B$2="Tonnes",AppQt.Data!AB97,(AppQt.Data!AB97*ozton*AppQt.Data!AB$7)/1000000),"-")</f>
        <v>19.7</v>
      </c>
      <c r="AJ19" s="81">
        <f>IFERROR(IF($B$2="Tonnes",AppQt.Data!AC97,(AppQt.Data!AC97*ozton*AppQt.Data!AC$7)/1000000),"-")</f>
        <v>16</v>
      </c>
      <c r="AK19" s="81">
        <f>IFERROR(IF($B$2="Tonnes",AppQt.Data!AD97,(AppQt.Data!AD97*ozton*AppQt.Data!AD$7)/1000000),"-")</f>
        <v>12.25</v>
      </c>
      <c r="AL19" s="81">
        <f>IFERROR(IF($B$2="Tonnes",AppQt.Data!AE97,(AppQt.Data!AE97*ozton*AppQt.Data!AE$7)/1000000),"-")</f>
        <v>13.15</v>
      </c>
      <c r="AM19" s="81">
        <f>IFERROR(IF($B$2="Tonnes",AppQt.Data!AF97,(AppQt.Data!AF97*ozton*AppQt.Data!AF$7)/1000000),"-")</f>
        <v>12.75</v>
      </c>
      <c r="AN19" s="81">
        <f>IFERROR(IF($B$2="Tonnes",AppQt.Data!AG97,(AppQt.Data!AG97*ozton*AppQt.Data!AG$7)/1000000),"-")</f>
        <v>14.44</v>
      </c>
      <c r="AO19" s="81">
        <f>IFERROR(IF($B$2="Tonnes",AppQt.Data!AH97,(AppQt.Data!AH97*ozton*AppQt.Data!AH$7)/1000000),"-")</f>
        <v>10.805</v>
      </c>
      <c r="AP19" s="81">
        <f>IFERROR(IF($B$2="Tonnes",AppQt.Data!AI97,(AppQt.Data!AI97*ozton*AppQt.Data!AI$7)/1000000),"-")</f>
        <v>11.455400000000001</v>
      </c>
      <c r="AQ19" s="81">
        <f>IFERROR(IF($B$2="Tonnes",AppQt.Data!AJ97,(AppQt.Data!AJ97*ozton*AppQt.Data!AJ$7)/1000000),"-")</f>
        <v>11.081238000000001</v>
      </c>
      <c r="AR19" s="81">
        <f>IFERROR(IF($B$2="Tonnes",AppQt.Data!AK97,(AppQt.Data!AK97*ozton*AppQt.Data!AK$7)/1000000),"-")</f>
        <v>11.472</v>
      </c>
      <c r="AS19" s="81">
        <f>IFERROR(IF($B$2="Tonnes",AppQt.Data!AL97,(AppQt.Data!AL97*ozton*AppQt.Data!AL$7)/1000000),"-")</f>
        <v>8.8508000000000013</v>
      </c>
      <c r="AT19" s="81">
        <f>IFERROR(IF($B$2="Tonnes",AppQt.Data!AM97,(AppQt.Data!AM97*ozton*AppQt.Data!AM$7)/1000000),"-")</f>
        <v>9.1343400000000017</v>
      </c>
      <c r="AU19" s="81">
        <f>IFERROR(IF($B$2="Tonnes",AppQt.Data!AN97,(AppQt.Data!AN97*ozton*AppQt.Data!AN$7)/1000000),"-")</f>
        <v>13.459401500000004</v>
      </c>
      <c r="AV19" s="81">
        <f>IFERROR(IF($B$2="Tonnes",AppQt.Data!AO97,(AppQt.Data!AO97*ozton*AppQt.Data!AO$7)/1000000),"-")</f>
        <v>12.113461350000003</v>
      </c>
      <c r="AW19" s="81">
        <f>IFERROR(IF($B$2="Tonnes",AppQt.Data!AP97,(AppQt.Data!AP97*ozton*AppQt.Data!AP$7)/1000000),"-")</f>
        <v>8.8657767855000014</v>
      </c>
      <c r="AX19" s="81">
        <f>IFERROR(IF($B$2="Tonnes",AppQt.Data!AQ97,(AppQt.Data!AQ97*ozton*AppQt.Data!AQ$7)/1000000),"-")</f>
        <v>8.1966724105150028</v>
      </c>
      <c r="AY19" s="81">
        <f>IFERROR(IF($B$2="Tonnes",AppQt.Data!AR97,(AppQt.Data!AR97*ozton*AppQt.Data!AR$7)/1000000),"-")</f>
        <v>8.1999999999999993</v>
      </c>
      <c r="AZ19" s="81">
        <f>IFERROR(IF($B$2="Tonnes",AppQt.Data!AS97,(AppQt.Data!AS97*ozton*AppQt.Data!AS$7)/1000000),"-")</f>
        <v>12.694907494800004</v>
      </c>
      <c r="BA19" s="81">
        <f>IFERROR(IF($B$2="Tonnes",AppQt.Data!AT97,(AppQt.Data!AT97*ozton*AppQt.Data!AT$7)/1000000),"-")</f>
        <v>9.4486633131250013</v>
      </c>
      <c r="BB19" s="81">
        <f>IFERROR(IF($B$2="Tonnes",AppQt.Data!AU97,(AppQt.Data!AU97*ozton*AppQt.Data!AU$7)/1000000),"-")</f>
        <v>10.211956378175001</v>
      </c>
      <c r="BC19" s="81">
        <f>IFERROR(IF($B$2="Tonnes",AppQt.Data!AV97,(AppQt.Data!AV97*ozton*AppQt.Data!AV$7)/1000000),"-")</f>
        <v>8.9215</v>
      </c>
      <c r="BD19" s="81">
        <f>IFERROR(IF($B$2="Tonnes",AppQt.Data!AW97,(AppQt.Data!AW97*ozton*AppQt.Data!AW$7)/1000000),"-")</f>
        <v>13.329628638375002</v>
      </c>
      <c r="BE19" s="81">
        <f>IFERROR(IF($B$2="Tonnes",AppQt.Data!AX97,(AppQt.Data!AX97*ozton*AppQt.Data!AX$7)/1000000),"-")</f>
        <v>8.9762301474687511</v>
      </c>
      <c r="BF19" s="81">
        <f>IFERROR(IF($B$2="Tonnes",AppQt.Data!AY97,(AppQt.Data!AY97*ozton*AppQt.Data!AY$7)/1000000),"-")</f>
        <v>9.1907607403575025</v>
      </c>
      <c r="BG19" s="81">
        <f>IFERROR(IF($B$2="Tonnes",AppQt.Data!AZ97,(AppQt.Data!AZ97*ozton*AppQt.Data!AZ$7)/1000000),"-")</f>
        <v>7.5832750000000004</v>
      </c>
      <c r="BH19" s="81">
        <f>IFERROR(IF($B$2="Tonnes",AppQt.Data!BA97,(AppQt.Data!BA97*ozton*AppQt.Data!BA$7)/1000000),"-")</f>
        <v>12.250868347305003</v>
      </c>
      <c r="BI19" s="81">
        <f>IFERROR(IF($B$2="Tonnes",AppQt.Data!BB97,(AppQt.Data!BB97*ozton*AppQt.Data!BB$7)/1000000),"-")</f>
        <v>5.2160500000000001</v>
      </c>
      <c r="BJ19" s="81">
        <f>IFERROR(IF($B$2="Tonnes",AppQt.Data!BC97,(AppQt.Data!BC97*ozton*AppQt.Data!BC$7)/1000000),"-")</f>
        <v>4.7718695849859012</v>
      </c>
      <c r="BK19" s="81">
        <f>IFERROR(IF($B$2="Tonnes",AppQt.Data!BD97,(AppQt.Data!BD97*ozton*AppQt.Data!BD$7)/1000000),"-")</f>
        <v>6.8249475000000004</v>
      </c>
      <c r="BL19" s="81">
        <f>IFERROR(IF($B$2="Tonnes",AppQt.Data!BE97,(AppQt.Data!BE97*ozton*AppQt.Data!BE$7)/1000000),"-")</f>
        <v>13.475955182035504</v>
      </c>
      <c r="BM19" s="81">
        <f>IFERROR(IF($B$2="Tonnes",AppQt.Data!BF97,(AppQt.Data!BF97*ozton*AppQt.Data!BF$7)/1000000),"-")</f>
        <v>9.1157850000000007</v>
      </c>
      <c r="BN19" s="81">
        <f>IFERROR(IF($B$2="Tonnes",AppQt.Data!BG97,(AppQt.Data!BG97*ozton*AppQt.Data!BG$7)/1000000),"-")</f>
        <v>2.3859347924929506</v>
      </c>
      <c r="BO19" s="81">
        <f>IFERROR(IF($B$2="Tonnes",AppQt.Data!BH97,(AppQt.Data!BH97*ozton*AppQt.Data!BH$7)/1000000),"-")</f>
        <v>6.0742032750000003</v>
      </c>
      <c r="BP19" s="81">
        <f>IFERROR(IF($B$2="Tonnes",AppQt.Data!BI97,(AppQt.Data!BI97*ozton*AppQt.Data!BI$7)/1000000),"-")</f>
        <v>14.014993389316926</v>
      </c>
      <c r="BQ19" s="81">
        <f>IFERROR(IF($B$2="Tonnes",AppQt.Data!BJ97,(AppQt.Data!BJ97*ozton*AppQt.Data!BJ$7)/1000000),"-")</f>
        <v>9.5715742499999994</v>
      </c>
      <c r="BR19" s="81">
        <f>IFERROR(IF($B$2="Tonnes",AppQt.Data!BK97,(AppQt.Data!BK97*ozton*AppQt.Data!BK$7)/1000000),"-")</f>
        <v>8.4563322633499745</v>
      </c>
      <c r="BS19" s="81">
        <f>IFERROR(IF($B$2="Tonnes",AppQt.Data!BL97,(AppQt.Data!BL97*ozton*AppQt.Data!BL$7)/1000000),"-")</f>
        <v>8.9898208470000007</v>
      </c>
      <c r="BT19" s="81">
        <f>IFERROR(IF($B$2="Tonnes",AppQt.Data!BM97,(AppQt.Data!BM97*ozton*AppQt.Data!BM$7)/1000000),"-")</f>
        <v>12.613494050385235</v>
      </c>
      <c r="BU19" s="81">
        <f>IFERROR(IF($B$2="Tonnes",AppQt.Data!BN97,(AppQt.Data!BN97*ozton*AppQt.Data!BN$7)/1000000),"-")</f>
        <v>9.0929955375000002</v>
      </c>
      <c r="BV19" s="81">
        <f>IFERROR(IF($B$2="Tonnes",AppQt.Data!BO97,(AppQt.Data!BO97*ozton*AppQt.Data!BO$7)/1000000),"-")</f>
        <v>8.8100244300600021</v>
      </c>
      <c r="BW19" s="81">
        <f>IFERROR(IF($B$2="Tonnes",AppQt.Data!BP97,(AppQt.Data!BP97*ozton*AppQt.Data!BP$7)/1000000),"-")</f>
        <v>9.8888029317000026</v>
      </c>
      <c r="BX19" s="68" t="str">
        <f t="shared" si="2"/>
        <v>▲</v>
      </c>
      <c r="BY19" s="69">
        <f t="shared" si="3"/>
        <v>10.000000000000009</v>
      </c>
    </row>
    <row r="20" spans="1:77">
      <c r="A20" s="64"/>
      <c r="B20" s="89" t="s">
        <v>158</v>
      </c>
      <c r="C20" s="81" t="str">
        <f>IFERROR(IF($B$2="Tonnes",AppAn.Data!L88,(AppAn.Data!L88*ozton*AppAn.Data!L$6)/1000000),"-")</f>
        <v>-</v>
      </c>
      <c r="D20" s="81" t="str">
        <f>IFERROR(IF($B$2="Tonnes",AppAn.Data!M88,(AppAn.Data!M88*ozton*AppAn.Data!M$6)/1000000),"-")</f>
        <v>-</v>
      </c>
      <c r="E20" s="81" t="str">
        <f>IFERROR(IF($B$2="Tonnes",AppAn.Data!N88,(AppAn.Data!N88*ozton*AppAn.Data!N$6)/1000000),"-")</f>
        <v>-</v>
      </c>
      <c r="F20" s="81" t="str">
        <f>IFERROR(IF($B$2="Tonnes",AppAn.Data!O88,(AppAn.Data!O88*ozton*AppAn.Data!O$6)/1000000),"-")</f>
        <v>-</v>
      </c>
      <c r="G20" s="81" t="str">
        <f>IFERROR(IF($B$2="Tonnes",AppAn.Data!P88,(AppAn.Data!P88*ozton*AppAn.Data!P$6)/1000000),"-")</f>
        <v>-</v>
      </c>
      <c r="H20" s="81" t="str">
        <f>IFERROR(IF($B$2="Tonnes",AppAn.Data!Q88,(AppAn.Data!Q88*ozton*AppAn.Data!Q$6)/1000000),"-")</f>
        <v>-</v>
      </c>
      <c r="I20" s="81" t="str">
        <f>IFERROR(IF($B$2="Tonnes",AppAn.Data!R88,(AppAn.Data!R88*ozton*AppAn.Data!R$6)/1000000),"-")</f>
        <v>-</v>
      </c>
      <c r="J20" s="81" t="str">
        <f>IFERROR(IF($B$2="Tonnes",AppAn.Data!S88,(AppAn.Data!S88*ozton*AppAn.Data!S$6)/1000000),"-")</f>
        <v>-</v>
      </c>
      <c r="K20" s="81" t="str">
        <f>IFERROR(IF($B$2="Tonnes",AppAn.Data!T88,(AppAn.Data!T88*ozton*AppAn.Data!T$6)/1000000),"-")</f>
        <v>-</v>
      </c>
      <c r="L20" s="81" t="str">
        <f>IFERROR(IF($B$2="Tonnes",AppAn.Data!U88,(AppAn.Data!U88*ozton*AppAn.Data!U$6)/1000000),"-")</f>
        <v>-</v>
      </c>
      <c r="M20" s="81" t="str">
        <f>IFERROR(IF($B$2="Tonnes",AppAn.Data!V88,(AppAn.Data!V88*ozton*AppAn.Data!V$6)/1000000),"-")</f>
        <v>-</v>
      </c>
      <c r="N20" s="81">
        <f>IFERROR(IF($B$2="Tonnes",AppAn.Data!W88,(AppAn.Data!W88*ozton*AppAn.Data!W$6)/1000000),"-")</f>
        <v>22.442136265328944</v>
      </c>
      <c r="O20" s="81">
        <f>IFERROR(IF($B$2="Tonnes",AppAn.Data!X88,(AppAn.Data!X88*ozton*AppAn.Data!X$6)/1000000),"-")</f>
        <v>25.246153791525625</v>
      </c>
      <c r="P20" s="81">
        <f>IFERROR(IF($B$2="Tonnes",AppAn.Data!Y88,(AppAn.Data!Y88*ozton*AppAn.Data!Y$6)/1000000),"-")</f>
        <v>13.626872901624672</v>
      </c>
      <c r="Q20" s="68" t="str">
        <f t="shared" ref="Q20" si="4">IF(R20&lt;0,$A$2,IF(R20&gt;0,$A$1,"-"))</f>
        <v>▼</v>
      </c>
      <c r="R20" s="69">
        <f t="shared" si="1"/>
        <v>-46.023964623875479</v>
      </c>
      <c r="S20" s="64"/>
      <c r="T20" s="81" t="s">
        <v>43</v>
      </c>
      <c r="U20" s="81" t="s">
        <v>43</v>
      </c>
      <c r="V20" s="81" t="s">
        <v>43</v>
      </c>
      <c r="W20" s="81" t="s">
        <v>43</v>
      </c>
      <c r="X20" s="81" t="s">
        <v>43</v>
      </c>
      <c r="Y20" s="81" t="s">
        <v>43</v>
      </c>
      <c r="Z20" s="81" t="s">
        <v>43</v>
      </c>
      <c r="AA20" s="81" t="s">
        <v>43</v>
      </c>
      <c r="AB20" s="81" t="s">
        <v>43</v>
      </c>
      <c r="AC20" s="81" t="s">
        <v>43</v>
      </c>
      <c r="AD20" s="81" t="s">
        <v>43</v>
      </c>
      <c r="AE20" s="81" t="s">
        <v>43</v>
      </c>
      <c r="AF20" s="81" t="s">
        <v>43</v>
      </c>
      <c r="AG20" s="81" t="s">
        <v>43</v>
      </c>
      <c r="AH20" s="81" t="s">
        <v>43</v>
      </c>
      <c r="AI20" s="81" t="s">
        <v>43</v>
      </c>
      <c r="AJ20" s="81" t="s">
        <v>43</v>
      </c>
      <c r="AK20" s="81" t="s">
        <v>43</v>
      </c>
      <c r="AL20" s="81" t="s">
        <v>43</v>
      </c>
      <c r="AM20" s="81" t="s">
        <v>43</v>
      </c>
      <c r="AN20" s="81" t="s">
        <v>43</v>
      </c>
      <c r="AO20" s="81" t="s">
        <v>43</v>
      </c>
      <c r="AP20" s="81" t="s">
        <v>43</v>
      </c>
      <c r="AQ20" s="81" t="s">
        <v>43</v>
      </c>
      <c r="AR20" s="81" t="s">
        <v>43</v>
      </c>
      <c r="AS20" s="81" t="s">
        <v>43</v>
      </c>
      <c r="AT20" s="81" t="s">
        <v>43</v>
      </c>
      <c r="AU20" s="81" t="s">
        <v>43</v>
      </c>
      <c r="AV20" s="81" t="s">
        <v>43</v>
      </c>
      <c r="AW20" s="81" t="s">
        <v>43</v>
      </c>
      <c r="AX20" s="81" t="s">
        <v>43</v>
      </c>
      <c r="AY20" s="81" t="s">
        <v>43</v>
      </c>
      <c r="AZ20" s="81" t="s">
        <v>43</v>
      </c>
      <c r="BA20" s="81" t="s">
        <v>43</v>
      </c>
      <c r="BB20" s="81" t="s">
        <v>43</v>
      </c>
      <c r="BC20" s="81" t="s">
        <v>43</v>
      </c>
      <c r="BD20" s="81" t="s">
        <v>43</v>
      </c>
      <c r="BE20" s="81" t="s">
        <v>43</v>
      </c>
      <c r="BF20" s="81" t="s">
        <v>43</v>
      </c>
      <c r="BG20" s="81" t="s">
        <v>43</v>
      </c>
      <c r="BH20" s="81" t="s">
        <v>43</v>
      </c>
      <c r="BI20" s="81" t="s">
        <v>43</v>
      </c>
      <c r="BJ20" s="81" t="s">
        <v>43</v>
      </c>
      <c r="BK20" s="81" t="s">
        <v>43</v>
      </c>
      <c r="BL20" s="81">
        <f>IFERROR(IF($B$2="Tonnes",AppQt.Data!BE98,(AppQt.Data!BE98*ozton*AppQt.Data!BE$7)/1000000),"-")</f>
        <v>5.7546237866684162</v>
      </c>
      <c r="BM20" s="81">
        <f>IFERROR(IF($B$2="Tonnes",AppQt.Data!BF98,(AppQt.Data!BF98*ozton*AppQt.Data!BF$7)/1000000),"-")</f>
        <v>5.4299909535007602</v>
      </c>
      <c r="BN20" s="81">
        <f>IFERROR(IF($B$2="Tonnes",AppQt.Data!BG98,(AppQt.Data!BG98*ozton*AppQt.Data!BG$7)/1000000),"-")</f>
        <v>5.1213759018294365</v>
      </c>
      <c r="BO20" s="81">
        <f>IFERROR(IF($B$2="Tonnes",AppQt.Data!BH98,(AppQt.Data!BH98*ozton*AppQt.Data!BH$7)/1000000),"-")</f>
        <v>6.1361456233303313</v>
      </c>
      <c r="BP20" s="81">
        <f>IFERROR(IF($B$2="Tonnes",AppQt.Data!BI98,(AppQt.Data!BI98*ozton*AppQt.Data!BI$7)/1000000),"-")</f>
        <v>7.9227088082545247</v>
      </c>
      <c r="BQ20" s="81">
        <f>IFERROR(IF($B$2="Tonnes",AppQt.Data!BJ98,(AppQt.Data!BJ98*ozton*AppQt.Data!BJ$7)/1000000),"-")</f>
        <v>5.7849255285160561</v>
      </c>
      <c r="BR20" s="81">
        <f>IFERROR(IF($B$2="Tonnes",AppQt.Data!BK98,(AppQt.Data!BK98*ozton*AppQt.Data!BK$7)/1000000),"-")</f>
        <v>6.2688762109842751</v>
      </c>
      <c r="BS20" s="81">
        <f>IFERROR(IF($B$2="Tonnes",AppQt.Data!BL98,(AppQt.Data!BL98*ozton*AppQt.Data!BL$7)/1000000),"-")</f>
        <v>5.2696432437707701</v>
      </c>
      <c r="BT20" s="81">
        <f>IFERROR(IF($B$2="Tonnes",AppQt.Data!BM98,(AppQt.Data!BM98*ozton*AppQt.Data!BM$7)/1000000),"-")</f>
        <v>4.5201929631703477</v>
      </c>
      <c r="BU20" s="81">
        <f>IFERROR(IF($B$2="Tonnes",AppQt.Data!BN98,(AppQt.Data!BN98*ozton*AppQt.Data!BN$7)/1000000),"-")</f>
        <v>3.3385300035337901</v>
      </c>
      <c r="BV20" s="81">
        <f>IFERROR(IF($B$2="Tonnes",AppQt.Data!BO98,(AppQt.Data!BO98*ozton*AppQt.Data!BO$7)/1000000),"-")</f>
        <v>2.6831984781377725</v>
      </c>
      <c r="BW20" s="81">
        <f>IFERROR(IF($B$2="Tonnes",AppQt.Data!BP98,(AppQt.Data!BP98*ozton*AppQt.Data!BP$7)/1000000),"-")</f>
        <v>3.0849514567827638</v>
      </c>
      <c r="BX20" s="68" t="str">
        <f t="shared" ref="BX20" si="5">IF(BY20&lt;0,$A$2,IF(BY20&gt;0,$A$1,"-"))</f>
        <v>▼</v>
      </c>
      <c r="BY20" s="69">
        <f t="shared" si="3"/>
        <v>-41.458058656447463</v>
      </c>
    </row>
    <row r="21" spans="1:77">
      <c r="A21" s="64"/>
      <c r="B21" s="90" t="s">
        <v>88</v>
      </c>
      <c r="C21" s="81">
        <f>IFERROR(IF($B$2="Tonnes",AppAn.Data!L89,(AppAn.Data!L89*ozton*AppAn.Data!L$6)/1000000),"-")</f>
        <v>72.932813774016992</v>
      </c>
      <c r="D21" s="81">
        <f>IFERROR(IF($B$2="Tonnes",AppAn.Data!M89,(AppAn.Data!M89*ozton*AppAn.Data!M$6)/1000000),"-")</f>
        <v>88.439836074259517</v>
      </c>
      <c r="E21" s="81">
        <f>IFERROR(IF($B$2="Tonnes",AppAn.Data!N89,(AppAn.Data!N89*ozton*AppAn.Data!N$6)/1000000),"-")</f>
        <v>90.575696552796259</v>
      </c>
      <c r="F21" s="81">
        <f>IFERROR(IF($B$2="Tonnes",AppAn.Data!O89,(AppAn.Data!O89*ozton*AppAn.Data!O$6)/1000000),"-")</f>
        <v>111.24522215758337</v>
      </c>
      <c r="G21" s="81">
        <f>IFERROR(IF($B$2="Tonnes",AppAn.Data!P89,(AppAn.Data!P89*ozton*AppAn.Data!P$6)/1000000),"-")</f>
        <v>74.853748393220812</v>
      </c>
      <c r="H21" s="81">
        <f>IFERROR(IF($B$2="Tonnes",AppAn.Data!Q89,(AppAn.Data!Q89*ozton*AppAn.Data!Q$6)/1000000),"-")</f>
        <v>64.880795379752286</v>
      </c>
      <c r="I21" s="81">
        <f>IFERROR(IF($B$2="Tonnes",AppAn.Data!R89,(AppAn.Data!R89*ozton*AppAn.Data!R$6)/1000000),"-")</f>
        <v>30.023763274674458</v>
      </c>
      <c r="J21" s="81">
        <f>IFERROR(IF($B$2="Tonnes",AppAn.Data!S89,(AppAn.Data!S89*ozton*AppAn.Data!S$6)/1000000),"-")</f>
        <v>42.901749656338957</v>
      </c>
      <c r="K21" s="81">
        <f>IFERROR(IF($B$2="Tonnes",AppAn.Data!T89,(AppAn.Data!T89*ozton*AppAn.Data!T$6)/1000000),"-")</f>
        <v>86.374891240005184</v>
      </c>
      <c r="L21" s="81">
        <f>IFERROR(IF($B$2="Tonnes",AppAn.Data!U89,(AppAn.Data!U89*ozton*AppAn.Data!U$6)/1000000),"-")</f>
        <v>60.770075530684181</v>
      </c>
      <c r="M21" s="81">
        <f>IFERROR(IF($B$2="Tonnes",AppAn.Data!V89,(AppAn.Data!V89*ozton*AppAn.Data!V$6)/1000000),"-")</f>
        <v>57.185644200590517</v>
      </c>
      <c r="N21" s="81">
        <f>IFERROR(IF($B$2="Tonnes",AppAn.Data!W89,(AppAn.Data!W89*ozton*AppAn.Data!W$6)/1000000),"-")</f>
        <v>54.752162193788884</v>
      </c>
      <c r="O21" s="81">
        <f>IFERROR(IF($B$2="Tonnes",AppAn.Data!X89,(AppAn.Data!X89*ozton*AppAn.Data!X$6)/1000000),"-")</f>
        <v>92.576130396803791</v>
      </c>
      <c r="P21" s="81">
        <f>IFERROR(IF($B$2="Tonnes",AppAn.Data!Y89,(AppAn.Data!Y89*ozton*AppAn.Data!Y$6)/1000000),"-")</f>
        <v>113.82108584396582</v>
      </c>
      <c r="Q21" s="68" t="str">
        <f t="shared" si="0"/>
        <v>▲</v>
      </c>
      <c r="R21" s="69">
        <f t="shared" si="1"/>
        <v>22.948631959556941</v>
      </c>
      <c r="S21" s="64"/>
      <c r="T21" s="81">
        <f>IFERROR(IF($B$2="Tonnes",AppQt.Data!M99,(AppQt.Data!M99*ozton*AppQt.Data!M$7)/1000000),"-")</f>
        <v>18.746205913966943</v>
      </c>
      <c r="U21" s="81">
        <f>IFERROR(IF($B$2="Tonnes",AppQt.Data!N99,(AppQt.Data!N99*ozton*AppQt.Data!N$7)/1000000),"-")</f>
        <v>19.335023059304156</v>
      </c>
      <c r="V21" s="81">
        <f>IFERROR(IF($B$2="Tonnes",AppQt.Data!O99,(AppQt.Data!O99*ozton*AppQt.Data!O$7)/1000000),"-")</f>
        <v>20.772871661812161</v>
      </c>
      <c r="W21" s="81">
        <f>IFERROR(IF($B$2="Tonnes",AppQt.Data!P99,(AppQt.Data!P99*ozton*AppQt.Data!P$7)/1000000),"-")</f>
        <v>14.078713138933722</v>
      </c>
      <c r="X21" s="81">
        <f>IFERROR(IF($B$2="Tonnes",AppQt.Data!Q99,(AppQt.Data!Q99*ozton*AppQt.Data!Q$7)/1000000),"-")</f>
        <v>18.532488922109344</v>
      </c>
      <c r="Y21" s="81">
        <f>IFERROR(IF($B$2="Tonnes",AppQt.Data!R99,(AppQt.Data!R99*ozton*AppQt.Data!R$7)/1000000),"-")</f>
        <v>19.607159711055939</v>
      </c>
      <c r="Z21" s="81">
        <f>IFERROR(IF($B$2="Tonnes",AppQt.Data!S99,(AppQt.Data!S99*ozton*AppQt.Data!S$7)/1000000),"-")</f>
        <v>26.452397121313716</v>
      </c>
      <c r="AA21" s="81">
        <f>IFERROR(IF($B$2="Tonnes",AppQt.Data!T99,(AppQt.Data!T99*ozton*AppQt.Data!T$7)/1000000),"-")</f>
        <v>23.847790319780536</v>
      </c>
      <c r="AB21" s="81">
        <f>IFERROR(IF($B$2="Tonnes",AppQt.Data!U99,(AppQt.Data!U99*ozton*AppQt.Data!U$7)/1000000),"-")</f>
        <v>20.264170252009546</v>
      </c>
      <c r="AC21" s="81">
        <f>IFERROR(IF($B$2="Tonnes",AppQt.Data!V99,(AppQt.Data!V99*ozton*AppQt.Data!V$7)/1000000),"-")</f>
        <v>20.997598114666786</v>
      </c>
      <c r="AD21" s="81">
        <f>IFERROR(IF($B$2="Tonnes",AppQt.Data!W99,(AppQt.Data!W99*ozton*AppQt.Data!W$7)/1000000),"-")</f>
        <v>22.941329328539222</v>
      </c>
      <c r="AE21" s="81">
        <f>IFERROR(IF($B$2="Tonnes",AppQt.Data!X99,(AppQt.Data!X99*ozton*AppQt.Data!X$7)/1000000),"-")</f>
        <v>26.372598857580719</v>
      </c>
      <c r="AF21" s="81">
        <f>IFERROR(IF($B$2="Tonnes",AppQt.Data!Y99,(AppQt.Data!Y99*ozton*AppQt.Data!Y$7)/1000000),"-")</f>
        <v>23.081722390880561</v>
      </c>
      <c r="AG21" s="81">
        <f>IFERROR(IF($B$2="Tonnes",AppQt.Data!Z99,(AppQt.Data!Z99*ozton*AppQt.Data!Z$7)/1000000),"-")</f>
        <v>37.270871550625152</v>
      </c>
      <c r="AH21" s="81">
        <f>IFERROR(IF($B$2="Tonnes",AppQt.Data!AA99,(AppQt.Data!AA99*ozton*AppQt.Data!AA$7)/1000000),"-")</f>
        <v>24.44132493341446</v>
      </c>
      <c r="AI21" s="81">
        <f>IFERROR(IF($B$2="Tonnes",AppQt.Data!AB99,(AppQt.Data!AB99*ozton*AppQt.Data!AB$7)/1000000),"-")</f>
        <v>26.451303282663183</v>
      </c>
      <c r="AJ21" s="81">
        <f>IFERROR(IF($B$2="Tonnes",AppQt.Data!AC99,(AppQt.Data!AC99*ozton*AppQt.Data!AC$7)/1000000),"-")</f>
        <v>31.276901631833763</v>
      </c>
      <c r="AK21" s="81">
        <f>IFERROR(IF($B$2="Tonnes",AppQt.Data!AD99,(AppQt.Data!AD99*ozton*AppQt.Data!AD$7)/1000000),"-")</f>
        <v>18.368022354163443</v>
      </c>
      <c r="AL21" s="81">
        <f>IFERROR(IF($B$2="Tonnes",AppQt.Data!AE99,(AppQt.Data!AE99*ozton*AppQt.Data!AE$7)/1000000),"-")</f>
        <v>13.310486132258024</v>
      </c>
      <c r="AM21" s="81">
        <f>IFERROR(IF($B$2="Tonnes",AppQt.Data!AF99,(AppQt.Data!AF99*ozton*AppQt.Data!AF$7)/1000000),"-")</f>
        <v>11.898338274965582</v>
      </c>
      <c r="AN21" s="81">
        <f>IFERROR(IF($B$2="Tonnes",AppQt.Data!AG99,(AppQt.Data!AG99*ozton*AppQt.Data!AG$7)/1000000),"-")</f>
        <v>24.664406347705839</v>
      </c>
      <c r="AO21" s="81">
        <f>IFERROR(IF($B$2="Tonnes",AppQt.Data!AH99,(AppQt.Data!AH99*ozton*AppQt.Data!AH$7)/1000000),"-")</f>
        <v>15.417056198436825</v>
      </c>
      <c r="AP21" s="81">
        <f>IFERROR(IF($B$2="Tonnes",AppQt.Data!AI99,(AppQt.Data!AI99*ozton*AppQt.Data!AI$7)/1000000),"-")</f>
        <v>13.596893556031471</v>
      </c>
      <c r="AQ21" s="81">
        <f>IFERROR(IF($B$2="Tonnes",AppQt.Data!AJ99,(AppQt.Data!AJ99*ozton*AppQt.Data!AJ$7)/1000000),"-")</f>
        <v>11.202439277578144</v>
      </c>
      <c r="AR21" s="81">
        <f>IFERROR(IF($B$2="Tonnes",AppQt.Data!AK99,(AppQt.Data!AK99*ozton*AppQt.Data!AK$7)/1000000),"-")</f>
        <v>8.7320007341523098</v>
      </c>
      <c r="AS21" s="81">
        <f>IFERROR(IF($B$2="Tonnes",AppQt.Data!AL99,(AppQt.Data!AL99*ozton*AppQt.Data!AL$7)/1000000),"-")</f>
        <v>7.2649657150331342</v>
      </c>
      <c r="AT21" s="81">
        <f>IFERROR(IF($B$2="Tonnes",AppQt.Data!AM99,(AppQt.Data!AM99*ozton*AppQt.Data!AM$7)/1000000),"-")</f>
        <v>6.5455587481966964</v>
      </c>
      <c r="AU21" s="81">
        <f>IFERROR(IF($B$2="Tonnes",AppQt.Data!AN99,(AppQt.Data!AN99*ozton*AppQt.Data!AN$7)/1000000),"-")</f>
        <v>7.481238077292315</v>
      </c>
      <c r="AV21" s="81">
        <f>IFERROR(IF($B$2="Tonnes",AppQt.Data!AO99,(AppQt.Data!AO99*ozton*AppQt.Data!AO$7)/1000000),"-")</f>
        <v>9.6230263588175653</v>
      </c>
      <c r="AW21" s="81">
        <f>IFERROR(IF($B$2="Tonnes",AppQt.Data!AP99,(AppQt.Data!AP99*ozton*AppQt.Data!AP$7)/1000000),"-")</f>
        <v>10.927595133164345</v>
      </c>
      <c r="AX21" s="81">
        <f>IFERROR(IF($B$2="Tonnes",AppQt.Data!AQ99,(AppQt.Data!AQ99*ozton*AppQt.Data!AQ$7)/1000000),"-")</f>
        <v>11.324616556738885</v>
      </c>
      <c r="AY21" s="81">
        <f>IFERROR(IF($B$2="Tonnes",AppQt.Data!AR99,(AppQt.Data!AR99*ozton*AppQt.Data!AR$7)/1000000),"-")</f>
        <v>11.026511607618161</v>
      </c>
      <c r="AZ21" s="81">
        <f>IFERROR(IF($B$2="Tonnes",AppQt.Data!AS99,(AppQt.Data!AS99*ozton*AppQt.Data!AS$7)/1000000),"-")</f>
        <v>15.571939611283478</v>
      </c>
      <c r="BA21" s="81">
        <f>IFERROR(IF($B$2="Tonnes",AppQt.Data!AT99,(AppQt.Data!AT99*ozton*AppQt.Data!AT$7)/1000000),"-")</f>
        <v>21.494019960952137</v>
      </c>
      <c r="BB21" s="81">
        <f>IFERROR(IF($B$2="Tonnes",AppQt.Data!AU99,(AppQt.Data!AU99*ozton*AppQt.Data!AU$7)/1000000),"-")</f>
        <v>27.499769621499667</v>
      </c>
      <c r="BC21" s="81">
        <f>IFERROR(IF($B$2="Tonnes",AppQt.Data!AV99,(AppQt.Data!AV99*ozton*AppQt.Data!AV$7)/1000000),"-")</f>
        <v>21.809162046269911</v>
      </c>
      <c r="BD21" s="81">
        <f>IFERROR(IF($B$2="Tonnes",AppQt.Data!AW99,(AppQt.Data!AW99*ozton*AppQt.Data!AW$7)/1000000),"-")</f>
        <v>17.214354546696089</v>
      </c>
      <c r="BE21" s="81">
        <f>IFERROR(IF($B$2="Tonnes",AppQt.Data!AX99,(AppQt.Data!AX99*ozton*AppQt.Data!AX$7)/1000000),"-")</f>
        <v>15.813769836356167</v>
      </c>
      <c r="BF21" s="81">
        <f>IFERROR(IF($B$2="Tonnes",AppQt.Data!AY99,(AppQt.Data!AY99*ozton*AppQt.Data!AY$7)/1000000),"-")</f>
        <v>14.420729806587957</v>
      </c>
      <c r="BG21" s="81">
        <f>IFERROR(IF($B$2="Tonnes",AppQt.Data!AZ99,(AppQt.Data!AZ99*ozton*AppQt.Data!AZ$7)/1000000),"-")</f>
        <v>13.321221341043964</v>
      </c>
      <c r="BH21" s="81">
        <f>IFERROR(IF($B$2="Tonnes",AppQt.Data!BA99,(AppQt.Data!BA99*ozton*AppQt.Data!BA$7)/1000000),"-")</f>
        <v>15.245142304648825</v>
      </c>
      <c r="BI21" s="81">
        <f>IFERROR(IF($B$2="Tonnes",AppQt.Data!BB99,(AppQt.Data!BB99*ozton*AppQt.Data!BB$7)/1000000),"-")</f>
        <v>10.537072658567366</v>
      </c>
      <c r="BJ21" s="81">
        <f>IFERROR(IF($B$2="Tonnes",AppQt.Data!BC99,(AppQt.Data!BC99*ozton*AppQt.Data!BC$7)/1000000),"-")</f>
        <v>17.578073673447715</v>
      </c>
      <c r="BK21" s="81">
        <f>IFERROR(IF($B$2="Tonnes",AppQt.Data!BD99,(AppQt.Data!BD99*ozton*AppQt.Data!BD$7)/1000000),"-")</f>
        <v>13.825355563926605</v>
      </c>
      <c r="BL21" s="81">
        <f>IFERROR(IF($B$2="Tonnes",AppQt.Data!BE99,(AppQt.Data!BE99*ozton*AppQt.Data!BE$7)/1000000),"-")</f>
        <v>14.455958151099447</v>
      </c>
      <c r="BM21" s="81">
        <f>IFERROR(IF($B$2="Tonnes",AppQt.Data!BF99,(AppQt.Data!BF99*ozton*AppQt.Data!BF$7)/1000000),"-")</f>
        <v>9.1970862174987804</v>
      </c>
      <c r="BN21" s="81">
        <f>IFERROR(IF($B$2="Tonnes",AppQt.Data!BG99,(AppQt.Data!BG99*ozton*AppQt.Data!BG$7)/1000000),"-")</f>
        <v>15.615223062307551</v>
      </c>
      <c r="BO21" s="81">
        <f>IFERROR(IF($B$2="Tonnes",AppQt.Data!BH99,(AppQt.Data!BH99*ozton*AppQt.Data!BH$7)/1000000),"-")</f>
        <v>15.483894762883118</v>
      </c>
      <c r="BP21" s="81">
        <f>IFERROR(IF($B$2="Tonnes",AppQt.Data!BI99,(AppQt.Data!BI99*ozton*AppQt.Data!BI$7)/1000000),"-")</f>
        <v>19.758903533488741</v>
      </c>
      <c r="BQ21" s="81">
        <f>IFERROR(IF($B$2="Tonnes",AppQt.Data!BJ99,(AppQt.Data!BJ99*ozton*AppQt.Data!BJ$7)/1000000),"-")</f>
        <v>18.380855751166226</v>
      </c>
      <c r="BR21" s="81">
        <f>IFERROR(IF($B$2="Tonnes",AppQt.Data!BK99,(AppQt.Data!BK99*ozton*AppQt.Data!BK$7)/1000000),"-")</f>
        <v>29.928040728053045</v>
      </c>
      <c r="BS21" s="81">
        <f>IFERROR(IF($B$2="Tonnes",AppQt.Data!BL99,(AppQt.Data!BL99*ozton*AppQt.Data!BL$7)/1000000),"-")</f>
        <v>24.508330384095771</v>
      </c>
      <c r="BT21" s="81">
        <f>IFERROR(IF($B$2="Tonnes",AppQt.Data!BM99,(AppQt.Data!BM99*ozton*AppQt.Data!BM$7)/1000000),"-")</f>
        <v>29.964133756088145</v>
      </c>
      <c r="BU21" s="81">
        <f>IFERROR(IF($B$2="Tonnes",AppQt.Data!BN99,(AppQt.Data!BN99*ozton*AppQt.Data!BN$7)/1000000),"-")</f>
        <v>32.078058427078268</v>
      </c>
      <c r="BV21" s="81">
        <f>IFERROR(IF($B$2="Tonnes",AppQt.Data!BO99,(AppQt.Data!BO99*ozton*AppQt.Data!BO$7)/1000000),"-")</f>
        <v>27.418154470194228</v>
      </c>
      <c r="BW21" s="81">
        <f>IFERROR(IF($B$2="Tonnes",AppQt.Data!BP99,(AppQt.Data!BP99*ozton*AppQt.Data!BP$7)/1000000),"-")</f>
        <v>24.360739190605177</v>
      </c>
      <c r="BX21" s="68" t="str">
        <f t="shared" si="2"/>
        <v>▼</v>
      </c>
      <c r="BY21" s="69">
        <f t="shared" si="3"/>
        <v>-0.60220827440113922</v>
      </c>
    </row>
    <row r="22" spans="1:77">
      <c r="A22" s="64"/>
      <c r="B22" s="80" t="s">
        <v>63</v>
      </c>
      <c r="C22" s="81">
        <f>IFERROR(IF($B$2="Tonnes",AppAn.Data!L90,(AppAn.Data!L90*ozton*AppAn.Data!L$6)/1000000),"-")</f>
        <v>14.547917059284497</v>
      </c>
      <c r="D22" s="81">
        <f>IFERROR(IF($B$2="Tonnes",AppAn.Data!M90,(AppAn.Data!M90*ozton*AppAn.Data!M$6)/1000000),"-")</f>
        <v>17.710149834551551</v>
      </c>
      <c r="E22" s="81">
        <f>IFERROR(IF($B$2="Tonnes",AppAn.Data!N90,(AppAn.Data!N90*ozton*AppAn.Data!N$6)/1000000),"-")</f>
        <v>16.925732354253057</v>
      </c>
      <c r="F22" s="81">
        <f>IFERROR(IF($B$2="Tonnes",AppAn.Data!O90,(AppAn.Data!O90*ozton*AppAn.Data!O$6)/1000000),"-")</f>
        <v>18.302751006386671</v>
      </c>
      <c r="G22" s="81">
        <f>IFERROR(IF($B$2="Tonnes",AppAn.Data!P90,(AppAn.Data!P90*ozton*AppAn.Data!P$6)/1000000),"-")</f>
        <v>15.648527445364891</v>
      </c>
      <c r="H22" s="81">
        <f>IFERROR(IF($B$2="Tonnes",AppAn.Data!Q90,(AppAn.Data!Q90*ozton*AppAn.Data!Q$6)/1000000),"-")</f>
        <v>14.91791554797755</v>
      </c>
      <c r="I22" s="81">
        <f>IFERROR(IF($B$2="Tonnes",AppAn.Data!R90,(AppAn.Data!R90*ozton*AppAn.Data!R$6)/1000000),"-")</f>
        <v>10.81098037249024</v>
      </c>
      <c r="J22" s="81">
        <f>IFERROR(IF($B$2="Tonnes",AppAn.Data!S90,(AppAn.Data!S90*ozton*AppAn.Data!S$6)/1000000),"-")</f>
        <v>9.9287653340516453</v>
      </c>
      <c r="K22" s="81">
        <f>IFERROR(IF($B$2="Tonnes",AppAn.Data!T90,(AppAn.Data!T90*ozton*AppAn.Data!T$6)/1000000),"-")</f>
        <v>10.176705673367696</v>
      </c>
      <c r="L22" s="81">
        <f>IFERROR(IF($B$2="Tonnes",AppAn.Data!U90,(AppAn.Data!U90*ozton*AppAn.Data!U$6)/1000000),"-")</f>
        <v>8.8431446375803198</v>
      </c>
      <c r="M22" s="81">
        <f>IFERROR(IF($B$2="Tonnes",AppAn.Data!V90,(AppAn.Data!V90*ozton*AppAn.Data!V$6)/1000000),"-")</f>
        <v>8.3962600154977967</v>
      </c>
      <c r="N22" s="81">
        <f>IFERROR(IF($B$2="Tonnes",AppAn.Data!W90,(AppAn.Data!W90*ozton*AppAn.Data!W$6)/1000000),"-")</f>
        <v>10.895660208525385</v>
      </c>
      <c r="O22" s="81">
        <f>IFERROR(IF($B$2="Tonnes",AppAn.Data!X90,(AppAn.Data!X90*ozton*AppAn.Data!X$6)/1000000),"-")</f>
        <v>12.204642138356112</v>
      </c>
      <c r="P22" s="81">
        <f>IFERROR(IF($B$2="Tonnes",AppAn.Data!Y90,(AppAn.Data!Y90*ozton*AppAn.Data!Y$6)/1000000),"-")</f>
        <v>14.126081224693555</v>
      </c>
      <c r="Q22" s="68" t="str">
        <f t="shared" si="0"/>
        <v>▲</v>
      </c>
      <c r="R22" s="69">
        <f t="shared" si="1"/>
        <v>15.743510252536153</v>
      </c>
      <c r="S22" s="64"/>
      <c r="T22" s="81">
        <f>IFERROR(IF($B$2="Tonnes",AppQt.Data!M100,(AppQt.Data!M100*ozton*AppQt.Data!M$7)/1000000),"-")</f>
        <v>3.5044018295930641</v>
      </c>
      <c r="U22" s="81">
        <f>IFERROR(IF($B$2="Tonnes",AppQt.Data!N100,(AppQt.Data!N100*ozton*AppQt.Data!N$7)/1000000),"-")</f>
        <v>2.3057852617508843</v>
      </c>
      <c r="V22" s="81">
        <f>IFERROR(IF($B$2="Tonnes",AppQt.Data!O100,(AppQt.Data!O100*ozton*AppQt.Data!O$7)/1000000),"-")</f>
        <v>4.8181103846114635</v>
      </c>
      <c r="W22" s="81">
        <f>IFERROR(IF($B$2="Tonnes",AppQt.Data!P100,(AppQt.Data!P100*ozton*AppQt.Data!P$7)/1000000),"-")</f>
        <v>3.9196195833290859</v>
      </c>
      <c r="X22" s="81">
        <f>IFERROR(IF($B$2="Tonnes",AppQt.Data!Q100,(AppQt.Data!Q100*ozton*AppQt.Data!Q$7)/1000000),"-")</f>
        <v>3.7496776791273052</v>
      </c>
      <c r="Y22" s="81">
        <f>IFERROR(IF($B$2="Tonnes",AppQt.Data!R100,(AppQt.Data!R100*ozton*AppQt.Data!R$7)/1000000),"-")</f>
        <v>3.9628355508961586</v>
      </c>
      <c r="Z22" s="81">
        <f>IFERROR(IF($B$2="Tonnes",AppQt.Data!S100,(AppQt.Data!S100*ozton*AppQt.Data!S$7)/1000000),"-")</f>
        <v>4.8902254064149968</v>
      </c>
      <c r="AA22" s="81">
        <f>IFERROR(IF($B$2="Tonnes",AppQt.Data!T100,(AppQt.Data!T100*ozton*AppQt.Data!T$7)/1000000),"-")</f>
        <v>5.1074111981130912</v>
      </c>
      <c r="AB22" s="81">
        <f>IFERROR(IF($B$2="Tonnes",AppQt.Data!U100,(AppQt.Data!U100*ozton*AppQt.Data!U$7)/1000000),"-")</f>
        <v>3.9240582406693019</v>
      </c>
      <c r="AC22" s="81">
        <f>IFERROR(IF($B$2="Tonnes",AppQt.Data!V100,(AppQt.Data!V100*ozton*AppQt.Data!V$7)/1000000),"-")</f>
        <v>4.041469923570256</v>
      </c>
      <c r="AD22" s="81">
        <f>IFERROR(IF($B$2="Tonnes",AppQt.Data!W100,(AppQt.Data!W100*ozton*AppQt.Data!W$7)/1000000),"-")</f>
        <v>4.0556169159272812</v>
      </c>
      <c r="AE22" s="81">
        <f>IFERROR(IF($B$2="Tonnes",AppQt.Data!X100,(AppQt.Data!X100*ozton*AppQt.Data!X$7)/1000000),"-")</f>
        <v>4.9045872740862171</v>
      </c>
      <c r="AF22" s="81">
        <f>IFERROR(IF($B$2="Tonnes",AppQt.Data!Y100,(AppQt.Data!Y100*ozton*AppQt.Data!Y$7)/1000000),"-")</f>
        <v>3.8733273170970706</v>
      </c>
      <c r="AG22" s="81">
        <f>IFERROR(IF($B$2="Tonnes",AppQt.Data!Z100,(AppQt.Data!Z100*ozton*AppQt.Data!Z$7)/1000000),"-")</f>
        <v>6.1158678735683045</v>
      </c>
      <c r="AH22" s="81">
        <f>IFERROR(IF($B$2="Tonnes",AppQt.Data!AA100,(AppQt.Data!AA100*ozton*AppQt.Data!AA$7)/1000000),"-")</f>
        <v>4.4392104701092778</v>
      </c>
      <c r="AI22" s="81">
        <f>IFERROR(IF($B$2="Tonnes",AppQt.Data!AB100,(AppQt.Data!AB100*ozton*AppQt.Data!AB$7)/1000000),"-")</f>
        <v>3.8743453456120154</v>
      </c>
      <c r="AJ22" s="81">
        <f>IFERROR(IF($B$2="Tonnes",AppQt.Data!AC100,(AppQt.Data!AC100*ozton*AppQt.Data!AC$7)/1000000),"-")</f>
        <v>4.95868662425565</v>
      </c>
      <c r="AK22" s="81">
        <f>IFERROR(IF($B$2="Tonnes",AppQt.Data!AD100,(AppQt.Data!AD100*ozton*AppQt.Data!AD$7)/1000000),"-")</f>
        <v>3.6630171532750184</v>
      </c>
      <c r="AL22" s="81">
        <f>IFERROR(IF($B$2="Tonnes",AppQt.Data!AE100,(AppQt.Data!AE100*ozton*AppQt.Data!AE$7)/1000000),"-")</f>
        <v>3.1859123753680061</v>
      </c>
      <c r="AM22" s="81">
        <f>IFERROR(IF($B$2="Tonnes",AppQt.Data!AF100,(AppQt.Data!AF100*ozton*AppQt.Data!AF$7)/1000000),"-")</f>
        <v>3.8409112924662168</v>
      </c>
      <c r="AN22" s="81">
        <f>IFERROR(IF($B$2="Tonnes",AppQt.Data!AG100,(AppQt.Data!AG100*ozton*AppQt.Data!AG$7)/1000000),"-")</f>
        <v>4.7485172763820378</v>
      </c>
      <c r="AO22" s="81">
        <f>IFERROR(IF($B$2="Tonnes",AppQt.Data!AH100,(AppQt.Data!AH100*ozton*AppQt.Data!AH$7)/1000000),"-")</f>
        <v>3.2302651423491309</v>
      </c>
      <c r="AP22" s="81">
        <f>IFERROR(IF($B$2="Tonnes",AppQt.Data!AI100,(AppQt.Data!AI100*ozton*AppQt.Data!AI$7)/1000000),"-")</f>
        <v>3.251220839343159</v>
      </c>
      <c r="AQ22" s="81">
        <f>IFERROR(IF($B$2="Tonnes",AppQt.Data!AJ100,(AppQt.Data!AJ100*ozton*AppQt.Data!AJ$7)/1000000),"-")</f>
        <v>3.6879122899032222</v>
      </c>
      <c r="AR22" s="81">
        <f>IFERROR(IF($B$2="Tonnes",AppQt.Data!AK100,(AppQt.Data!AK100*ozton*AppQt.Data!AK$7)/1000000),"-")</f>
        <v>3.4166601981407982</v>
      </c>
      <c r="AS22" s="81">
        <f>IFERROR(IF($B$2="Tonnes",AppQt.Data!AL100,(AppQt.Data!AL100*ozton*AppQt.Data!AL$7)/1000000),"-")</f>
        <v>2.6294227195732702</v>
      </c>
      <c r="AT22" s="81">
        <f>IFERROR(IF($B$2="Tonnes",AppQt.Data!AM100,(AppQt.Data!AM100*ozton*AppQt.Data!AM$7)/1000000),"-")</f>
        <v>2.3161473169172218</v>
      </c>
      <c r="AU22" s="81">
        <f>IFERROR(IF($B$2="Tonnes",AppQt.Data!AN100,(AppQt.Data!AN100*ozton*AppQt.Data!AN$7)/1000000),"-")</f>
        <v>2.4487501378589491</v>
      </c>
      <c r="AV22" s="81">
        <f>IFERROR(IF($B$2="Tonnes",AppQt.Data!AO100,(AppQt.Data!AO100*ozton*AppQt.Data!AO$7)/1000000),"-")</f>
        <v>2.904161168419678</v>
      </c>
      <c r="AW22" s="81">
        <f>IFERROR(IF($B$2="Tonnes",AppQt.Data!AP100,(AppQt.Data!AP100*ozton*AppQt.Data!AP$7)/1000000),"-")</f>
        <v>2.4979515835946069</v>
      </c>
      <c r="AX22" s="81">
        <f>IFERROR(IF($B$2="Tonnes",AppQt.Data!AQ100,(AppQt.Data!AQ100*ozton*AppQt.Data!AQ$7)/1000000),"-")</f>
        <v>2.2003399510713604</v>
      </c>
      <c r="AY22" s="81">
        <f>IFERROR(IF($B$2="Tonnes",AppQt.Data!AR100,(AppQt.Data!AR100*ozton*AppQt.Data!AR$7)/1000000),"-")</f>
        <v>2.3263126309660014</v>
      </c>
      <c r="AZ22" s="81">
        <f>IFERROR(IF($B$2="Tonnes",AppQt.Data!AS100,(AppQt.Data!AS100*ozton*AppQt.Data!AS$7)/1000000),"-")</f>
        <v>2.4685369931567265</v>
      </c>
      <c r="BA22" s="81">
        <f>IFERROR(IF($B$2="Tonnes",AppQt.Data!AT100,(AppQt.Data!AT100*ozton*AppQt.Data!AT$7)/1000000),"-")</f>
        <v>2.7477467419540678</v>
      </c>
      <c r="BB22" s="81">
        <f>IFERROR(IF($B$2="Tonnes",AppQt.Data!AU100,(AppQt.Data!AU100*ozton*AppQt.Data!AU$7)/1000000),"-")</f>
        <v>2.7504249388392008</v>
      </c>
      <c r="BC22" s="81">
        <f>IFERROR(IF($B$2="Tonnes",AppQt.Data!AV100,(AppQt.Data!AV100*ozton*AppQt.Data!AV$7)/1000000),"-")</f>
        <v>2.2099969994177009</v>
      </c>
      <c r="BD22" s="81">
        <f>IFERROR(IF($B$2="Tonnes",AppQt.Data!AW100,(AppQt.Data!AW100*ozton*AppQt.Data!AW$7)/1000000),"-")</f>
        <v>2.3451101434988901</v>
      </c>
      <c r="BE22" s="81">
        <f>IFERROR(IF($B$2="Tonnes",AppQt.Data!AX100,(AppQt.Data!AX100*ozton*AppQt.Data!AX$7)/1000000),"-")</f>
        <v>2.1981973935632544</v>
      </c>
      <c r="BF22" s="81">
        <f>IFERROR(IF($B$2="Tonnes",AppQt.Data!AY100,(AppQt.Data!AY100*ozton*AppQt.Data!AY$7)/1000000),"-")</f>
        <v>2.2003399510713604</v>
      </c>
      <c r="BG22" s="81">
        <f>IFERROR(IF($B$2="Tonnes",AppQt.Data!AZ100,(AppQt.Data!AZ100*ozton*AppQt.Data!AZ$7)/1000000),"-")</f>
        <v>2.0994971494468162</v>
      </c>
      <c r="BH22" s="81">
        <f>IFERROR(IF($B$2="Tonnes",AppQt.Data!BA100,(AppQt.Data!BA100*ozton*AppQt.Data!BA$7)/1000000),"-")</f>
        <v>2.4623656506738345</v>
      </c>
      <c r="BI22" s="81">
        <f>IFERROR(IF($B$2="Tonnes",AppQt.Data!BB100,(AppQt.Data!BB100*ozton*AppQt.Data!BB$7)/1000000),"-")</f>
        <v>1.0990986967816272</v>
      </c>
      <c r="BJ22" s="81">
        <f>IFERROR(IF($B$2="Tonnes",AppQt.Data!BC100,(AppQt.Data!BC100*ozton*AppQt.Data!BC$7)/1000000),"-")</f>
        <v>2.4203739461784965</v>
      </c>
      <c r="BK22" s="81">
        <f>IFERROR(IF($B$2="Tonnes",AppQt.Data!BD100,(AppQt.Data!BD100*ozton*AppQt.Data!BD$7)/1000000),"-")</f>
        <v>2.4144217218638384</v>
      </c>
      <c r="BL22" s="81">
        <f>IFERROR(IF($B$2="Tonnes",AppQt.Data!BE100,(AppQt.Data!BE100*ozton*AppQt.Data!BE$7)/1000000),"-")</f>
        <v>3.2010753458759851</v>
      </c>
      <c r="BM22" s="81">
        <f>IFERROR(IF($B$2="Tonnes",AppQt.Data!BF100,(AppQt.Data!BF100*ozton*AppQt.Data!BF$7)/1000000),"-")</f>
        <v>2.4008065094069893</v>
      </c>
      <c r="BN22" s="81">
        <f>IFERROR(IF($B$2="Tonnes",AppQt.Data!BG100,(AppQt.Data!BG100*ozton*AppQt.Data!BG$7)/1000000),"-")</f>
        <v>2.5208468348773385</v>
      </c>
      <c r="BO22" s="81">
        <f>IFERROR(IF($B$2="Tonnes",AppQt.Data!BH100,(AppQt.Data!BH100*ozton*AppQt.Data!BH$7)/1000000),"-")</f>
        <v>2.7729315183650725</v>
      </c>
      <c r="BP22" s="81">
        <f>IFERROR(IF($B$2="Tonnes",AppQt.Data!BI100,(AppQt.Data!BI100*ozton*AppQt.Data!BI$7)/1000000),"-")</f>
        <v>2.6342849424468189</v>
      </c>
      <c r="BQ22" s="81">
        <f>IFERROR(IF($B$2="Tonnes",AppQt.Data!BJ100,(AppQt.Data!BJ100*ozton*AppQt.Data!BJ$7)/1000000),"-")</f>
        <v>2.7659991895691598</v>
      </c>
      <c r="BR22" s="81">
        <f>IFERROR(IF($B$2="Tonnes",AppQt.Data!BK100,(AppQt.Data!BK100*ozton*AppQt.Data!BK$7)/1000000),"-")</f>
        <v>3.3191990274829917</v>
      </c>
      <c r="BS22" s="81">
        <f>IFERROR(IF($B$2="Tonnes",AppQt.Data!BL100,(AppQt.Data!BL100*ozton*AppQt.Data!BL$7)/1000000),"-")</f>
        <v>3.4851589788571413</v>
      </c>
      <c r="BT22" s="81">
        <f>IFERROR(IF($B$2="Tonnes",AppQt.Data!BM100,(AppQt.Data!BM100*ozton*AppQt.Data!BM$7)/1000000),"-")</f>
        <v>3.6594169277999984</v>
      </c>
      <c r="BU22" s="81">
        <f>IFERROR(IF($B$2="Tonnes",AppQt.Data!BN100,(AppQt.Data!BN100*ozton*AppQt.Data!BN$7)/1000000),"-")</f>
        <v>3.2934752350199985</v>
      </c>
      <c r="BV22" s="81">
        <f>IFERROR(IF($B$2="Tonnes",AppQt.Data!BO100,(AppQt.Data!BO100*ozton*AppQt.Data!BO$7)/1000000),"-")</f>
        <v>3.6228227585219988</v>
      </c>
      <c r="BW22" s="81">
        <f>IFERROR(IF($B$2="Tonnes",AppQt.Data!BP100,(AppQt.Data!BP100*ozton*AppQt.Data!BP$7)/1000000),"-")</f>
        <v>3.5503663033515589</v>
      </c>
      <c r="BX22" s="68" t="str">
        <f t="shared" si="2"/>
        <v>▲</v>
      </c>
      <c r="BY22" s="69">
        <f t="shared" si="3"/>
        <v>1.8710000000000226</v>
      </c>
    </row>
    <row r="23" spans="1:77">
      <c r="A23" s="64"/>
      <c r="B23" s="80" t="s">
        <v>64</v>
      </c>
      <c r="C23" s="81">
        <f>IFERROR(IF($B$2="Tonnes",AppAn.Data!L91,(AppAn.Data!L91*ozton*AppAn.Data!L$6)/1000000),"-")</f>
        <v>9.9682091752037927</v>
      </c>
      <c r="D23" s="81">
        <f>IFERROR(IF($B$2="Tonnes",AppAn.Data!M91,(AppAn.Data!M91*ozton*AppAn.Data!M$6)/1000000),"-")</f>
        <v>11.877328028291444</v>
      </c>
      <c r="E23" s="81">
        <f>IFERROR(IF($B$2="Tonnes",AppAn.Data!N91,(AppAn.Data!N91*ozton*AppAn.Data!N$6)/1000000),"-")</f>
        <v>10.665195315916309</v>
      </c>
      <c r="F23" s="81">
        <f>IFERROR(IF($B$2="Tonnes",AppAn.Data!O91,(AppAn.Data!O91*ozton*AppAn.Data!O$6)/1000000),"-")</f>
        <v>14.115592217406784</v>
      </c>
      <c r="G23" s="81">
        <f>IFERROR(IF($B$2="Tonnes",AppAn.Data!P91,(AppAn.Data!P91*ozton*AppAn.Data!P$6)/1000000),"-")</f>
        <v>9.942240021652438</v>
      </c>
      <c r="H23" s="81">
        <f>IFERROR(IF($B$2="Tonnes",AppAn.Data!Q91,(AppAn.Data!Q91*ozton*AppAn.Data!Q$6)/1000000),"-")</f>
        <v>8.748764879258724</v>
      </c>
      <c r="I23" s="81">
        <f>IFERROR(IF($B$2="Tonnes",AppAn.Data!R91,(AppAn.Data!R91*ozton*AppAn.Data!R$6)/1000000),"-")</f>
        <v>6.043707790245664</v>
      </c>
      <c r="J23" s="81">
        <f>IFERROR(IF($B$2="Tonnes",AppAn.Data!S91,(AppAn.Data!S91*ozton*AppAn.Data!S$6)/1000000),"-")</f>
        <v>5.5403057836242988</v>
      </c>
      <c r="K23" s="81">
        <f>IFERROR(IF($B$2="Tonnes",AppAn.Data!T91,(AppAn.Data!T91*ozton*AppAn.Data!T$6)/1000000),"-")</f>
        <v>5.769608730598037</v>
      </c>
      <c r="L23" s="81">
        <f>IFERROR(IF($B$2="Tonnes",AppAn.Data!U91,(AppAn.Data!U91*ozton*AppAn.Data!U$6)/1000000),"-")</f>
        <v>5.047993963376296</v>
      </c>
      <c r="M23" s="81">
        <f>IFERROR(IF($B$2="Tonnes",AppAn.Data!V91,(AppAn.Data!V91*ozton*AppAn.Data!V$6)/1000000),"-")</f>
        <v>5.2373109598885792</v>
      </c>
      <c r="N23" s="81">
        <f>IFERROR(IF($B$2="Tonnes",AppAn.Data!W91,(AppAn.Data!W91*ozton*AppAn.Data!W$6)/1000000),"-")</f>
        <v>7.7468532723972636</v>
      </c>
      <c r="O23" s="81">
        <f>IFERROR(IF($B$2="Tonnes",AppAn.Data!X91,(AppAn.Data!X91*ozton*AppAn.Data!X$6)/1000000),"-")</f>
        <v>8.400964402463428</v>
      </c>
      <c r="P23" s="81">
        <f>IFERROR(IF($B$2="Tonnes",AppAn.Data!Y91,(AppAn.Data!Y91*ozton*AppAn.Data!Y$6)/1000000),"-")</f>
        <v>11.233598768481141</v>
      </c>
      <c r="Q23" s="68" t="str">
        <f t="shared" si="0"/>
        <v>▲</v>
      </c>
      <c r="R23" s="69">
        <f t="shared" si="1"/>
        <v>33.717966537116808</v>
      </c>
      <c r="S23" s="64"/>
      <c r="T23" s="81">
        <f>IFERROR(IF($B$2="Tonnes",AppQt.Data!M101,(AppQt.Data!M101*ozton*AppQt.Data!M$7)/1000000),"-")</f>
        <v>2.7140232904774844</v>
      </c>
      <c r="U23" s="81">
        <f>IFERROR(IF($B$2="Tonnes",AppQt.Data!N101,(AppQt.Data!N101*ozton*AppQt.Data!N$7)/1000000),"-")</f>
        <v>2.7379147417743255</v>
      </c>
      <c r="V23" s="81">
        <f>IFERROR(IF($B$2="Tonnes",AppQt.Data!O101,(AppQt.Data!O101*ozton*AppQt.Data!O$7)/1000000),"-")</f>
        <v>2.8312129167582696</v>
      </c>
      <c r="W23" s="81">
        <f>IFERROR(IF($B$2="Tonnes",AppQt.Data!P101,(AppQt.Data!P101*ozton*AppQt.Data!P$7)/1000000),"-")</f>
        <v>1.6850582261937115</v>
      </c>
      <c r="X23" s="81">
        <f>IFERROR(IF($B$2="Tonnes",AppQt.Data!Q101,(AppQt.Data!Q101*ozton*AppQt.Data!Q$7)/1000000),"-")</f>
        <v>3.0285589615920259</v>
      </c>
      <c r="Y23" s="81">
        <f>IFERROR(IF($B$2="Tonnes",AppQt.Data!R101,(AppQt.Data!R101*ozton*AppQt.Data!R$7)/1000000),"-")</f>
        <v>2.6745209210676841</v>
      </c>
      <c r="Z23" s="81">
        <f>IFERROR(IF($B$2="Tonnes",AppQt.Data!S101,(AppQt.Data!S101*ozton*AppQt.Data!S$7)/1000000),"-")</f>
        <v>3.1044395222638346</v>
      </c>
      <c r="AA23" s="81">
        <f>IFERROR(IF($B$2="Tonnes",AppQt.Data!T101,(AppQt.Data!T101*ozton*AppQt.Data!T$7)/1000000),"-")</f>
        <v>3.0698086233678996</v>
      </c>
      <c r="AB23" s="81">
        <f>IFERROR(IF($B$2="Tonnes",AppQt.Data!U101,(AppQt.Data!U101*ozton*AppQt.Data!U$7)/1000000),"-")</f>
        <v>2.9433113517335068</v>
      </c>
      <c r="AC23" s="81">
        <f>IFERROR(IF($B$2="Tonnes",AppQt.Data!V101,(AppQt.Data!V101*ozton*AppQt.Data!V$7)/1000000),"-")</f>
        <v>2.4927131570520178</v>
      </c>
      <c r="AD23" s="81">
        <f>IFERROR(IF($B$2="Tonnes",AppQt.Data!W101,(AppQt.Data!W101*ozton*AppQt.Data!W$7)/1000000),"-")</f>
        <v>2.2985349147038749</v>
      </c>
      <c r="AE23" s="81">
        <f>IFERROR(IF($B$2="Tonnes",AppQt.Data!X101,(AppQt.Data!X101*ozton*AppQt.Data!X$7)/1000000),"-")</f>
        <v>2.9306358924269098</v>
      </c>
      <c r="AF23" s="81">
        <f>IFERROR(IF($B$2="Tonnes",AppQt.Data!Y101,(AppQt.Data!Y101*ozton*AppQt.Data!Y$7)/1000000),"-")</f>
        <v>3.6690095528317404</v>
      </c>
      <c r="AG23" s="81">
        <f>IFERROR(IF($B$2="Tonnes",AppQt.Data!Z101,(AppQt.Data!Z101*ozton*AppQt.Data!Z$7)/1000000),"-")</f>
        <v>4.7064784745608552</v>
      </c>
      <c r="AH23" s="81">
        <f>IFERROR(IF($B$2="Tonnes",AppQt.Data!AA101,(AppQt.Data!AA101*ozton*AppQt.Data!AA$7)/1000000),"-")</f>
        <v>3.4655313602267444</v>
      </c>
      <c r="AI23" s="81">
        <f>IFERROR(IF($B$2="Tonnes",AppQt.Data!AB101,(AppQt.Data!AB101*ozton*AppQt.Data!AB$7)/1000000),"-")</f>
        <v>2.2745728297874432</v>
      </c>
      <c r="AJ23" s="81">
        <f>IFERROR(IF($B$2="Tonnes",AppQt.Data!AC101,(AppQt.Data!AC101*ozton*AppQt.Data!AC$7)/1000000),"-")</f>
        <v>3.2200879646647675</v>
      </c>
      <c r="AK23" s="81">
        <f>IFERROR(IF($B$2="Tonnes",AppQt.Data!AD101,(AppQt.Data!AD101*ozton*AppQt.Data!AD$7)/1000000),"-")</f>
        <v>2.6965468319202675</v>
      </c>
      <c r="AL23" s="81">
        <f>IFERROR(IF($B$2="Tonnes",AppQt.Data!AE101,(AppQt.Data!AE101*ozton*AppQt.Data!AE$7)/1000000),"-")</f>
        <v>2.0705129019114992</v>
      </c>
      <c r="AM23" s="81">
        <f>IFERROR(IF($B$2="Tonnes",AppQt.Data!AF101,(AppQt.Data!AF101*ozton*AppQt.Data!AF$7)/1000000),"-")</f>
        <v>1.9550923231559043</v>
      </c>
      <c r="AN23" s="81">
        <f>IFERROR(IF($B$2="Tonnes",AppQt.Data!AG101,(AppQt.Data!AG101*ozton*AppQt.Data!AG$7)/1000000),"-")</f>
        <v>2.8980791681982909</v>
      </c>
      <c r="AO23" s="81">
        <f>IFERROR(IF($B$2="Tonnes",AppQt.Data!AH101,(AppQt.Data!AH101*ozton*AppQt.Data!AH$7)/1000000),"-")</f>
        <v>2.2920648071322272</v>
      </c>
      <c r="AP23" s="81">
        <f>IFERROR(IF($B$2="Tonnes",AppQt.Data!AI101,(AppQt.Data!AI101*ozton*AppQt.Data!AI$7)/1000000),"-")</f>
        <v>1.7599359666247743</v>
      </c>
      <c r="AQ23" s="81">
        <f>IFERROR(IF($B$2="Tonnes",AppQt.Data!AJ101,(AppQt.Data!AJ101*ozton*AppQt.Data!AJ$7)/1000000),"-")</f>
        <v>1.7986849373034322</v>
      </c>
      <c r="AR23" s="81">
        <f>IFERROR(IF($B$2="Tonnes",AppQt.Data!AK101,(AppQt.Data!AK101*ozton*AppQt.Data!AK$7)/1000000),"-")</f>
        <v>2.173559376148718</v>
      </c>
      <c r="AS23" s="81">
        <f>IFERROR(IF($B$2="Tonnes",AppQt.Data!AL101,(AppQt.Data!AL101*ozton*AppQt.Data!AL$7)/1000000),"-")</f>
        <v>1.3752388842793364</v>
      </c>
      <c r="AT23" s="81">
        <f>IFERROR(IF($B$2="Tonnes",AppQt.Data!AM101,(AppQt.Data!AM101*ozton*AppQt.Data!AM$7)/1000000),"-")</f>
        <v>1.0559615799748645</v>
      </c>
      <c r="AU23" s="81">
        <f>IFERROR(IF($B$2="Tonnes",AppQt.Data!AN101,(AppQt.Data!AN101*ozton*AppQt.Data!AN$7)/1000000),"-")</f>
        <v>1.4389479498427458</v>
      </c>
      <c r="AV23" s="81">
        <f>IFERROR(IF($B$2="Tonnes",AppQt.Data!AO101,(AppQt.Data!AO101*ozton*AppQt.Data!AO$7)/1000000),"-")</f>
        <v>1.9562034385338465</v>
      </c>
      <c r="AW23" s="81">
        <f>IFERROR(IF($B$2="Tonnes",AppQt.Data!AP101,(AppQt.Data!AP101*ozton*AppQt.Data!AP$7)/1000000),"-")</f>
        <v>1.3064769400653695</v>
      </c>
      <c r="AX23" s="81">
        <f>IFERROR(IF($B$2="Tonnes",AppQt.Data!AQ101,(AppQt.Data!AQ101*ozton*AppQt.Data!AQ$7)/1000000),"-")</f>
        <v>0.98257225016661154</v>
      </c>
      <c r="AY23" s="81">
        <f>IFERROR(IF($B$2="Tonnes",AppQt.Data!AR101,(AppQt.Data!AR101*ozton*AppQt.Data!AR$7)/1000000),"-")</f>
        <v>1.2950531548584714</v>
      </c>
      <c r="AZ23" s="81">
        <f>IFERROR(IF($B$2="Tonnes",AppQt.Data!AS101,(AppQt.Data!AS101*ozton*AppQt.Data!AS$7)/1000000),"-")</f>
        <v>1.7214590259097848</v>
      </c>
      <c r="BA23" s="81">
        <f>IFERROR(IF($B$2="Tonnes",AppQt.Data!AT101,(AppQt.Data!AT101*ozton*AppQt.Data!AT$7)/1000000),"-")</f>
        <v>1.4893837116745212</v>
      </c>
      <c r="BB23" s="81">
        <f>IFERROR(IF($B$2="Tonnes",AppQt.Data!AU101,(AppQt.Data!AU101*ozton*AppQt.Data!AU$7)/1000000),"-")</f>
        <v>1.4197667433157048</v>
      </c>
      <c r="BC23" s="81">
        <f>IFERROR(IF($B$2="Tonnes",AppQt.Data!AV101,(AppQt.Data!AV101*ozton*AppQt.Data!AV$7)/1000000),"-")</f>
        <v>1.1389992496980255</v>
      </c>
      <c r="BD23" s="81">
        <f>IFERROR(IF($B$2="Tonnes",AppQt.Data!AW101,(AppQt.Data!AW101*ozton*AppQt.Data!AW$7)/1000000),"-")</f>
        <v>1.6353860746142956</v>
      </c>
      <c r="BE23" s="81">
        <f>IFERROR(IF($B$2="Tonnes",AppQt.Data!AX101,(AppQt.Data!AX101*ozton*AppQt.Data!AX$7)/1000000),"-")</f>
        <v>1.3367218812278827</v>
      </c>
      <c r="BF23" s="81">
        <f>IFERROR(IF($B$2="Tonnes",AppQt.Data!AY101,(AppQt.Data!AY101*ozton*AppQt.Data!AY$7)/1000000),"-")</f>
        <v>0.99383672032099335</v>
      </c>
      <c r="BG23" s="81">
        <f>IFERROR(IF($B$2="Tonnes",AppQt.Data!AZ101,(AppQt.Data!AZ101*ozton*AppQt.Data!AZ$7)/1000000),"-")</f>
        <v>1.0820492872131242</v>
      </c>
      <c r="BH23" s="81">
        <f>IFERROR(IF($B$2="Tonnes",AppQt.Data!BA101,(AppQt.Data!BA101*ozton*AppQt.Data!BA$7)/1000000),"-")</f>
        <v>1.7989246820757252</v>
      </c>
      <c r="BI23" s="81">
        <f>IFERROR(IF($B$2="Tonnes",AppQt.Data!BB101,(AppQt.Data!BB101*ozton*AppQt.Data!BB$7)/1000000),"-")</f>
        <v>0.84594016055689458</v>
      </c>
      <c r="BJ23" s="81">
        <f>IFERROR(IF($B$2="Tonnes",AppQt.Data!BC101,(AppQt.Data!BC101*ozton*AppQt.Data!BC$7)/1000000),"-")</f>
        <v>1.3913714084493907</v>
      </c>
      <c r="BK23" s="81">
        <f>IFERROR(IF($B$2="Tonnes",AppQt.Data!BD101,(AppQt.Data!BD101*ozton*AppQt.Data!BD$7)/1000000),"-")</f>
        <v>1.2010747088065681</v>
      </c>
      <c r="BL23" s="81">
        <f>IFERROR(IF($B$2="Tonnes",AppQt.Data!BE101,(AppQt.Data!BE101*ozton*AppQt.Data!BE$7)/1000000),"-")</f>
        <v>2.3386020866984429</v>
      </c>
      <c r="BM23" s="81">
        <f>IFERROR(IF($B$2="Tonnes",AppQt.Data!BF101,(AppQt.Data!BF101*ozton*AppQt.Data!BF$7)/1000000),"-")</f>
        <v>1.4499332937530347</v>
      </c>
      <c r="BN23" s="81">
        <f>IFERROR(IF($B$2="Tonnes",AppQt.Data!BG101,(AppQt.Data!BG101*ozton*AppQt.Data!BG$7)/1000000),"-")</f>
        <v>1.8849132818789454</v>
      </c>
      <c r="BO23" s="81">
        <f>IFERROR(IF($B$2="Tonnes",AppQt.Data!BH101,(AppQt.Data!BH101*ozton*AppQt.Data!BH$7)/1000000),"-")</f>
        <v>2.0734046100668402</v>
      </c>
      <c r="BP23" s="81">
        <f>IFERROR(IF($B$2="Tonnes",AppQt.Data!BI101,(AppQt.Data!BI101*ozton*AppQt.Data!BI$7)/1000000),"-")</f>
        <v>1.9697343795634978</v>
      </c>
      <c r="BQ23" s="81">
        <f>IFERROR(IF($B$2="Tonnes",AppQt.Data!BJ101,(AppQt.Data!BJ101*ozton*AppQt.Data!BJ$7)/1000000),"-")</f>
        <v>2.2061025051111178</v>
      </c>
      <c r="BR23" s="81">
        <f>IFERROR(IF($B$2="Tonnes",AppQt.Data!BK101,(AppQt.Data!BK101*ozton*AppQt.Data!BK$7)/1000000),"-")</f>
        <v>2.1178584049066727</v>
      </c>
      <c r="BS23" s="81">
        <f>IFERROR(IF($B$2="Tonnes",AppQt.Data!BL101,(AppQt.Data!BL101*ozton*AppQt.Data!BL$7)/1000000),"-")</f>
        <v>2.1072691128821393</v>
      </c>
      <c r="BT23" s="81">
        <f>IFERROR(IF($B$2="Tonnes",AppQt.Data!BM101,(AppQt.Data!BM101*ozton*AppQt.Data!BM$7)/1000000),"-")</f>
        <v>2.2758506419127107</v>
      </c>
      <c r="BU23" s="81">
        <f>IFERROR(IF($B$2="Tonnes",AppQt.Data!BN101,(AppQt.Data!BN101*ozton*AppQt.Data!BN$7)/1000000),"-")</f>
        <v>2.7310207702952529</v>
      </c>
      <c r="BV23" s="81">
        <f>IFERROR(IF($B$2="Tonnes",AppQt.Data!BO101,(AppQt.Data!BO101*ozton*AppQt.Data!BO$7)/1000000),"-")</f>
        <v>3.2772249243543028</v>
      </c>
      <c r="BW23" s="81">
        <f>IFERROR(IF($B$2="Tonnes",AppQt.Data!BP101,(AppQt.Data!BP101*ozton*AppQt.Data!BP$7)/1000000),"-")</f>
        <v>2.949502431918873</v>
      </c>
      <c r="BX23" s="68" t="str">
        <f t="shared" si="2"/>
        <v>▲</v>
      </c>
      <c r="BY23" s="69">
        <f t="shared" si="3"/>
        <v>39.968000000000004</v>
      </c>
    </row>
    <row r="24" spans="1:77">
      <c r="A24" s="64"/>
      <c r="B24" s="80" t="s">
        <v>65</v>
      </c>
      <c r="C24" s="81">
        <f>IFERROR(IF($B$2="Tonnes",AppAn.Data!L92,(AppAn.Data!L92*ozton*AppAn.Data!L$6)/1000000),"-")</f>
        <v>1.3546831794204088</v>
      </c>
      <c r="D24" s="81">
        <f>IFERROR(IF($B$2="Tonnes",AppAn.Data!M92,(AppAn.Data!M92*ozton*AppAn.Data!M$6)/1000000),"-")</f>
        <v>1.2899394082185687</v>
      </c>
      <c r="E24" s="81">
        <f>IFERROR(IF($B$2="Tonnes",AppAn.Data!N92,(AppAn.Data!N92*ozton*AppAn.Data!N$6)/1000000),"-")</f>
        <v>1.6272394960545835</v>
      </c>
      <c r="F24" s="81">
        <f>IFERROR(IF($B$2="Tonnes",AppAn.Data!O92,(AppAn.Data!O92*ozton*AppAn.Data!O$6)/1000000),"-")</f>
        <v>3.8180236437500006</v>
      </c>
      <c r="G24" s="81">
        <f>IFERROR(IF($B$2="Tonnes",AppAn.Data!P92,(AppAn.Data!P92*ozton*AppAn.Data!P$6)/1000000),"-")</f>
        <v>3.5764359600000004</v>
      </c>
      <c r="H24" s="81">
        <f>IFERROR(IF($B$2="Tonnes",AppAn.Data!Q92,(AppAn.Data!Q92*ozton*AppAn.Data!Q$6)/1000000),"-")</f>
        <v>2.9946920960000005</v>
      </c>
      <c r="I24" s="81">
        <f>IFERROR(IF($B$2="Tonnes",AppAn.Data!R92,(AppAn.Data!R92*ozton*AppAn.Data!R$6)/1000000),"-")</f>
        <v>2.4617119084000008</v>
      </c>
      <c r="J24" s="81">
        <f>IFERROR(IF($B$2="Tonnes",AppAn.Data!S92,(AppAn.Data!S92*ozton*AppAn.Data!S$6)/1000000),"-")</f>
        <v>2.6222649882040008</v>
      </c>
      <c r="K24" s="81">
        <f>IFERROR(IF($B$2="Tonnes",AppAn.Data!T92,(AppAn.Data!T92*ozton*AppAn.Data!T$6)/1000000),"-")</f>
        <v>2.956364029708201</v>
      </c>
      <c r="L24" s="81">
        <f>IFERROR(IF($B$2="Tonnes",AppAn.Data!U92,(AppAn.Data!U92*ozton*AppAn.Data!U$6)/1000000),"-")</f>
        <v>2.5599123445317007</v>
      </c>
      <c r="M24" s="81">
        <f>IFERROR(IF($B$2="Tonnes",AppAn.Data!V92,(AppAn.Data!V92*ozton*AppAn.Data!V$6)/1000000),"-")</f>
        <v>2.7222822429515126</v>
      </c>
      <c r="N24" s="81">
        <f>IFERROR(IF($B$2="Tonnes",AppAn.Data!W92,(AppAn.Data!W92*ozton*AppAn.Data!W$6)/1000000),"-")</f>
        <v>3.6061419010367888</v>
      </c>
      <c r="O24" s="81">
        <f>IFERROR(IF($B$2="Tonnes",AppAn.Data!X92,(AppAn.Data!X92*ozton*AppAn.Data!X$6)/1000000),"-")</f>
        <v>4.1794103702994656</v>
      </c>
      <c r="P24" s="81">
        <f>IFERROR(IF($B$2="Tonnes",AppAn.Data!Y92,(AppAn.Data!Y92*ozton*AppAn.Data!Y$6)/1000000),"-")</f>
        <v>5.2489362158178094</v>
      </c>
      <c r="Q24" s="68" t="str">
        <f t="shared" si="0"/>
        <v>▲</v>
      </c>
      <c r="R24" s="69">
        <f t="shared" si="1"/>
        <v>25.590352484140233</v>
      </c>
      <c r="S24" s="64"/>
      <c r="T24" s="81">
        <f>IFERROR(IF($B$2="Tonnes",AppQt.Data!M102,(AppQt.Data!M102*ozton*AppQt.Data!M$7)/1000000),"-")</f>
        <v>0.37996750558158038</v>
      </c>
      <c r="U24" s="81">
        <f>IFERROR(IF($B$2="Tonnes",AppQt.Data!N102,(AppQt.Data!N102*ozton*AppQt.Data!N$7)/1000000),"-")</f>
        <v>0.26995125837237061</v>
      </c>
      <c r="V24" s="81">
        <f>IFERROR(IF($B$2="Tonnes",AppQt.Data!O102,(AppQt.Data!O102*ozton*AppQt.Data!O$7)/1000000),"-")</f>
        <v>0.42487814593092649</v>
      </c>
      <c r="W24" s="81">
        <f>IFERROR(IF($B$2="Tonnes",AppQt.Data!P102,(AppQt.Data!P102*ozton*AppQt.Data!P$7)/1000000),"-")</f>
        <v>0.27988626953553142</v>
      </c>
      <c r="X24" s="81">
        <f>IFERROR(IF($B$2="Tonnes",AppQt.Data!Q102,(AppQt.Data!Q102*ozton*AppQt.Data!Q$7)/1000000),"-")</f>
        <v>0.38332071004553514</v>
      </c>
      <c r="Y24" s="81">
        <f>IFERROR(IF($B$2="Tonnes",AppQt.Data!R102,(AppQt.Data!R102*ozton*AppQt.Data!R$7)/1000000),"-")</f>
        <v>0.25198939643824958</v>
      </c>
      <c r="Z24" s="81">
        <f>IFERROR(IF($B$2="Tonnes",AppQt.Data!S102,(AppQt.Data!S102*ozton*AppQt.Data!S$7)/1000000),"-")</f>
        <v>0.40397879287649902</v>
      </c>
      <c r="AA24" s="81">
        <f>IFERROR(IF($B$2="Tonnes",AppQt.Data!T102,(AppQt.Data!T102*ozton*AppQt.Data!T$7)/1000000),"-")</f>
        <v>0.25065050885828499</v>
      </c>
      <c r="AB24" s="81">
        <f>IFERROR(IF($B$2="Tonnes",AppQt.Data!U102,(AppQt.Data!U102*ozton*AppQt.Data!U$7)/1000000),"-")</f>
        <v>0.49404867706250005</v>
      </c>
      <c r="AC24" s="81">
        <f>IFERROR(IF($B$2="Tonnes",AppQt.Data!V102,(AppQt.Data!V102*ozton*AppQt.Data!V$7)/1000000),"-")</f>
        <v>0.31576794813333336</v>
      </c>
      <c r="AD24" s="81">
        <f>IFERROR(IF($B$2="Tonnes",AppQt.Data!W102,(AppQt.Data!W102*ozton*AppQt.Data!W$7)/1000000),"-")</f>
        <v>0.44345354476874999</v>
      </c>
      <c r="AE24" s="81">
        <f>IFERROR(IF($B$2="Tonnes",AppQt.Data!X102,(AppQt.Data!X102*ozton*AppQt.Data!X$7)/1000000),"-")</f>
        <v>0.37396932609</v>
      </c>
      <c r="AF24" s="81">
        <f>IFERROR(IF($B$2="Tonnes",AppQt.Data!Y102,(AppQt.Data!Y102*ozton*AppQt.Data!Y$7)/1000000),"-")</f>
        <v>0.65432286250000016</v>
      </c>
      <c r="AG24" s="81">
        <f>IFERROR(IF($B$2="Tonnes",AppQt.Data!Z102,(AppQt.Data!Z102*ozton*AppQt.Data!Z$7)/1000000),"-")</f>
        <v>1.281220475</v>
      </c>
      <c r="AH24" s="81">
        <f>IFERROR(IF($B$2="Tonnes",AppQt.Data!AA102,(AppQt.Data!AA102*ozton*AppQt.Data!AA$7)/1000000),"-")</f>
        <v>0.96835390625000017</v>
      </c>
      <c r="AI24" s="81">
        <f>IFERROR(IF($B$2="Tonnes",AppQt.Data!AB102,(AppQt.Data!AB102*ozton*AppQt.Data!AB$7)/1000000),"-")</f>
        <v>0.91412640000000012</v>
      </c>
      <c r="AJ24" s="81">
        <f>IFERROR(IF($B$2="Tonnes",AppQt.Data!AC102,(AppQt.Data!AC102*ozton*AppQt.Data!AC$7)/1000000),"-")</f>
        <v>0.90256052000000009</v>
      </c>
      <c r="AK24" s="81">
        <f>IFERROR(IF($B$2="Tonnes",AppQt.Data!AD102,(AppQt.Data!AD102*ozton*AppQt.Data!AD$7)/1000000),"-")</f>
        <v>1.03425872</v>
      </c>
      <c r="AL24" s="81">
        <f>IFERROR(IF($B$2="Tonnes",AppQt.Data!AE102,(AppQt.Data!AE102*ozton*AppQt.Data!AE$7)/1000000),"-")</f>
        <v>0.78366200000000019</v>
      </c>
      <c r="AM24" s="81">
        <f>IFERROR(IF($B$2="Tonnes",AppQt.Data!AF102,(AppQt.Data!AF102*ozton*AppQt.Data!AF$7)/1000000),"-")</f>
        <v>0.85595472000000006</v>
      </c>
      <c r="AN24" s="81">
        <f>IFERROR(IF($B$2="Tonnes",AppQt.Data!AG102,(AppQt.Data!AG102*ozton*AppQt.Data!AG$7)/1000000),"-")</f>
        <v>0.81611810400000018</v>
      </c>
      <c r="AO24" s="81">
        <f>IFERROR(IF($B$2="Tonnes",AppQt.Data!AH102,(AppQt.Data!AH102*ozton*AppQt.Data!AH$7)/1000000),"-")</f>
        <v>0.82740697600000013</v>
      </c>
      <c r="AP24" s="81">
        <f>IFERROR(IF($B$2="Tonnes",AppQt.Data!AI102,(AppQt.Data!AI102*ozton*AppQt.Data!AI$7)/1000000),"-")</f>
        <v>0.62692960000000009</v>
      </c>
      <c r="AQ24" s="81">
        <f>IFERROR(IF($B$2="Tonnes",AppQt.Data!AJ102,(AppQt.Data!AJ102*ozton*AppQt.Data!AJ$7)/1000000),"-")</f>
        <v>0.72423741600000002</v>
      </c>
      <c r="AR24" s="81">
        <f>IFERROR(IF($B$2="Tonnes",AppQt.Data!AK102,(AppQt.Data!AK102*ozton*AppQt.Data!AK$7)/1000000),"-")</f>
        <v>0.68264084400000014</v>
      </c>
      <c r="AS24" s="81">
        <f>IFERROR(IF($B$2="Tonnes",AppQt.Data!AL102,(AppQt.Data!AL102*ozton*AppQt.Data!AL$7)/1000000),"-")</f>
        <v>0.66192558080000019</v>
      </c>
      <c r="AT24" s="81">
        <f>IFERROR(IF($B$2="Tonnes",AppQt.Data!AM102,(AppQt.Data!AM102*ozton*AppQt.Data!AM$7)/1000000),"-")</f>
        <v>0.50154368000000016</v>
      </c>
      <c r="AU24" s="81">
        <f>IFERROR(IF($B$2="Tonnes",AppQt.Data!AN102,(AppQt.Data!AN102*ozton*AppQt.Data!AN$7)/1000000),"-")</f>
        <v>0.61560180360000005</v>
      </c>
      <c r="AV24" s="81">
        <f>IFERROR(IF($B$2="Tonnes",AppQt.Data!AO102,(AppQt.Data!AO102*ozton*AppQt.Data!AO$7)/1000000),"-")</f>
        <v>0.71503386818400017</v>
      </c>
      <c r="AW24" s="81">
        <f>IFERROR(IF($B$2="Tonnes",AppQt.Data!AP102,(AppQt.Data!AP102*ozton*AppQt.Data!AP$7)/1000000),"-")</f>
        <v>0.72510938624000021</v>
      </c>
      <c r="AX24" s="81">
        <f>IFERROR(IF($B$2="Tonnes",AppQt.Data!AQ102,(AppQt.Data!AQ102*ozton*AppQt.Data!AQ$7)/1000000),"-")</f>
        <v>0.53573984000000019</v>
      </c>
      <c r="AY24" s="81">
        <f>IFERROR(IF($B$2="Tonnes",AppQt.Data!AR102,(AppQt.Data!AR102*ozton*AppQt.Data!AR$7)/1000000),"-")</f>
        <v>0.64638189378000011</v>
      </c>
      <c r="AZ24" s="81">
        <f>IFERROR(IF($B$2="Tonnes",AppQt.Data!AS102,(AppQt.Data!AS102*ozton*AppQt.Data!AS$7)/1000000),"-")</f>
        <v>0.78358092437520022</v>
      </c>
      <c r="BA24" s="81">
        <f>IFERROR(IF($B$2="Tonnes",AppQt.Data!AT102,(AppQt.Data!AT102*ozton*AppQt.Data!AT$7)/1000000),"-")</f>
        <v>0.79762032486400036</v>
      </c>
      <c r="BB24" s="81">
        <f>IFERROR(IF($B$2="Tonnes",AppQt.Data!AU102,(AppQt.Data!AU102*ozton*AppQt.Data!AU$7)/1000000),"-")</f>
        <v>0.69646179200000025</v>
      </c>
      <c r="BC24" s="81">
        <f>IFERROR(IF($B$2="Tonnes",AppQt.Data!AV102,(AppQt.Data!AV102*ozton*AppQt.Data!AV$7)/1000000),"-")</f>
        <v>0.67870098846900007</v>
      </c>
      <c r="BD24" s="81">
        <f>IFERROR(IF($B$2="Tonnes",AppQt.Data!AW102,(AppQt.Data!AW102*ozton*AppQt.Data!AW$7)/1000000),"-")</f>
        <v>0.78358092437520022</v>
      </c>
      <c r="BE24" s="81">
        <f>IFERROR(IF($B$2="Tonnes",AppQt.Data!AX102,(AppQt.Data!AX102*ozton*AppQt.Data!AX$7)/1000000),"-")</f>
        <v>0.67797727613440029</v>
      </c>
      <c r="BF24" s="81">
        <f>IFERROR(IF($B$2="Tonnes",AppQt.Data!AY102,(AppQt.Data!AY102*ozton*AppQt.Data!AY$7)/1000000),"-")</f>
        <v>0.48752325440000016</v>
      </c>
      <c r="BG24" s="81">
        <f>IFERROR(IF($B$2="Tonnes",AppQt.Data!AZ102,(AppQt.Data!AZ102*ozton*AppQt.Data!AZ$7)/1000000),"-")</f>
        <v>0.61083088962210019</v>
      </c>
      <c r="BH24" s="81">
        <f>IFERROR(IF($B$2="Tonnes",AppQt.Data!BA102,(AppQt.Data!BA102*ozton*AppQt.Data!BA$7)/1000000),"-")</f>
        <v>0.82275997059396022</v>
      </c>
      <c r="BI24" s="81">
        <f>IFERROR(IF($B$2="Tonnes",AppQt.Data!BB102,(AppQt.Data!BB102*ozton*AppQt.Data!BB$7)/1000000),"-")</f>
        <v>0.50848295710080016</v>
      </c>
      <c r="BJ24" s="81">
        <f>IFERROR(IF($B$2="Tonnes",AppQt.Data!BC102,(AppQt.Data!BC102*ozton*AppQt.Data!BC$7)/1000000),"-")</f>
        <v>0.70690871888000018</v>
      </c>
      <c r="BK24" s="81">
        <f>IFERROR(IF($B$2="Tonnes",AppQt.Data!BD102,(AppQt.Data!BD102*ozton*AppQt.Data!BD$7)/1000000),"-")</f>
        <v>0.68413059637675222</v>
      </c>
      <c r="BL24" s="81">
        <f>IFERROR(IF($B$2="Tonnes",AppQt.Data!BE102,(AppQt.Data!BE102*ozton*AppQt.Data!BE$7)/1000000),"-")</f>
        <v>1.0695879617721484</v>
      </c>
      <c r="BM24" s="81">
        <f>IFERROR(IF($B$2="Tonnes",AppQt.Data!BF102,(AppQt.Data!BF102*ozton*AppQt.Data!BF$7)/1000000),"-")</f>
        <v>0.76272443565120018</v>
      </c>
      <c r="BN24" s="81">
        <f>IFERROR(IF($B$2="Tonnes",AppQt.Data!BG102,(AppQt.Data!BG102*ozton*AppQt.Data!BG$7)/1000000),"-")</f>
        <v>0.84829046265600017</v>
      </c>
      <c r="BO24" s="81">
        <f>IFERROR(IF($B$2="Tonnes",AppQt.Data!BH102,(AppQt.Data!BH102*ozton*AppQt.Data!BH$7)/1000000),"-")</f>
        <v>0.92553904095744022</v>
      </c>
      <c r="BP24" s="81">
        <f>IFERROR(IF($B$2="Tonnes",AppQt.Data!BI102,(AppQt.Data!BI102*ozton*AppQt.Data!BI$7)/1000000),"-")</f>
        <v>1.0105124770890244</v>
      </c>
      <c r="BQ24" s="81">
        <f>IFERROR(IF($B$2="Tonnes",AppQt.Data!BJ102,(AppQt.Data!BJ102*ozton*AppQt.Data!BJ$7)/1000000),"-")</f>
        <v>1.0610381009434757</v>
      </c>
      <c r="BR24" s="81">
        <f>IFERROR(IF($B$2="Tonnes",AppQt.Data!BK102,(AppQt.Data!BK102*ozton*AppQt.Data!BK$7)/1000000),"-")</f>
        <v>1.1671419110378232</v>
      </c>
      <c r="BS24" s="81">
        <f>IFERROR(IF($B$2="Tonnes",AppQt.Data!BL102,(AppQt.Data!BL102*ozton*AppQt.Data!BL$7)/1000000),"-")</f>
        <v>0.94071788122914246</v>
      </c>
      <c r="BT24" s="81">
        <f>IFERROR(IF($B$2="Tonnes",AppQt.Data!BM102,(AppQt.Data!BM102*ozton*AppQt.Data!BM$7)/1000000),"-")</f>
        <v>1.0610381009434757</v>
      </c>
      <c r="BU24" s="81">
        <f>IFERROR(IF($B$2="Tonnes",AppQt.Data!BN102,(AppQt.Data!BN102*ozton*AppQt.Data!BN$7)/1000000),"-")</f>
        <v>1.3262976261793444</v>
      </c>
      <c r="BV24" s="81">
        <f>IFERROR(IF($B$2="Tonnes",AppQt.Data!BO102,(AppQt.Data!BO102*ozton*AppQt.Data!BO$7)/1000000),"-")</f>
        <v>1.5172844843491704</v>
      </c>
      <c r="BW24" s="81">
        <f>IFERROR(IF($B$2="Tonnes",AppQt.Data!BP102,(AppQt.Data!BP102*ozton*AppQt.Data!BP$7)/1000000),"-")</f>
        <v>1.3443160043458191</v>
      </c>
      <c r="BX24" s="68" t="str">
        <f t="shared" si="2"/>
        <v>▲</v>
      </c>
      <c r="BY24" s="69">
        <f t="shared" si="3"/>
        <v>42.903205219117879</v>
      </c>
    </row>
    <row r="25" spans="1:77">
      <c r="A25" s="64"/>
      <c r="B25" s="80" t="s">
        <v>66</v>
      </c>
      <c r="C25" s="81">
        <f>IFERROR(IF($B$2="Tonnes",AppAn.Data!L93,(AppAn.Data!L93*ozton*AppAn.Data!L$6)/1000000),"-")</f>
        <v>2.3475046042148797</v>
      </c>
      <c r="D25" s="81">
        <f>IFERROR(IF($B$2="Tonnes",AppAn.Data!M93,(AppAn.Data!M93*ozton*AppAn.Data!M$6)/1000000),"-")</f>
        <v>2.3374828014036817</v>
      </c>
      <c r="E25" s="81">
        <f>IFERROR(IF($B$2="Tonnes",AppAn.Data!N93,(AppAn.Data!N93*ozton*AppAn.Data!N$6)/1000000),"-")</f>
        <v>2.1262588135822029</v>
      </c>
      <c r="F25" s="81">
        <f>IFERROR(IF($B$2="Tonnes",AppAn.Data!O93,(AppAn.Data!O93*ozton*AppAn.Data!O$6)/1000000),"-")</f>
        <v>7.1191585397033581</v>
      </c>
      <c r="G25" s="81">
        <f>IFERROR(IF($B$2="Tonnes",AppAn.Data!P93,(AppAn.Data!P93*ozton*AppAn.Data!P$6)/1000000),"-")</f>
        <v>6.0221600775114599</v>
      </c>
      <c r="H25" s="81">
        <f>IFERROR(IF($B$2="Tonnes",AppAn.Data!Q93,(AppAn.Data!Q93*ozton*AppAn.Data!Q$6)/1000000),"-")</f>
        <v>4.916108073316976</v>
      </c>
      <c r="I25" s="81">
        <f>IFERROR(IF($B$2="Tonnes",AppAn.Data!R93,(AppAn.Data!R93*ozton*AppAn.Data!R$6)/1000000),"-")</f>
        <v>2.6974356951009928</v>
      </c>
      <c r="J25" s="81">
        <f>IFERROR(IF($B$2="Tonnes",AppAn.Data!S93,(AppAn.Data!S93*ozton*AppAn.Data!S$6)/1000000),"-")</f>
        <v>2.4742524875252387</v>
      </c>
      <c r="K25" s="81">
        <f>IFERROR(IF($B$2="Tonnes",AppAn.Data!T93,(AppAn.Data!T93*ozton*AppAn.Data!T$6)/1000000),"-")</f>
        <v>2.6135931350848232</v>
      </c>
      <c r="L25" s="81">
        <f>IFERROR(IF($B$2="Tonnes",AppAn.Data!U93,(AppAn.Data!U93*ozton*AppAn.Data!U$6)/1000000),"-")</f>
        <v>2.4619012330269054</v>
      </c>
      <c r="M25" s="81">
        <f>IFERROR(IF($B$2="Tonnes",AppAn.Data!V93,(AppAn.Data!V93*ozton*AppAn.Data!V$6)/1000000),"-")</f>
        <v>2.1638375358354809</v>
      </c>
      <c r="N25" s="81">
        <f>IFERROR(IF($B$2="Tonnes",AppAn.Data!W93,(AppAn.Data!W93*ozton*AppAn.Data!W$6)/1000000),"-")</f>
        <v>2.4193673965778499</v>
      </c>
      <c r="O25" s="81">
        <f>IFERROR(IF($B$2="Tonnes",AppAn.Data!X93,(AppAn.Data!X93*ozton*AppAn.Data!X$6)/1000000),"-")</f>
        <v>19.174999999999997</v>
      </c>
      <c r="P25" s="81">
        <f>IFERROR(IF($B$2="Tonnes",AppAn.Data!Y93,(AppAn.Data!Y93*ozton*AppAn.Data!Y$6)/1000000),"-")</f>
        <v>30.2893875</v>
      </c>
      <c r="Q25" s="68" t="str">
        <f t="shared" si="0"/>
        <v>▲</v>
      </c>
      <c r="R25" s="69">
        <f t="shared" si="1"/>
        <v>57.962907431551528</v>
      </c>
      <c r="S25" s="64"/>
      <c r="T25" s="81">
        <f>IFERROR(IF($B$2="Tonnes",AppQt.Data!M103,(AppQt.Data!M103*ozton*AppQt.Data!M$7)/1000000),"-")</f>
        <v>0.57690011027049848</v>
      </c>
      <c r="U25" s="81">
        <f>IFERROR(IF($B$2="Tonnes",AppQt.Data!N103,(AppQt.Data!N103*ozton*AppQt.Data!N$7)/1000000),"-")</f>
        <v>0.59358643504241049</v>
      </c>
      <c r="V25" s="81">
        <f>IFERROR(IF($B$2="Tonnes",AppQt.Data!O103,(AppQt.Data!O103*ozton*AppQt.Data!O$7)/1000000),"-")</f>
        <v>0.49198304380301305</v>
      </c>
      <c r="W25" s="81">
        <f>IFERROR(IF($B$2="Tonnes",AppQt.Data!P103,(AppQt.Data!P103*ozton*AppQt.Data!P$7)/1000000),"-")</f>
        <v>0.68503501509895759</v>
      </c>
      <c r="X25" s="81">
        <f>IFERROR(IF($B$2="Tonnes",AppQt.Data!Q103,(AppQt.Data!Q103*ozton*AppQt.Data!Q$7)/1000000),"-")</f>
        <v>0.435006167895364</v>
      </c>
      <c r="Y25" s="81">
        <f>IFERROR(IF($B$2="Tonnes",AppQt.Data!R103,(AppQt.Data!R103*ozton*AppQt.Data!R$7)/1000000),"-")</f>
        <v>0.48293495283779664</v>
      </c>
      <c r="Z25" s="81">
        <f>IFERROR(IF($B$2="Tonnes",AppQt.Data!S103,(AppQt.Data!S103*ozton*AppQt.Data!S$7)/1000000),"-")</f>
        <v>0.65123214885879466</v>
      </c>
      <c r="AA25" s="81">
        <f>IFERROR(IF($B$2="Tonnes",AppQt.Data!T103,(AppQt.Data!T103*ozton*AppQt.Data!T$7)/1000000),"-")</f>
        <v>0.76830953181172612</v>
      </c>
      <c r="AB25" s="81">
        <f>IFERROR(IF($B$2="Tonnes",AppQt.Data!U103,(AppQt.Data!U103*ozton*AppQt.Data!U$7)/1000000),"-")</f>
        <v>0.47258887050162085</v>
      </c>
      <c r="AC25" s="81">
        <f>IFERROR(IF($B$2="Tonnes",AppQt.Data!V103,(AppQt.Data!V103*ozton*AppQt.Data!V$7)/1000000),"-")</f>
        <v>0.50489987088356092</v>
      </c>
      <c r="AD25" s="81">
        <f>IFERROR(IF($B$2="Tonnes",AppQt.Data!W103,(AppQt.Data!W103*ozton*AppQt.Data!W$7)/1000000),"-")</f>
        <v>0.58906575315100573</v>
      </c>
      <c r="AE25" s="81">
        <f>IFERROR(IF($B$2="Tonnes",AppQt.Data!X103,(AppQt.Data!X103*ozton*AppQt.Data!X$7)/1000000),"-")</f>
        <v>0.55970431904601536</v>
      </c>
      <c r="AF25" s="81">
        <f>IFERROR(IF($B$2="Tonnes",AppQt.Data!Y103,(AppQt.Data!Y103*ozton*AppQt.Data!Y$7)/1000000),"-")</f>
        <v>0.77302459042730887</v>
      </c>
      <c r="AG25" s="81">
        <f>IFERROR(IF($B$2="Tonnes",AppQt.Data!Z103,(AppQt.Data!Z103*ozton*AppQt.Data!Z$7)/1000000),"-")</f>
        <v>2.5434857687892443</v>
      </c>
      <c r="AH25" s="81">
        <f>IFERROR(IF($B$2="Tonnes",AppQt.Data!AA103,(AppQt.Data!AA103*ozton*AppQt.Data!AA$7)/1000000),"-")</f>
        <v>2.1249798234789252</v>
      </c>
      <c r="AI25" s="81">
        <f>IFERROR(IF($B$2="Tonnes",AppQt.Data!AB103,(AppQt.Data!AB103*ozton*AppQt.Data!AB$7)/1000000),"-")</f>
        <v>1.6776683570078794</v>
      </c>
      <c r="AJ25" s="81">
        <f>IFERROR(IF($B$2="Tonnes",AppQt.Data!AC103,(AppQt.Data!AC103*ozton*AppQt.Data!AC$7)/1000000),"-")</f>
        <v>1.6749067767669237</v>
      </c>
      <c r="AK25" s="81">
        <f>IFERROR(IF($B$2="Tonnes",AppQt.Data!AD103,(AppQt.Data!AD103*ozton*AppQt.Data!AD$7)/1000000),"-")</f>
        <v>1.5716806197433126</v>
      </c>
      <c r="AL25" s="81">
        <f>IFERROR(IF($B$2="Tonnes",AppQt.Data!AE103,(AppQt.Data!AE103*ozton*AppQt.Data!AE$7)/1000000),"-")</f>
        <v>1.4260527028221739</v>
      </c>
      <c r="AM25" s="81">
        <f>IFERROR(IF($B$2="Tonnes",AppQt.Data!AF103,(AppQt.Data!AF103*ozton*AppQt.Data!AF$7)/1000000),"-")</f>
        <v>1.3495199781790499</v>
      </c>
      <c r="AN25" s="81">
        <f>IFERROR(IF($B$2="Tonnes",AppQt.Data!AG103,(AppQt.Data!AG103*ozton*AppQt.Data!AG$7)/1000000),"-")</f>
        <v>1.1154659254483859</v>
      </c>
      <c r="AO25" s="81">
        <f>IFERROR(IF($B$2="Tonnes",AppQt.Data!AH103,(AppQt.Data!AH103*ozton*AppQt.Data!AH$7)/1000000),"-")</f>
        <v>1.1574458752988295</v>
      </c>
      <c r="AP25" s="81">
        <f>IFERROR(IF($B$2="Tonnes",AppQt.Data!AI103,(AppQt.Data!AI103*ozton*AppQt.Data!AI$7)/1000000),"-")</f>
        <v>1.4191405247691922</v>
      </c>
      <c r="AQ25" s="81">
        <f>IFERROR(IF($B$2="Tonnes",AppQt.Data!AJ103,(AppQt.Data!AJ103*ozton*AppQt.Data!AJ$7)/1000000),"-")</f>
        <v>1.2240557478005687</v>
      </c>
      <c r="AR25" s="81">
        <f>IFERROR(IF($B$2="Tonnes",AppQt.Data!AK103,(AppQt.Data!AK103*ozton*AppQt.Data!AK$7)/1000000),"-")</f>
        <v>0.61350625899661226</v>
      </c>
      <c r="AS25" s="81">
        <f>IFERROR(IF($B$2="Tonnes",AppQt.Data!AL103,(AppQt.Data!AL103*ozton*AppQt.Data!AL$7)/1000000),"-")</f>
        <v>0.57872293764941474</v>
      </c>
      <c r="AT25" s="81">
        <f>IFERROR(IF($B$2="Tonnes",AppQt.Data!AM103,(AppQt.Data!AM103*ozton*AppQt.Data!AM$7)/1000000),"-")</f>
        <v>0.70957026238459608</v>
      </c>
      <c r="AU25" s="81">
        <f>IFERROR(IF($B$2="Tonnes",AppQt.Data!AN103,(AppQt.Data!AN103*ozton*AppQt.Data!AN$7)/1000000),"-")</f>
        <v>0.79563623607036971</v>
      </c>
      <c r="AV25" s="81">
        <f>IFERROR(IF($B$2="Tonnes",AppQt.Data!AO103,(AppQt.Data!AO103*ozton*AppQt.Data!AO$7)/1000000),"-")</f>
        <v>0.55215563309695104</v>
      </c>
      <c r="AW25" s="81">
        <f>IFERROR(IF($B$2="Tonnes",AppQt.Data!AP103,(AppQt.Data!AP103*ozton*AppQt.Data!AP$7)/1000000),"-")</f>
        <v>0.50522512456793911</v>
      </c>
      <c r="AX25" s="81">
        <f>IFERROR(IF($B$2="Tonnes",AppQt.Data!AQ103,(AppQt.Data!AQ103*ozton*AppQt.Data!AQ$7)/1000000),"-")</f>
        <v>0.67693003031490462</v>
      </c>
      <c r="AY25" s="81">
        <f>IFERROR(IF($B$2="Tonnes",AppQt.Data!AR103,(AppQt.Data!AR103*ozton*AppQt.Data!AR$7)/1000000),"-")</f>
        <v>0.73994169954544375</v>
      </c>
      <c r="AZ25" s="81">
        <f>IFERROR(IF($B$2="Tonnes",AppQt.Data!AS103,(AppQt.Data!AS103*ozton*AppQt.Data!AS$7)/1000000),"-")</f>
        <v>0.52454785144210347</v>
      </c>
      <c r="BA25" s="81">
        <f>IFERROR(IF($B$2="Tonnes",AppQt.Data!AT103,(AppQt.Data!AT103*ozton*AppQt.Data!AT$7)/1000000),"-")</f>
        <v>0.53048638079633603</v>
      </c>
      <c r="BB25" s="81">
        <f>IFERROR(IF($B$2="Tonnes",AppQt.Data!AU103,(AppQt.Data!AU103*ozton*AppQt.Data!AU$7)/1000000),"-")</f>
        <v>0.74462303334639501</v>
      </c>
      <c r="BC25" s="81">
        <f>IFERROR(IF($B$2="Tonnes",AppQt.Data!AV103,(AppQt.Data!AV103*ozton*AppQt.Data!AV$7)/1000000),"-")</f>
        <v>0.81393586949998831</v>
      </c>
      <c r="BD25" s="81">
        <f>IFERROR(IF($B$2="Tonnes",AppQt.Data!AW103,(AppQt.Data!AW103*ozton*AppQt.Data!AW$7)/1000000),"-")</f>
        <v>0.55077524401420863</v>
      </c>
      <c r="BE25" s="81">
        <f>IFERROR(IF($B$2="Tonnes",AppQt.Data!AX103,(AppQt.Data!AX103*ozton*AppQt.Data!AX$7)/1000000),"-")</f>
        <v>0.49335233414059254</v>
      </c>
      <c r="BF25" s="81">
        <f>IFERROR(IF($B$2="Tonnes",AppQt.Data!AY103,(AppQt.Data!AY103*ozton*AppQt.Data!AY$7)/1000000),"-")</f>
        <v>0.59569842667711614</v>
      </c>
      <c r="BG25" s="81">
        <f>IFERROR(IF($B$2="Tonnes",AppQt.Data!AZ103,(AppQt.Data!AZ103*ozton*AppQt.Data!AZ$7)/1000000),"-")</f>
        <v>0.82207522819498813</v>
      </c>
      <c r="BH25" s="81">
        <f>IFERROR(IF($B$2="Tonnes",AppQt.Data!BA103,(AppQt.Data!BA103*ozton*AppQt.Data!BA$7)/1000000),"-")</f>
        <v>0.59189416430039143</v>
      </c>
      <c r="BI25" s="81">
        <f>IFERROR(IF($B$2="Tonnes",AppQt.Data!BB103,(AppQt.Data!BB103*ozton*AppQt.Data!BB$7)/1000000),"-")</f>
        <v>0.29594708215019572</v>
      </c>
      <c r="BJ25" s="81">
        <f>IFERROR(IF($B$2="Tonnes",AppQt.Data!BC103,(AppQt.Data!BC103*ozton*AppQt.Data!BC$7)/1000000),"-")</f>
        <v>0.53612858400940444</v>
      </c>
      <c r="BK25" s="81">
        <f>IFERROR(IF($B$2="Tonnes",AppQt.Data!BD103,(AppQt.Data!BD103*ozton*AppQt.Data!BD$7)/1000000),"-")</f>
        <v>0.7398677053754894</v>
      </c>
      <c r="BL25" s="81">
        <f>IFERROR(IF($B$2="Tonnes",AppQt.Data!BE103,(AppQt.Data!BE103*ozton*AppQt.Data!BE$7)/1000000),"-")</f>
        <v>0.71027299716046977</v>
      </c>
      <c r="BM25" s="81">
        <f>IFERROR(IF($B$2="Tonnes",AppQt.Data!BF103,(AppQt.Data!BF103*ozton*AppQt.Data!BF$7)/1000000),"-")</f>
        <v>0.4971910980123288</v>
      </c>
      <c r="BN25" s="81">
        <f>IFERROR(IF($B$2="Tonnes",AppQt.Data!BG103,(AppQt.Data!BG103*ozton*AppQt.Data!BG$7)/1000000),"-")</f>
        <v>0.62148887251541096</v>
      </c>
      <c r="BO25" s="81">
        <f>IFERROR(IF($B$2="Tonnes",AppQt.Data!BH103,(AppQt.Data!BH103*ozton*AppQt.Data!BH$7)/1000000),"-")</f>
        <v>0.59041442888964046</v>
      </c>
      <c r="BP25" s="81">
        <f>IFERROR(IF($B$2="Tonnes",AppQt.Data!BI103,(AppQt.Data!BI103*ozton*AppQt.Data!BI$7)/1000000),"-")</f>
        <v>3.5</v>
      </c>
      <c r="BQ25" s="81">
        <f>IFERROR(IF($B$2="Tonnes",AppQt.Data!BJ103,(AppQt.Data!BJ103*ozton*AppQt.Data!BJ$7)/1000000),"-")</f>
        <v>3.3249999999999997</v>
      </c>
      <c r="BR25" s="81">
        <f>IFERROR(IF($B$2="Tonnes",AppQt.Data!BK103,(AppQt.Data!BK103*ozton*AppQt.Data!BK$7)/1000000),"-")</f>
        <v>6.5</v>
      </c>
      <c r="BS25" s="81">
        <f>IFERROR(IF($B$2="Tonnes",AppQt.Data!BL103,(AppQt.Data!BL103*ozton*AppQt.Data!BL$7)/1000000),"-")</f>
        <v>5.85</v>
      </c>
      <c r="BT25" s="81">
        <f>IFERROR(IF($B$2="Tonnes",AppQt.Data!BM103,(AppQt.Data!BM103*ozton*AppQt.Data!BM$7)/1000000),"-")</f>
        <v>8.1449999999999996</v>
      </c>
      <c r="BU25" s="81">
        <f>IFERROR(IF($B$2="Tonnes",AppQt.Data!BN103,(AppQt.Data!BN103*ozton*AppQt.Data!BN$7)/1000000),"-")</f>
        <v>10.381500000000001</v>
      </c>
      <c r="BV25" s="81">
        <f>IFERROR(IF($B$2="Tonnes",AppQt.Data!BO103,(AppQt.Data!BO103*ozton*AppQt.Data!BO$7)/1000000),"-")</f>
        <v>6.2842500000000001</v>
      </c>
      <c r="BW25" s="81">
        <f>IFERROR(IF($B$2="Tonnes",AppQt.Data!BP103,(AppQt.Data!BP103*ozton*AppQt.Data!BP$7)/1000000),"-")</f>
        <v>5.4786375000000005</v>
      </c>
      <c r="BX25" s="68" t="str">
        <f t="shared" si="2"/>
        <v>▼</v>
      </c>
      <c r="BY25" s="69">
        <f t="shared" si="3"/>
        <v>-6.3480769230769063</v>
      </c>
    </row>
    <row r="26" spans="1:77">
      <c r="A26" s="64"/>
      <c r="B26" s="80" t="s">
        <v>242</v>
      </c>
      <c r="C26" s="81">
        <f>IFERROR(IF($B$2="Tonnes",AppAn.Data!L94,(AppAn.Data!L94*ozton*AppAn.Data!L$6)/1000000),"-")</f>
        <v>43.45604486063106</v>
      </c>
      <c r="D26" s="81">
        <f>IFERROR(IF($B$2="Tonnes",AppAn.Data!M94,(AppAn.Data!M94*ozton*AppAn.Data!M$6)/1000000),"-")</f>
        <v>53.187706783504296</v>
      </c>
      <c r="E26" s="81">
        <f>IFERROR(IF($B$2="Tonnes",AppAn.Data!N94,(AppAn.Data!N94*ozton*AppAn.Data!N$6)/1000000),"-")</f>
        <v>56.97601579773405</v>
      </c>
      <c r="F26" s="81">
        <f>IFERROR(IF($B$2="Tonnes",AppAn.Data!O94,(AppAn.Data!O94*ozton*AppAn.Data!O$6)/1000000),"-")</f>
        <v>64.032248505737684</v>
      </c>
      <c r="G26" s="81">
        <f>IFERROR(IF($B$2="Tonnes",AppAn.Data!P94,(AppAn.Data!P94*ozton*AppAn.Data!P$6)/1000000),"-")</f>
        <v>36.061044824048643</v>
      </c>
      <c r="H26" s="81">
        <f>IFERROR(IF($B$2="Tonnes",AppAn.Data!Q94,(AppAn.Data!Q94*ozton*AppAn.Data!Q$6)/1000000),"-")</f>
        <v>30.094998435489234</v>
      </c>
      <c r="I26" s="81">
        <f>IFERROR(IF($B$2="Tonnes",AppAn.Data!R94,(AppAn.Data!R94*ozton*AppAn.Data!R$6)/1000000),"-")</f>
        <v>4.6273415779298519</v>
      </c>
      <c r="J26" s="81">
        <f>IFERROR(IF($B$2="Tonnes",AppAn.Data!S94,(AppAn.Data!S94*ozton*AppAn.Data!S$6)/1000000),"-")</f>
        <v>19.157432640822886</v>
      </c>
      <c r="K26" s="81">
        <f>IFERROR(IF($B$2="Tonnes",AppAn.Data!T94,(AppAn.Data!T94*ozton*AppAn.Data!T$6)/1000000),"-")</f>
        <v>61.777940688690734</v>
      </c>
      <c r="L26" s="81">
        <f>IFERROR(IF($B$2="Tonnes",AppAn.Data!U94,(AppAn.Data!U94*ozton*AppAn.Data!U$6)/1000000),"-")</f>
        <v>39.089004444931177</v>
      </c>
      <c r="M26" s="81">
        <f>IFERROR(IF($B$2="Tonnes",AppAn.Data!V94,(AppAn.Data!V94*ozton*AppAn.Data!V$6)/1000000),"-")</f>
        <v>36.251408849090808</v>
      </c>
      <c r="N26" s="81">
        <f>IFERROR(IF($B$2="Tonnes",AppAn.Data!W94,(AppAn.Data!W94*ozton*AppAn.Data!W$6)/1000000),"-")</f>
        <v>25.450039442237909</v>
      </c>
      <c r="O26" s="81">
        <f>IFERROR(IF($B$2="Tonnes",AppAn.Data!X94,(AppAn.Data!X94*ozton*AppAn.Data!X$6)/1000000),"-")</f>
        <v>41.797103098786366</v>
      </c>
      <c r="P26" s="81">
        <f>IFERROR(IF($B$2="Tonnes",AppAn.Data!Y94,(AppAn.Data!Y94*ozton*AppAn.Data!Y$6)/1000000),"-")</f>
        <v>44.446583871695225</v>
      </c>
      <c r="Q26" s="68" t="str">
        <f t="shared" si="0"/>
        <v>▲</v>
      </c>
      <c r="R26" s="69">
        <f t="shared" si="1"/>
        <v>6.3389100595007353</v>
      </c>
      <c r="S26" s="64"/>
      <c r="T26" s="81">
        <f>IFERROR(IF($B$2="Tonnes",AppQt.Data!M104,(AppQt.Data!M104*ozton*AppQt.Data!M$7)/1000000),"-")</f>
        <v>11.228309007295833</v>
      </c>
      <c r="U26" s="81">
        <f>IFERROR(IF($B$2="Tonnes",AppQt.Data!N104,(AppQt.Data!N104*ozton*AppQt.Data!N$7)/1000000),"-")</f>
        <v>13.166222856352752</v>
      </c>
      <c r="V26" s="81">
        <f>IFERROR(IF($B$2="Tonnes",AppQt.Data!O104,(AppQt.Data!O104*ozton*AppQt.Data!O$7)/1000000),"-")</f>
        <v>11.788718406793187</v>
      </c>
      <c r="W26" s="81">
        <f>IFERROR(IF($B$2="Tonnes",AppQt.Data!P104,(AppQt.Data!P104*ozton*AppQt.Data!P$7)/1000000),"-")</f>
        <v>7.2727945901892825</v>
      </c>
      <c r="X26" s="81">
        <f>IFERROR(IF($B$2="Tonnes",AppQt.Data!Q104,(AppQt.Data!Q104*ozton*AppQt.Data!Q$7)/1000000),"-")</f>
        <v>10.480220967686698</v>
      </c>
      <c r="Y26" s="81">
        <f>IFERROR(IF($B$2="Tonnes",AppQt.Data!R104,(AppQt.Data!R104*ozton*AppQt.Data!R$7)/1000000),"-")</f>
        <v>11.845416980570921</v>
      </c>
      <c r="Z26" s="81">
        <f>IFERROR(IF($B$2="Tonnes",AppQt.Data!S104,(AppQt.Data!S104*ozton*AppQt.Data!S$7)/1000000),"-")</f>
        <v>16.755525686975361</v>
      </c>
      <c r="AA26" s="81">
        <f>IFERROR(IF($B$2="Tonnes",AppQt.Data!T104,(AppQt.Data!T104*ozton*AppQt.Data!T$7)/1000000),"-")</f>
        <v>14.106543148271317</v>
      </c>
      <c r="AB26" s="81">
        <f>IFERROR(IF($B$2="Tonnes",AppQt.Data!U104,(AppQt.Data!U104*ozton*AppQt.Data!U$7)/1000000),"-")</f>
        <v>11.834170289253329</v>
      </c>
      <c r="AC26" s="81">
        <f>IFERROR(IF($B$2="Tonnes",AppQt.Data!V104,(AppQt.Data!V104*ozton*AppQt.Data!V$7)/1000000),"-")</f>
        <v>13.18013011773227</v>
      </c>
      <c r="AD26" s="81">
        <f>IFERROR(IF($B$2="Tonnes",AppQt.Data!W104,(AppQt.Data!W104*ozton*AppQt.Data!W$7)/1000000),"-")</f>
        <v>14.968871275248143</v>
      </c>
      <c r="AE26" s="81">
        <f>IFERROR(IF($B$2="Tonnes",AppQt.Data!X104,(AppQt.Data!X104*ozton*AppQt.Data!X$7)/1000000),"-")</f>
        <v>16.992844115500308</v>
      </c>
      <c r="AF26" s="81">
        <f>IFERROR(IF($B$2="Tonnes",AppQt.Data!Y104,(AppQt.Data!Y104*ozton*AppQt.Data!Y$7)/1000000),"-")</f>
        <v>13.178506585315366</v>
      </c>
      <c r="AG26" s="81">
        <f>IFERROR(IF($B$2="Tonnes",AppQt.Data!Z104,(AppQt.Data!Z104*ozton*AppQt.Data!Z$7)/1000000),"-")</f>
        <v>21.567281386174685</v>
      </c>
      <c r="AH26" s="81">
        <f>IFERROR(IF($B$2="Tonnes",AppQt.Data!AA104,(AppQt.Data!AA104*ozton*AppQt.Data!AA$7)/1000000),"-")</f>
        <v>12.421022497196956</v>
      </c>
      <c r="AI26" s="81">
        <f>IFERROR(IF($B$2="Tonnes",AppQt.Data!AB104,(AppQt.Data!AB104*ozton*AppQt.Data!AB$7)/1000000),"-")</f>
        <v>16.865438037050673</v>
      </c>
      <c r="AJ26" s="81">
        <f>IFERROR(IF($B$2="Tonnes",AppQt.Data!AC104,(AppQt.Data!AC104*ozton*AppQt.Data!AC$7)/1000000),"-")</f>
        <v>19.521668832657088</v>
      </c>
      <c r="AK26" s="81">
        <f>IFERROR(IF($B$2="Tonnes",AppQt.Data!AD104,(AppQt.Data!AD104*ozton*AppQt.Data!AD$7)/1000000),"-")</f>
        <v>8.5202441630752244</v>
      </c>
      <c r="AL26" s="81">
        <f>IFERROR(IF($B$2="Tonnes",AppQt.Data!AE104,(AppQt.Data!AE104*ozton*AppQt.Data!AE$7)/1000000),"-")</f>
        <v>5.0351258133138534</v>
      </c>
      <c r="AM26" s="81">
        <f>IFERROR(IF($B$2="Tonnes",AppQt.Data!AF104,(AppQt.Data!AF104*ozton*AppQt.Data!AF$7)/1000000),"-")</f>
        <v>2.9840060150024765</v>
      </c>
      <c r="AN26" s="81">
        <f>IFERROR(IF($B$2="Tonnes",AppQt.Data!AG104,(AppQt.Data!AG104*ozton*AppQt.Data!AG$7)/1000000),"-")</f>
        <v>14.151727557558742</v>
      </c>
      <c r="AO26" s="81">
        <f>IFERROR(IF($B$2="Tonnes",AppQt.Data!AH104,(AppQt.Data!AH104*ozton*AppQt.Data!AH$7)/1000000),"-")</f>
        <v>7.0196698768669572</v>
      </c>
      <c r="AP26" s="81">
        <f>IFERROR(IF($B$2="Tonnes",AppQt.Data!AI104,(AppQt.Data!AI104*ozton*AppQt.Data!AI$7)/1000000),"-")</f>
        <v>5.7903946853109316</v>
      </c>
      <c r="AQ26" s="81">
        <f>IFERROR(IF($B$2="Tonnes",AppQt.Data!AJ104,(AppQt.Data!AJ104*ozton*AppQt.Data!AJ$7)/1000000),"-")</f>
        <v>3.1332063157526009</v>
      </c>
      <c r="AR26" s="81">
        <f>IFERROR(IF($B$2="Tonnes",AppQt.Data!AK104,(AppQt.Data!AK104*ozton*AppQt.Data!AK$7)/1000000),"-")</f>
        <v>1.0243155184518709</v>
      </c>
      <c r="AS26" s="81">
        <f>IFERROR(IF($B$2="Tonnes",AppQt.Data!AL104,(AppQt.Data!AL104*ozton*AppQt.Data!AL$7)/1000000),"-")</f>
        <v>1.1365179800641738</v>
      </c>
      <c r="AT26" s="81">
        <f>IFERROR(IF($B$2="Tonnes",AppQt.Data!AM104,(AppQt.Data!AM104*ozton*AppQt.Data!AM$7)/1000000),"-")</f>
        <v>1.2132255531127667</v>
      </c>
      <c r="AU26" s="81">
        <f>IFERROR(IF($B$2="Tonnes",AppQt.Data!AN104,(AppQt.Data!AN104*ozton*AppQt.Data!AN$7)/1000000),"-")</f>
        <v>1.2532825263010405</v>
      </c>
      <c r="AV26" s="81">
        <f>IFERROR(IF($B$2="Tonnes",AppQt.Data!AO104,(AppQt.Data!AO104*ozton*AppQt.Data!AO$7)/1000000),"-")</f>
        <v>2.6632203479748648</v>
      </c>
      <c r="AW26" s="81">
        <f>IFERROR(IF($B$2="Tonnes",AppQt.Data!AP104,(AppQt.Data!AP104*ozton*AppQt.Data!AP$7)/1000000),"-")</f>
        <v>5.0151153471114265</v>
      </c>
      <c r="AX26" s="81">
        <f>IFERROR(IF($B$2="Tonnes",AppQt.Data!AQ104,(AppQt.Data!AQ104*ozton*AppQt.Data!AQ$7)/1000000),"-")</f>
        <v>6.2205623773538896</v>
      </c>
      <c r="AY26" s="81">
        <f>IFERROR(IF($B$2="Tonnes",AppQt.Data!AR104,(AppQt.Data!AR104*ozton*AppQt.Data!AR$7)/1000000),"-")</f>
        <v>5.2585345683827054</v>
      </c>
      <c r="AZ26" s="81">
        <f>IFERROR(IF($B$2="Tonnes",AppQt.Data!AS104,(AppQt.Data!AS104*ozton*AppQt.Data!AS$7)/1000000),"-")</f>
        <v>9.3127966179781723</v>
      </c>
      <c r="BA26" s="81">
        <f>IFERROR(IF($B$2="Tonnes",AppQt.Data!AT104,(AppQt.Data!AT104*ozton*AppQt.Data!AT$7)/1000000),"-")</f>
        <v>15.162092277689142</v>
      </c>
      <c r="BB26" s="81">
        <f>IFERROR(IF($B$2="Tonnes",AppQt.Data!AU104,(AppQt.Data!AU104*ozton*AppQt.Data!AU$7)/1000000),"-")</f>
        <v>21.131590496221584</v>
      </c>
      <c r="BC26" s="81">
        <f>IFERROR(IF($B$2="Tonnes",AppQt.Data!AV104,(AppQt.Data!AV104*ozton*AppQt.Data!AV$7)/1000000),"-")</f>
        <v>16.171461296801841</v>
      </c>
      <c r="BD26" s="81">
        <f>IFERROR(IF($B$2="Tonnes",AppQt.Data!AW104,(AppQt.Data!AW104*ozton*AppQt.Data!AW$7)/1000000),"-")</f>
        <v>11.178436448877081</v>
      </c>
      <c r="BE26" s="81">
        <f>IFERROR(IF($B$2="Tonnes",AppQt.Data!AX104,(AppQt.Data!AX104*ozton*AppQt.Data!AX$7)/1000000),"-")</f>
        <v>10.420883049920228</v>
      </c>
      <c r="BF26" s="81">
        <f>IFERROR(IF($B$2="Tonnes",AppQt.Data!AY104,(AppQt.Data!AY104*ozton*AppQt.Data!AY$7)/1000000),"-")</f>
        <v>9.52895429773295</v>
      </c>
      <c r="BG26" s="81">
        <f>IFERROR(IF($B$2="Tonnes",AppQt.Data!AZ104,(AppQt.Data!AZ104*ozton*AppQt.Data!AZ$7)/1000000),"-")</f>
        <v>7.9607306484009204</v>
      </c>
      <c r="BH26" s="81">
        <f>IFERROR(IF($B$2="Tonnes",AppQt.Data!BA104,(AppQt.Data!BA104*ozton*AppQt.Data!BA$7)/1000000),"-")</f>
        <v>8.8667792549239302</v>
      </c>
      <c r="BI26" s="81">
        <f>IFERROR(IF($B$2="Tonnes",AppQt.Data!BB104,(AppQt.Data!BB104*ozton*AppQt.Data!BB$7)/1000000),"-")</f>
        <v>7.4371734039391439</v>
      </c>
      <c r="BJ26" s="81">
        <f>IFERROR(IF($B$2="Tonnes",AppQt.Data!BC104,(AppQt.Data!BC104*ozton*AppQt.Data!BC$7)/1000000),"-")</f>
        <v>11.85265759930185</v>
      </c>
      <c r="BK26" s="81">
        <f>IFERROR(IF($B$2="Tonnes",AppQt.Data!BD104,(AppQt.Data!BD104*ozton*AppQt.Data!BD$7)/1000000),"-")</f>
        <v>8.0947985909258833</v>
      </c>
      <c r="BL26" s="81">
        <f>IFERROR(IF($B$2="Tonnes",AppQt.Data!BE104,(AppQt.Data!BE104*ozton*AppQt.Data!BE$7)/1000000),"-")</f>
        <v>6.2067454784467504</v>
      </c>
      <c r="BM26" s="81">
        <f>IFERROR(IF($B$2="Tonnes",AppQt.Data!BF104,(AppQt.Data!BF104*ozton*AppQt.Data!BF$7)/1000000),"-")</f>
        <v>3.1033727392233752</v>
      </c>
      <c r="BN26" s="81">
        <f>IFERROR(IF($B$2="Tonnes",AppQt.Data!BG104,(AppQt.Data!BG104*ozton*AppQt.Data!BG$7)/1000000),"-")</f>
        <v>8.3501041442615112</v>
      </c>
      <c r="BO26" s="81">
        <f>IFERROR(IF($B$2="Tonnes",AppQt.Data!BH104,(AppQt.Data!BH104*ozton*AppQt.Data!BH$7)/1000000),"-")</f>
        <v>7.789817080306273</v>
      </c>
      <c r="BP26" s="81">
        <f>IFERROR(IF($B$2="Tonnes",AppQt.Data!BI104,(AppQt.Data!BI104*ozton*AppQt.Data!BI$7)/1000000),"-")</f>
        <v>9.3477804963675286</v>
      </c>
      <c r="BQ26" s="81">
        <f>IFERROR(IF($B$2="Tonnes",AppQt.Data!BJ104,(AppQt.Data!BJ104*ozton*AppQt.Data!BJ$7)/1000000),"-")</f>
        <v>7.3748460460042802</v>
      </c>
      <c r="BR26" s="81">
        <f>IFERROR(IF($B$2="Tonnes",AppQt.Data!BK104,(AppQt.Data!BK104*ozton*AppQt.Data!BK$7)/1000000),"-")</f>
        <v>14.74969209200856</v>
      </c>
      <c r="BS26" s="81">
        <f>IFERROR(IF($B$2="Tonnes",AppQt.Data!BL104,(AppQt.Data!BL104*ozton*AppQt.Data!BL$7)/1000000),"-")</f>
        <v>10.324784464405992</v>
      </c>
      <c r="BT26" s="81">
        <f>IFERROR(IF($B$2="Tonnes",AppQt.Data!BM104,(AppQt.Data!BM104*ozton*AppQt.Data!BM$7)/1000000),"-")</f>
        <v>12.905980580507491</v>
      </c>
      <c r="BU26" s="81">
        <f>IFERROR(IF($B$2="Tonnes",AppQt.Data!BN104,(AppQt.Data!BN104*ozton*AppQt.Data!BN$7)/1000000),"-")</f>
        <v>12.260681551482113</v>
      </c>
      <c r="BV26" s="81">
        <f>IFERROR(IF($B$2="Tonnes",AppQt.Data!BO104,(AppQt.Data!BO104*ozton*AppQt.Data!BO$7)/1000000),"-")</f>
        <v>10.421579318759797</v>
      </c>
      <c r="BW26" s="81">
        <f>IFERROR(IF($B$2="Tonnes",AppQt.Data!BP104,(AppQt.Data!BP104*ozton*AppQt.Data!BP$7)/1000000),"-")</f>
        <v>8.8583424209458279</v>
      </c>
      <c r="BX26" s="68" t="str">
        <f t="shared" si="2"/>
        <v>▼</v>
      </c>
      <c r="BY26" s="69">
        <f t="shared" si="3"/>
        <v>-14.203125000000005</v>
      </c>
    </row>
    <row r="27" spans="1:77">
      <c r="A27" s="64"/>
      <c r="B27" s="80" t="s">
        <v>68</v>
      </c>
      <c r="C27" s="81">
        <f>IFERROR(IF($B$2="Tonnes",AppAn.Data!L95,(AppAn.Data!L95*ozton*AppAn.Data!L$6)/1000000),"-")</f>
        <v>1.2584548952623549</v>
      </c>
      <c r="D27" s="81">
        <f>IFERROR(IF($B$2="Tonnes",AppAn.Data!M95,(AppAn.Data!M95*ozton*AppAn.Data!M$6)/1000000),"-")</f>
        <v>2.0372292182899825</v>
      </c>
      <c r="E27" s="81">
        <f>IFERROR(IF($B$2="Tonnes",AppAn.Data!N95,(AppAn.Data!N95*ozton*AppAn.Data!N$6)/1000000),"-")</f>
        <v>2.2552547752560668</v>
      </c>
      <c r="F27" s="81">
        <f>IFERROR(IF($B$2="Tonnes",AppAn.Data!O95,(AppAn.Data!O95*ozton*AppAn.Data!O$6)/1000000),"-")</f>
        <v>3.857448244598868</v>
      </c>
      <c r="G27" s="81">
        <f>IFERROR(IF($B$2="Tonnes",AppAn.Data!P95,(AppAn.Data!P95*ozton*AppAn.Data!P$6)/1000000),"-")</f>
        <v>3.6033400646433744</v>
      </c>
      <c r="H27" s="81">
        <f>IFERROR(IF($B$2="Tonnes",AppAn.Data!Q95,(AppAn.Data!Q95*ozton*AppAn.Data!Q$6)/1000000),"-")</f>
        <v>3.2083163477097933</v>
      </c>
      <c r="I27" s="81">
        <f>IFERROR(IF($B$2="Tonnes",AppAn.Data!R95,(AppAn.Data!R95*ozton*AppAn.Data!R$6)/1000000),"-")</f>
        <v>3.3825859305077062</v>
      </c>
      <c r="J27" s="81">
        <f>IFERROR(IF($B$2="Tonnes",AppAn.Data!S95,(AppAn.Data!S95*ozton*AppAn.Data!S$6)/1000000),"-")</f>
        <v>3.1787284221108854</v>
      </c>
      <c r="K27" s="81">
        <f>IFERROR(IF($B$2="Tonnes",AppAn.Data!T95,(AppAn.Data!T95*ozton*AppAn.Data!T$6)/1000000),"-")</f>
        <v>3.0806789825556939</v>
      </c>
      <c r="L27" s="81">
        <f>IFERROR(IF($B$2="Tonnes",AppAn.Data!U95,(AppAn.Data!U95*ozton*AppAn.Data!U$6)/1000000),"-")</f>
        <v>2.7681189072377688</v>
      </c>
      <c r="M27" s="81">
        <f>IFERROR(IF($B$2="Tonnes",AppAn.Data!V95,(AppAn.Data!V95*ozton*AppAn.Data!V$6)/1000000),"-")</f>
        <v>2.4145445973263335</v>
      </c>
      <c r="N27" s="81">
        <f>IFERROR(IF($B$2="Tonnes",AppAn.Data!W95,(AppAn.Data!W95*ozton*AppAn.Data!W$6)/1000000),"-")</f>
        <v>4.6340999730136998</v>
      </c>
      <c r="O27" s="81">
        <f>IFERROR(IF($B$2="Tonnes",AppAn.Data!X95,(AppAn.Data!X95*ozton*AppAn.Data!X$6)/1000000),"-")</f>
        <v>6.8190103868984124</v>
      </c>
      <c r="P27" s="81">
        <f>IFERROR(IF($B$2="Tonnes",AppAn.Data!Y95,(AppAn.Data!Y95*ozton*AppAn.Data!Y$6)/1000000),"-")</f>
        <v>8.4764982632780832</v>
      </c>
      <c r="Q27" s="68" t="str">
        <f t="shared" si="0"/>
        <v>▲</v>
      </c>
      <c r="R27" s="69">
        <f t="shared" si="1"/>
        <v>24.306868333332599</v>
      </c>
      <c r="S27" s="64"/>
      <c r="T27" s="81">
        <f>IFERROR(IF($B$2="Tonnes",AppQt.Data!M105,(AppQt.Data!M105*ozton*AppQt.Data!M$7)/1000000),"-")</f>
        <v>0.34260417074848865</v>
      </c>
      <c r="U27" s="81">
        <f>IFERROR(IF($B$2="Tonnes",AppQt.Data!N105,(AppQt.Data!N105*ozton*AppQt.Data!N$7)/1000000),"-")</f>
        <v>0.26156250601141051</v>
      </c>
      <c r="V27" s="81">
        <f>IFERROR(IF($B$2="Tonnes",AppQt.Data!O105,(AppQt.Data!O105*ozton*AppQt.Data!O$7)/1000000),"-")</f>
        <v>0.41796876391530208</v>
      </c>
      <c r="W27" s="81">
        <f>IFERROR(IF($B$2="Tonnes",AppQt.Data!P105,(AppQt.Data!P105*ozton*AppQt.Data!P$7)/1000000),"-")</f>
        <v>0.23631945458715353</v>
      </c>
      <c r="X27" s="81">
        <f>IFERROR(IF($B$2="Tonnes",AppQt.Data!Q105,(AppQt.Data!Q105*ozton*AppQt.Data!Q$7)/1000000),"-")</f>
        <v>0.45570443576241648</v>
      </c>
      <c r="Y27" s="81">
        <f>IFERROR(IF($B$2="Tonnes",AppQt.Data!R105,(AppQt.Data!R105*ozton*AppQt.Data!R$7)/1000000),"-")</f>
        <v>0.38946190924512303</v>
      </c>
      <c r="Z27" s="81">
        <f>IFERROR(IF($B$2="Tonnes",AppQt.Data!S105,(AppQt.Data!S105*ozton*AppQt.Data!S$7)/1000000),"-")</f>
        <v>0.64699556392422974</v>
      </c>
      <c r="AA27" s="81">
        <f>IFERROR(IF($B$2="Tonnes",AppQt.Data!T105,(AppQt.Data!T105*ozton*AppQt.Data!T$7)/1000000),"-")</f>
        <v>0.54506730935821346</v>
      </c>
      <c r="AB27" s="81">
        <f>IFERROR(IF($B$2="Tonnes",AppQt.Data!U105,(AppQt.Data!U105*ozton*AppQt.Data!U$7)/1000000),"-")</f>
        <v>0.59599282278928567</v>
      </c>
      <c r="AC27" s="81">
        <f>IFERROR(IF($B$2="Tonnes",AppQt.Data!V105,(AppQt.Data!V105*ozton*AppQt.Data!V$7)/1000000),"-")</f>
        <v>0.46261709729534173</v>
      </c>
      <c r="AD27" s="81">
        <f>IFERROR(IF($B$2="Tonnes",AppQt.Data!W105,(AppQt.Data!W105*ozton*AppQt.Data!W$7)/1000000),"-")</f>
        <v>0.58578692474017047</v>
      </c>
      <c r="AE27" s="81">
        <f>IFERROR(IF($B$2="Tonnes",AppQt.Data!X105,(AppQt.Data!X105*ozton*AppQt.Data!X$7)/1000000),"-")</f>
        <v>0.61085793043126912</v>
      </c>
      <c r="AF27" s="81">
        <f>IFERROR(IF($B$2="Tonnes",AppQt.Data!Y105,(AppQt.Data!Y105*ozton*AppQt.Data!Y$7)/1000000),"-")</f>
        <v>0.93353148270907305</v>
      </c>
      <c r="AG27" s="81">
        <f>IFERROR(IF($B$2="Tonnes",AppQt.Data!Z105,(AppQt.Data!Z105*ozton*AppQt.Data!Z$7)/1000000),"-")</f>
        <v>1.0565375725320667</v>
      </c>
      <c r="AH27" s="81">
        <f>IFERROR(IF($B$2="Tonnes",AppQt.Data!AA105,(AppQt.Data!AA105*ozton*AppQt.Data!AA$7)/1000000),"-")</f>
        <v>1.0222268761525557</v>
      </c>
      <c r="AI27" s="81">
        <f>IFERROR(IF($B$2="Tonnes",AppQt.Data!AB105,(AppQt.Data!AB105*ozton*AppQt.Data!AB$7)/1000000),"-")</f>
        <v>0.84515231320517237</v>
      </c>
      <c r="AJ27" s="81">
        <f>IFERROR(IF($B$2="Tonnes",AppQt.Data!AC105,(AppQt.Data!AC105*ozton*AppQt.Data!AC$7)/1000000),"-")</f>
        <v>0.99899091348932934</v>
      </c>
      <c r="AK27" s="81">
        <f>IFERROR(IF($B$2="Tonnes",AppQt.Data!AD105,(AppQt.Data!AD105*ozton*AppQt.Data!AD$7)/1000000),"-")</f>
        <v>0.88227486614961914</v>
      </c>
      <c r="AL27" s="81">
        <f>IFERROR(IF($B$2="Tonnes",AppQt.Data!AE105,(AppQt.Data!AE105*ozton*AppQt.Data!AE$7)/1000000),"-")</f>
        <v>0.80922033884249167</v>
      </c>
      <c r="AM27" s="81">
        <f>IFERROR(IF($B$2="Tonnes",AppQt.Data!AF105,(AppQt.Data!AF105*ozton*AppQt.Data!AF$7)/1000000),"-")</f>
        <v>0.91285394616193416</v>
      </c>
      <c r="AN27" s="81">
        <f>IFERROR(IF($B$2="Tonnes",AppQt.Data!AG105,(AppQt.Data!AG105*ozton*AppQt.Data!AG$7)/1000000),"-")</f>
        <v>0.93449831611838141</v>
      </c>
      <c r="AO27" s="81">
        <f>IFERROR(IF($B$2="Tonnes",AppQt.Data!AH105,(AppQt.Data!AH105*ozton*AppQt.Data!AH$7)/1000000),"-")</f>
        <v>0.89020352078967768</v>
      </c>
      <c r="AP27" s="81">
        <f>IFERROR(IF($B$2="Tonnes",AppQt.Data!AI105,(AppQt.Data!AI105*ozton*AppQt.Data!AI$7)/1000000),"-")</f>
        <v>0.74927193998341335</v>
      </c>
      <c r="AQ27" s="81">
        <f>IFERROR(IF($B$2="Tonnes",AppQt.Data!AJ105,(AppQt.Data!AJ105*ozton*AppQt.Data!AJ$7)/1000000),"-")</f>
        <v>0.63434257081832068</v>
      </c>
      <c r="AR27" s="81">
        <f>IFERROR(IF($B$2="Tonnes",AppQt.Data!AK105,(AppQt.Data!AK105*ozton*AppQt.Data!AK$7)/1000000),"-")</f>
        <v>0.8213185384143098</v>
      </c>
      <c r="AS27" s="81">
        <f>IFERROR(IF($B$2="Tonnes",AppQt.Data!AL105,(AppQt.Data!AL105*ozton*AppQt.Data!AL$7)/1000000),"-")</f>
        <v>0.88313761266693835</v>
      </c>
      <c r="AT27" s="81">
        <f>IFERROR(IF($B$2="Tonnes",AppQt.Data!AM105,(AppQt.Data!AM105*ozton*AppQt.Data!AM$7)/1000000),"-")</f>
        <v>0.74911035580724805</v>
      </c>
      <c r="AU27" s="81">
        <f>IFERROR(IF($B$2="Tonnes",AppQt.Data!AN105,(AppQt.Data!AN105*ozton*AppQt.Data!AN$7)/1000000),"-")</f>
        <v>0.92901942361921008</v>
      </c>
      <c r="AV27" s="81">
        <f>IFERROR(IF($B$2="Tonnes",AppQt.Data!AO105,(AppQt.Data!AO105*ozton*AppQt.Data!AO$7)/1000000),"-")</f>
        <v>0.8322519026082259</v>
      </c>
      <c r="AW27" s="81">
        <f>IFERROR(IF($B$2="Tonnes",AppQt.Data!AP105,(AppQt.Data!AP105*ozton*AppQt.Data!AP$7)/1000000),"-")</f>
        <v>0.87771675158500262</v>
      </c>
      <c r="AX27" s="81">
        <f>IFERROR(IF($B$2="Tonnes",AppQt.Data!AQ105,(AppQt.Data!AQ105*ozton*AppQt.Data!AQ$7)/1000000),"-")</f>
        <v>0.70847210783211878</v>
      </c>
      <c r="AY27" s="81">
        <f>IFERROR(IF($B$2="Tonnes",AppQt.Data!AR105,(AppQt.Data!AR105*ozton*AppQt.Data!AR$7)/1000000),"-")</f>
        <v>0.76028766008553794</v>
      </c>
      <c r="AZ27" s="81">
        <f>IFERROR(IF($B$2="Tonnes",AppQt.Data!AS105,(AppQt.Data!AS105*ozton*AppQt.Data!AS$7)/1000000),"-")</f>
        <v>0.76101819842148988</v>
      </c>
      <c r="BA27" s="81">
        <f>IFERROR(IF($B$2="Tonnes",AppQt.Data!AT105,(AppQt.Data!AT105*ozton*AppQt.Data!AT$7)/1000000),"-")</f>
        <v>0.76669052397406867</v>
      </c>
      <c r="BB27" s="81">
        <f>IFERROR(IF($B$2="Tonnes",AppQt.Data!AU105,(AppQt.Data!AU105*ozton*AppQt.Data!AU$7)/1000000),"-")</f>
        <v>0.75690261777677859</v>
      </c>
      <c r="BC27" s="81">
        <f>IFERROR(IF($B$2="Tonnes",AppQt.Data!AV105,(AppQt.Data!AV105*ozton*AppQt.Data!AV$7)/1000000),"-")</f>
        <v>0.79606764238335659</v>
      </c>
      <c r="BD27" s="81">
        <f>IFERROR(IF($B$2="Tonnes",AppQt.Data!AW105,(AppQt.Data!AW105*ozton*AppQt.Data!AW$7)/1000000),"-")</f>
        <v>0.7210657113164114</v>
      </c>
      <c r="BE27" s="81">
        <f>IFERROR(IF($B$2="Tonnes",AppQt.Data!AX105,(AppQt.Data!AX105*ozton*AppQt.Data!AX$7)/1000000),"-")</f>
        <v>0.68663790136980762</v>
      </c>
      <c r="BF27" s="81">
        <f>IFERROR(IF($B$2="Tonnes",AppQt.Data!AY105,(AppQt.Data!AY105*ozton*AppQt.Data!AY$7)/1000000),"-")</f>
        <v>0.61437715638553658</v>
      </c>
      <c r="BG27" s="81">
        <f>IFERROR(IF($B$2="Tonnes",AppQt.Data!AZ105,(AppQt.Data!AZ105*ozton*AppQt.Data!AZ$7)/1000000),"-")</f>
        <v>0.74603813816601339</v>
      </c>
      <c r="BH27" s="81">
        <f>IFERROR(IF($B$2="Tonnes",AppQt.Data!BA105,(AppQt.Data!BA105*ozton*AppQt.Data!BA$7)/1000000),"-")</f>
        <v>0.70241858208098196</v>
      </c>
      <c r="BI27" s="81">
        <f>IFERROR(IF($B$2="Tonnes",AppQt.Data!BB105,(AppQt.Data!BB105*ozton*AppQt.Data!BB$7)/1000000),"-")</f>
        <v>0.35043035803870493</v>
      </c>
      <c r="BJ27" s="81">
        <f>IFERROR(IF($B$2="Tonnes",AppQt.Data!BC105,(AppQt.Data!BC105*ozton*AppQt.Data!BC$7)/1000000),"-")</f>
        <v>0.67063341662857368</v>
      </c>
      <c r="BK27" s="81">
        <f>IFERROR(IF($B$2="Tonnes",AppQt.Data!BD105,(AppQt.Data!BD105*ozton*AppQt.Data!BD$7)/1000000),"-")</f>
        <v>0.69106224057807264</v>
      </c>
      <c r="BL27" s="81">
        <f>IFERROR(IF($B$2="Tonnes",AppQt.Data!BE105,(AppQt.Data!BE105*ozton*AppQt.Data!BE$7)/1000000),"-")</f>
        <v>0.92967428114565176</v>
      </c>
      <c r="BM27" s="81">
        <f>IFERROR(IF($B$2="Tonnes",AppQt.Data!BF105,(AppQt.Data!BF105*ozton*AppQt.Data!BF$7)/1000000),"-")</f>
        <v>0.98305814145185344</v>
      </c>
      <c r="BN27" s="81">
        <f>IFERROR(IF($B$2="Tonnes",AppQt.Data!BG105,(AppQt.Data!BG105*ozton*AppQt.Data!BG$7)/1000000),"-")</f>
        <v>1.3895794661183434</v>
      </c>
      <c r="BO27" s="81">
        <f>IFERROR(IF($B$2="Tonnes",AppQt.Data!BH105,(AppQt.Data!BH105*ozton*AppQt.Data!BH$7)/1000000),"-")</f>
        <v>1.3317880842978516</v>
      </c>
      <c r="BP27" s="81">
        <f>IFERROR(IF($B$2="Tonnes",AppQt.Data!BI105,(AppQt.Data!BI105*ozton*AppQt.Data!BI$7)/1000000),"-")</f>
        <v>1.2965912380218736</v>
      </c>
      <c r="BQ27" s="81">
        <f>IFERROR(IF($B$2="Tonnes",AppQt.Data!BJ105,(AppQt.Data!BJ105*ozton*AppQt.Data!BJ$7)/1000000),"-")</f>
        <v>1.6478699095381915</v>
      </c>
      <c r="BR27" s="81">
        <f>IFERROR(IF($B$2="Tonnes",AppQt.Data!BK105,(AppQt.Data!BK105*ozton*AppQt.Data!BK$7)/1000000),"-")</f>
        <v>2.0741492926169927</v>
      </c>
      <c r="BS27" s="81">
        <f>IFERROR(IF($B$2="Tonnes",AppQt.Data!BL105,(AppQt.Data!BL105*ozton*AppQt.Data!BL$7)/1000000),"-")</f>
        <v>1.8003999467213541</v>
      </c>
      <c r="BT27" s="81">
        <f>IFERROR(IF($B$2="Tonnes",AppQt.Data!BM105,(AppQt.Data!BM105*ozton*AppQt.Data!BM$7)/1000000),"-")</f>
        <v>1.9168475049244718</v>
      </c>
      <c r="BU27" s="81">
        <f>IFERROR(IF($B$2="Tonnes",AppQt.Data!BN105,(AppQt.Data!BN105*ozton*AppQt.Data!BN$7)/1000000),"-")</f>
        <v>2.0850832441015585</v>
      </c>
      <c r="BV27" s="81">
        <f>IFERROR(IF($B$2="Tonnes",AppQt.Data!BO105,(AppQt.Data!BO105*ozton*AppQt.Data!BO$7)/1000000),"-")</f>
        <v>2.2949929842089594</v>
      </c>
      <c r="BW27" s="81">
        <f>IFERROR(IF($B$2="Tonnes",AppQt.Data!BP105,(AppQt.Data!BP105*ozton*AppQt.Data!BP$7)/1000000),"-")</f>
        <v>2.1795745300430931</v>
      </c>
      <c r="BX27" s="68" t="str">
        <f t="shared" si="2"/>
        <v>▲</v>
      </c>
      <c r="BY27" s="69">
        <f t="shared" si="3"/>
        <v>21.060575124557236</v>
      </c>
    </row>
    <row r="28" spans="1:77">
      <c r="A28" s="64"/>
      <c r="B28" s="89" t="s">
        <v>69</v>
      </c>
      <c r="C28" s="81">
        <f>IFERROR(IF($B$2="Tonnes",AppAn.Data!L96,(AppAn.Data!L96*ozton*AppAn.Data!L$6)/1000000),"-")</f>
        <v>40.870958768849874</v>
      </c>
      <c r="D28" s="81">
        <f>IFERROR(IF($B$2="Tonnes",AppAn.Data!M96,(AppAn.Data!M96*ozton*AppAn.Data!M$6)/1000000),"-")</f>
        <v>71.947898955630308</v>
      </c>
      <c r="E28" s="81">
        <f>IFERROR(IF($B$2="Tonnes",AppAn.Data!N96,(AppAn.Data!N96*ozton*AppAn.Data!N$6)/1000000),"-")</f>
        <v>48.086440175863693</v>
      </c>
      <c r="F28" s="81">
        <f>IFERROR(IF($B$2="Tonnes",AppAn.Data!O96,(AppAn.Data!O96*ozton*AppAn.Data!O$6)/1000000),"-")</f>
        <v>104.22054657245833</v>
      </c>
      <c r="G28" s="81">
        <f>IFERROR(IF($B$2="Tonnes",AppAn.Data!P96,(AppAn.Data!P96*ozton*AppAn.Data!P$6)/1000000),"-")</f>
        <v>48.6099216</v>
      </c>
      <c r="H28" s="81">
        <f>IFERROR(IF($B$2="Tonnes",AppAn.Data!Q96,(AppAn.Data!Q96*ozton*AppAn.Data!Q$6)/1000000),"-")</f>
        <v>23.113925204799997</v>
      </c>
      <c r="I28" s="81">
        <f>IFERROR(IF($B$2="Tonnes",AppAn.Data!R96,(AppAn.Data!R96*ozton*AppAn.Data!R$6)/1000000),"-")</f>
        <v>29.351964862020001</v>
      </c>
      <c r="J28" s="81">
        <f>IFERROR(IF($B$2="Tonnes",AppAn.Data!S96,(AppAn.Data!S96*ozton*AppAn.Data!S$6)/1000000),"-")</f>
        <v>52.369094169811987</v>
      </c>
      <c r="K28" s="81">
        <f>IFERROR(IF($B$2="Tonnes",AppAn.Data!T96,(AppAn.Data!T96*ozton*AppAn.Data!T$6)/1000000),"-")</f>
        <v>37.767665693860003</v>
      </c>
      <c r="L28" s="81">
        <f>IFERROR(IF($B$2="Tonnes",AppAn.Data!U96,(AppAn.Data!U96*ozton*AppAn.Data!U$6)/1000000),"-")</f>
        <v>52.866632294990005</v>
      </c>
      <c r="M28" s="81">
        <f>IFERROR(IF($B$2="Tonnes",AppAn.Data!V96,(AppAn.Data!V96*ozton*AppAn.Data!V$6)/1000000),"-")</f>
        <v>121.094670076596</v>
      </c>
      <c r="N28" s="81">
        <f>IFERROR(IF($B$2="Tonnes",AppAn.Data!W96,(AppAn.Data!W96*ozton*AppAn.Data!W$6)/1000000),"-")</f>
        <v>61.436624040669848</v>
      </c>
      <c r="O28" s="81">
        <f>IFERROR(IF($B$2="Tonnes",AppAn.Data!X96,(AppAn.Data!X96*ozton*AppAn.Data!X$6)/1000000),"-")</f>
        <v>84.849682985700113</v>
      </c>
      <c r="P28" s="81">
        <f>IFERROR(IF($B$2="Tonnes",AppAn.Data!Y96,(AppAn.Data!Y96*ozton*AppAn.Data!Y$6)/1000000),"-")</f>
        <v>159.63776391192062</v>
      </c>
      <c r="Q28" s="68" t="str">
        <f t="shared" si="0"/>
        <v>▲</v>
      </c>
      <c r="R28" s="69">
        <f t="shared" si="1"/>
        <v>88.141850734816174</v>
      </c>
      <c r="S28" s="64"/>
      <c r="T28" s="81">
        <f>IFERROR(IF($B$2="Tonnes",AppQt.Data!M106,(AppQt.Data!M106*ozton*AppQt.Data!M$7)/1000000),"-")</f>
        <v>9.1339147602383726</v>
      </c>
      <c r="U28" s="81">
        <f>IFERROR(IF($B$2="Tonnes",AppQt.Data!N106,(AppQt.Data!N106*ozton*AppQt.Data!N$7)/1000000),"-")</f>
        <v>7.2053095308186448</v>
      </c>
      <c r="V28" s="81">
        <f>IFERROR(IF($B$2="Tonnes",AppQt.Data!O106,(AppQt.Data!O106*ozton*AppQt.Data!O$7)/1000000),"-")</f>
        <v>16.412473782449126</v>
      </c>
      <c r="W28" s="81">
        <f>IFERROR(IF($B$2="Tonnes",AppQt.Data!P106,(AppQt.Data!P106*ozton*AppQt.Data!P$7)/1000000),"-")</f>
        <v>8.1192606953437245</v>
      </c>
      <c r="X28" s="81">
        <f>IFERROR(IF($B$2="Tonnes",AppQt.Data!Q106,(AppQt.Data!Q106*ozton*AppQt.Data!Q$7)/1000000),"-")</f>
        <v>17.112485956623811</v>
      </c>
      <c r="Y28" s="81">
        <f>IFERROR(IF($B$2="Tonnes",AppQt.Data!R106,(AppQt.Data!R106*ozton*AppQt.Data!R$7)/1000000),"-")</f>
        <v>14.545798321085597</v>
      </c>
      <c r="Z28" s="81">
        <f>IFERROR(IF($B$2="Tonnes",AppQt.Data!S106,(AppQt.Data!S106*ozton*AppQt.Data!S$7)/1000000),"-")</f>
        <v>23.228412675301414</v>
      </c>
      <c r="AA28" s="81">
        <f>IFERROR(IF($B$2="Tonnes",AppQt.Data!T106,(AppQt.Data!T106*ozton*AppQt.Data!T$7)/1000000),"-")</f>
        <v>17.061202002619495</v>
      </c>
      <c r="AB28" s="81">
        <f>IFERROR(IF($B$2="Tonnes",AppQt.Data!U106,(AppQt.Data!U106*ozton*AppQt.Data!U$7)/1000000),"-")</f>
        <v>15.196718822887167</v>
      </c>
      <c r="AC28" s="81">
        <f>IFERROR(IF($B$2="Tonnes",AppQt.Data!V106,(AppQt.Data!V106*ozton*AppQt.Data!V$7)/1000000),"-")</f>
        <v>18.332381671312806</v>
      </c>
      <c r="AD28" s="81">
        <f>IFERROR(IF($B$2="Tonnes",AppQt.Data!W106,(AppQt.Data!W106*ozton*AppQt.Data!W$7)/1000000),"-")</f>
        <v>7.837610832791551</v>
      </c>
      <c r="AE28" s="81">
        <f>IFERROR(IF($B$2="Tonnes",AppQt.Data!X106,(AppQt.Data!X106*ozton*AppQt.Data!X$7)/1000000),"-")</f>
        <v>6.7197288488721707</v>
      </c>
      <c r="AF28" s="81">
        <f>IFERROR(IF($B$2="Tonnes",AppQt.Data!Y106,(AppQt.Data!Y106*ozton*AppQt.Data!Y$7)/1000000),"-")</f>
        <v>31.435899411249999</v>
      </c>
      <c r="AG28" s="81">
        <f>IFERROR(IF($B$2="Tonnes",AppQt.Data!Z106,(AppQt.Data!Z106*ozton*AppQt.Data!Z$7)/1000000),"-")</f>
        <v>37.529650730625001</v>
      </c>
      <c r="AH28" s="81">
        <f>IFERROR(IF($B$2="Tonnes",AppQt.Data!AA106,(AppQt.Data!AA106*ozton*AppQt.Data!AA$7)/1000000),"-")</f>
        <v>8.2209785105833326</v>
      </c>
      <c r="AI28" s="81">
        <f>IFERROR(IF($B$2="Tonnes",AppQt.Data!AB106,(AppQt.Data!AB106*ozton*AppQt.Data!AB$7)/1000000),"-")</f>
        <v>27.03401792</v>
      </c>
      <c r="AJ28" s="81">
        <f>IFERROR(IF($B$2="Tonnes",AppQt.Data!AC106,(AppQt.Data!AC106*ozton*AppQt.Data!AC$7)/1000000),"-")</f>
        <v>12.569352</v>
      </c>
      <c r="AK28" s="81">
        <f>IFERROR(IF($B$2="Tonnes",AppQt.Data!AD106,(AppQt.Data!AD106*ozton*AppQt.Data!AD$7)/1000000),"-")</f>
        <v>15.511910400000001</v>
      </c>
      <c r="AL28" s="81">
        <f>IFERROR(IF($B$2="Tonnes",AppQt.Data!AE106,(AppQt.Data!AE106*ozton*AppQt.Data!AE$7)/1000000),"-")</f>
        <v>5.4509327999999995</v>
      </c>
      <c r="AM28" s="81">
        <f>IFERROR(IF($B$2="Tonnes",AppQt.Data!AF106,(AppQt.Data!AF106*ozton*AppQt.Data!AF$7)/1000000),"-")</f>
        <v>15.077726400000001</v>
      </c>
      <c r="AN28" s="81">
        <f>IFERROR(IF($B$2="Tonnes",AppQt.Data!AG106,(AppQt.Data!AG106*ozton*AppQt.Data!AG$7)/1000000),"-")</f>
        <v>5.2266959999999996</v>
      </c>
      <c r="AO28" s="81">
        <f>IFERROR(IF($B$2="Tonnes",AppQt.Data!AH106,(AppQt.Data!AH106*ozton*AppQt.Data!AH$7)/1000000),"-")</f>
        <v>4.5001247999999991</v>
      </c>
      <c r="AP28" s="81">
        <f>IFERROR(IF($B$2="Tonnes",AppQt.Data!AI106,(AppQt.Data!AI106*ozton*AppQt.Data!AI$7)/1000000),"-")</f>
        <v>9.1768942459999998</v>
      </c>
      <c r="AQ28" s="81">
        <f>IFERROR(IF($B$2="Tonnes",AppQt.Data!AJ106,(AppQt.Data!AJ106*ozton*AppQt.Data!AJ$7)/1000000),"-")</f>
        <v>4.2102101588000007</v>
      </c>
      <c r="AR28" s="81">
        <f>IFERROR(IF($B$2="Tonnes",AppQt.Data!AK106,(AppQt.Data!AK106*ozton*AppQt.Data!AK$7)/1000000),"-")</f>
        <v>5.0499743733600013</v>
      </c>
      <c r="AS28" s="81">
        <f>IFERROR(IF($B$2="Tonnes",AppQt.Data!AL106,(AppQt.Data!AL106*ozton*AppQt.Data!AL$7)/1000000),"-")</f>
        <v>4.4807118837599997</v>
      </c>
      <c r="AT28" s="81">
        <f>IFERROR(IF($B$2="Tonnes",AppQt.Data!AM106,(AppQt.Data!AM106*ozton*AppQt.Data!AM$7)/1000000),"-")</f>
        <v>5.3289731249999992</v>
      </c>
      <c r="AU28" s="81">
        <f>IFERROR(IF($B$2="Tonnes",AppQt.Data!AN106,(AppQt.Data!AN106*ozton*AppQt.Data!AN$7)/1000000),"-")</f>
        <v>14.492305479900001</v>
      </c>
      <c r="AV28" s="81">
        <f>IFERROR(IF($B$2="Tonnes",AppQt.Data!AO106,(AppQt.Data!AO106*ozton*AppQt.Data!AO$7)/1000000),"-")</f>
        <v>8.9375708768600006</v>
      </c>
      <c r="AW28" s="81">
        <f>IFERROR(IF($B$2="Tonnes",AppQt.Data!AP106,(AppQt.Data!AP106*ozton*AppQt.Data!AP$7)/1000000),"-")</f>
        <v>23.334226600439997</v>
      </c>
      <c r="AX28" s="81">
        <f>IFERROR(IF($B$2="Tonnes",AppQt.Data!AQ106,(AppQt.Data!AQ106*ozton*AppQt.Data!AQ$7)/1000000),"-")</f>
        <v>15.039700098119997</v>
      </c>
      <c r="AY28" s="81">
        <f>IFERROR(IF($B$2="Tonnes",AppQt.Data!AR106,(AppQt.Data!AR106*ozton*AppQt.Data!AR$7)/1000000),"-")</f>
        <v>5.0575965943919989</v>
      </c>
      <c r="AZ28" s="81">
        <f>IFERROR(IF($B$2="Tonnes",AppQt.Data!AS106,(AppQt.Data!AS106*ozton*AppQt.Data!AS$7)/1000000),"-")</f>
        <v>13.130520273920002</v>
      </c>
      <c r="BA28" s="81">
        <f>IFERROR(IF($B$2="Tonnes",AppQt.Data!AT106,(AppQt.Data!AT106*ozton*AppQt.Data!AT$7)/1000000),"-")</f>
        <v>11.6215520982</v>
      </c>
      <c r="BB28" s="81">
        <f>IFERROR(IF($B$2="Tonnes",AppQt.Data!AU106,(AppQt.Data!AU106*ozton*AppQt.Data!AU$7)/1000000),"-")</f>
        <v>4.63447139186</v>
      </c>
      <c r="BC28" s="81">
        <f>IFERROR(IF($B$2="Tonnes",AppQt.Data!AV106,(AppQt.Data!AV106*ozton*AppQt.Data!AV$7)/1000000),"-")</f>
        <v>8.3811219298800008</v>
      </c>
      <c r="BD28" s="81">
        <f>IFERROR(IF($B$2="Tonnes",AppQt.Data!AW106,(AppQt.Data!AW106*ozton*AppQt.Data!AW$7)/1000000),"-")</f>
        <v>16.586831957400001</v>
      </c>
      <c r="BE28" s="81">
        <f>IFERROR(IF($B$2="Tonnes",AppQt.Data!AX106,(AppQt.Data!AX106*ozton*AppQt.Data!AX$7)/1000000),"-")</f>
        <v>9.5847063311999996</v>
      </c>
      <c r="BF28" s="81">
        <f>IFERROR(IF($B$2="Tonnes",AppQt.Data!AY106,(AppQt.Data!AY106*ozton*AppQt.Data!AY$7)/1000000),"-")</f>
        <v>6.7045361782400006</v>
      </c>
      <c r="BG28" s="81">
        <f>IFERROR(IF($B$2="Tonnes",AppQt.Data!AZ106,(AppQt.Data!AZ106*ozton*AppQt.Data!AZ$7)/1000000),"-")</f>
        <v>19.990557828150003</v>
      </c>
      <c r="BH28" s="81">
        <f>IFERROR(IF($B$2="Tonnes",AppQt.Data!BA106,(AppQt.Data!BA106*ozton*AppQt.Data!BA$7)/1000000),"-")</f>
        <v>23.295812205819999</v>
      </c>
      <c r="BI28" s="81">
        <f>IFERROR(IF($B$2="Tonnes",AppQt.Data!BB106,(AppQt.Data!BB106*ozton*AppQt.Data!BB$7)/1000000),"-")</f>
        <v>19.909878008711996</v>
      </c>
      <c r="BJ28" s="81">
        <f>IFERROR(IF($B$2="Tonnes",AppQt.Data!BC106,(AppQt.Data!BC106*ozton*AppQt.Data!BC$7)/1000000),"-")</f>
        <v>49.021992012563999</v>
      </c>
      <c r="BK28" s="81">
        <f>IFERROR(IF($B$2="Tonnes",AppQt.Data!BD106,(AppQt.Data!BD106*ozton*AppQt.Data!BD$7)/1000000),"-")</f>
        <v>28.866987849500003</v>
      </c>
      <c r="BL28" s="81">
        <f>IFERROR(IF($B$2="Tonnes",AppQt.Data!BE106,(AppQt.Data!BE106*ozton*AppQt.Data!BE$7)/1000000),"-")</f>
        <v>44.255781163616007</v>
      </c>
      <c r="BM28" s="81">
        <f>IFERROR(IF($B$2="Tonnes",AppQt.Data!BF106,(AppQt.Data!BF106*ozton*AppQt.Data!BF$7)/1000000),"-")</f>
        <v>4.1180765506027992</v>
      </c>
      <c r="BN28" s="81">
        <f>IFERROR(IF($B$2="Tonnes",AppQt.Data!BG106,(AppQt.Data!BG106*ozton*AppQt.Data!BG$7)/1000000),"-")</f>
        <v>9.2489624619056006</v>
      </c>
      <c r="BO28" s="81">
        <f>IFERROR(IF($B$2="Tonnes",AppQt.Data!BH106,(AppQt.Data!BH106*ozton*AppQt.Data!BH$7)/1000000),"-")</f>
        <v>3.8138038645454402</v>
      </c>
      <c r="BP28" s="81">
        <f>IFERROR(IF($B$2="Tonnes",AppQt.Data!BI106,(AppQt.Data!BI106*ozton*AppQt.Data!BI$7)/1000000),"-")</f>
        <v>10.141283541012481</v>
      </c>
      <c r="BQ28" s="81">
        <f>IFERROR(IF($B$2="Tonnes",AppQt.Data!BJ106,(AppQt.Data!BJ106*ozton*AppQt.Data!BJ$7)/1000000),"-")</f>
        <v>9.5348174026618562</v>
      </c>
      <c r="BR28" s="81">
        <f>IFERROR(IF($B$2="Tonnes",AppQt.Data!BK106,(AppQt.Data!BK106*ozton*AppQt.Data!BK$7)/1000000),"-")</f>
        <v>35.94697383850928</v>
      </c>
      <c r="BS28" s="81">
        <f>IFERROR(IF($B$2="Tonnes",AppQt.Data!BL106,(AppQt.Data!BL106*ozton*AppQt.Data!BL$7)/1000000),"-")</f>
        <v>29.226608203516495</v>
      </c>
      <c r="BT28" s="81">
        <f>IFERROR(IF($B$2="Tonnes",AppQt.Data!BM106,(AppQt.Data!BM106*ozton*AppQt.Data!BM$7)/1000000),"-")</f>
        <v>50.4886288280264</v>
      </c>
      <c r="BU28" s="81">
        <f>IFERROR(IF($B$2="Tonnes",AppQt.Data!BN106,(AppQt.Data!BN106*ozton*AppQt.Data!BN$7)/1000000),"-")</f>
        <v>47.610830234625062</v>
      </c>
      <c r="BV28" s="81">
        <f>IFERROR(IF($B$2="Tonnes",AppQt.Data!BO106,(AppQt.Data!BO106*ozton*AppQt.Data!BO$7)/1000000),"-")</f>
        <v>30.216213669368805</v>
      </c>
      <c r="BW28" s="81">
        <f>IFERROR(IF($B$2="Tonnes",AppQt.Data!BP106,(AppQt.Data!BP106*ozton*AppQt.Data!BP$7)/1000000),"-")</f>
        <v>31.322091179900365</v>
      </c>
      <c r="BX28" s="68" t="str">
        <f t="shared" si="2"/>
        <v>▲</v>
      </c>
      <c r="BY28" s="69">
        <f t="shared" si="3"/>
        <v>7.169778175394792</v>
      </c>
    </row>
    <row r="29" spans="1:77">
      <c r="A29" s="64"/>
      <c r="B29" s="89" t="s">
        <v>70</v>
      </c>
      <c r="C29" s="81">
        <f>IFERROR(IF($B$2="Tonnes",AppAn.Data!L97,(AppAn.Data!L97*ozton*AppAn.Data!L$6)/1000000),"-")</f>
        <v>0</v>
      </c>
      <c r="D29" s="81">
        <f>IFERROR(IF($B$2="Tonnes",AppAn.Data!M97,(AppAn.Data!M97*ozton*AppAn.Data!M$6)/1000000),"-")</f>
        <v>0</v>
      </c>
      <c r="E29" s="81">
        <f>IFERROR(IF($B$2="Tonnes",AppAn.Data!N97,(AppAn.Data!N97*ozton*AppAn.Data!N$6)/1000000),"-")</f>
        <v>0</v>
      </c>
      <c r="F29" s="81">
        <f>IFERROR(IF($B$2="Tonnes",AppAn.Data!O97,(AppAn.Data!O97*ozton*AppAn.Data!O$6)/1000000),"-")</f>
        <v>0</v>
      </c>
      <c r="G29" s="81">
        <f>IFERROR(IF($B$2="Tonnes",AppAn.Data!P97,(AppAn.Data!P97*ozton*AppAn.Data!P$6)/1000000),"-")</f>
        <v>7.9054000000000002</v>
      </c>
      <c r="H29" s="81">
        <f>IFERROR(IF($B$2="Tonnes",AppAn.Data!Q97,(AppAn.Data!Q97*ozton*AppAn.Data!Q$6)/1000000),"-")</f>
        <v>4.8000000000000007</v>
      </c>
      <c r="I29" s="81">
        <f>IFERROR(IF($B$2="Tonnes",AppAn.Data!R97,(AppAn.Data!R97*ozton*AppAn.Data!R$6)/1000000),"-")</f>
        <v>3.6850000000000005</v>
      </c>
      <c r="J29" s="81">
        <f>IFERROR(IF($B$2="Tonnes",AppAn.Data!S97,(AppAn.Data!S97*ozton*AppAn.Data!S$6)/1000000),"-")</f>
        <v>2.4637500000000001</v>
      </c>
      <c r="K29" s="81">
        <f>IFERROR(IF($B$2="Tonnes",AppAn.Data!T97,(AppAn.Data!T97*ozton*AppAn.Data!T$6)/1000000),"-")</f>
        <v>2.6348250000000002</v>
      </c>
      <c r="L29" s="81">
        <f>IFERROR(IF($B$2="Tonnes",AppAn.Data!U97,(AppAn.Data!U97*ozton*AppAn.Data!U$6)/1000000),"-")</f>
        <v>3.6550425</v>
      </c>
      <c r="M29" s="81">
        <f>IFERROR(IF($B$2="Tonnes",AppAn.Data!V97,(AppAn.Data!V97*ozton*AppAn.Data!V$6)/1000000),"-")</f>
        <v>4.99</v>
      </c>
      <c r="N29" s="81">
        <f>IFERROR(IF($B$2="Tonnes",AppAn.Data!W97,(AppAn.Data!W97*ozton*AppAn.Data!W$6)/1000000),"-")</f>
        <v>5.2725</v>
      </c>
      <c r="O29" s="81">
        <f>IFERROR(IF($B$2="Tonnes",AppAn.Data!X97,(AppAn.Data!X97*ozton*AppAn.Data!X$6)/1000000),"-")</f>
        <v>25</v>
      </c>
      <c r="P29" s="81">
        <f>IFERROR(IF($B$2="Tonnes",AppAn.Data!Y97,(AppAn.Data!Y97*ozton*AppAn.Data!Y$6)/1000000),"-")</f>
        <v>31.5</v>
      </c>
      <c r="Q29" s="68" t="str">
        <f t="shared" si="0"/>
        <v>▲</v>
      </c>
      <c r="R29" s="69">
        <f t="shared" si="1"/>
        <v>26</v>
      </c>
      <c r="S29" s="64"/>
      <c r="T29" s="81">
        <f>IFERROR(IF($B$2="Tonnes",AppQt.Data!M107,(AppQt.Data!M107*ozton*AppQt.Data!M$7)/1000000),"-")</f>
        <v>0</v>
      </c>
      <c r="U29" s="81">
        <f>IFERROR(IF($B$2="Tonnes",AppQt.Data!N107,(AppQt.Data!N107*ozton*AppQt.Data!N$7)/1000000),"-")</f>
        <v>0</v>
      </c>
      <c r="V29" s="81">
        <f>IFERROR(IF($B$2="Tonnes",AppQt.Data!O107,(AppQt.Data!O107*ozton*AppQt.Data!O$7)/1000000),"-")</f>
        <v>0</v>
      </c>
      <c r="W29" s="81">
        <f>IFERROR(IF($B$2="Tonnes",AppQt.Data!P107,(AppQt.Data!P107*ozton*AppQt.Data!P$7)/1000000),"-")</f>
        <v>0</v>
      </c>
      <c r="X29" s="81">
        <f>IFERROR(IF($B$2="Tonnes",AppQt.Data!Q107,(AppQt.Data!Q107*ozton*AppQt.Data!Q$7)/1000000),"-")</f>
        <v>0</v>
      </c>
      <c r="Y29" s="81">
        <f>IFERROR(IF($B$2="Tonnes",AppQt.Data!R107,(AppQt.Data!R107*ozton*AppQt.Data!R$7)/1000000),"-")</f>
        <v>0</v>
      </c>
      <c r="Z29" s="81">
        <f>IFERROR(IF($B$2="Tonnes",AppQt.Data!S107,(AppQt.Data!S107*ozton*AppQt.Data!S$7)/1000000),"-")</f>
        <v>0</v>
      </c>
      <c r="AA29" s="81">
        <f>IFERROR(IF($B$2="Tonnes",AppQt.Data!T107,(AppQt.Data!T107*ozton*AppQt.Data!T$7)/1000000),"-")</f>
        <v>0</v>
      </c>
      <c r="AB29" s="81">
        <f>IFERROR(IF($B$2="Tonnes",AppQt.Data!U107,(AppQt.Data!U107*ozton*AppQt.Data!U$7)/1000000),"-")</f>
        <v>0</v>
      </c>
      <c r="AC29" s="81">
        <f>IFERROR(IF($B$2="Tonnes",AppQt.Data!V107,(AppQt.Data!V107*ozton*AppQt.Data!V$7)/1000000),"-")</f>
        <v>0</v>
      </c>
      <c r="AD29" s="81">
        <f>IFERROR(IF($B$2="Tonnes",AppQt.Data!W107,(AppQt.Data!W107*ozton*AppQt.Data!W$7)/1000000),"-")</f>
        <v>0</v>
      </c>
      <c r="AE29" s="81">
        <f>IFERROR(IF($B$2="Tonnes",AppQt.Data!X107,(AppQt.Data!X107*ozton*AppQt.Data!X$7)/1000000),"-")</f>
        <v>0</v>
      </c>
      <c r="AF29" s="81">
        <f>IFERROR(IF($B$2="Tonnes",AppQt.Data!Y107,(AppQt.Data!Y107*ozton*AppQt.Data!Y$7)/1000000),"-")</f>
        <v>0</v>
      </c>
      <c r="AG29" s="81">
        <f>IFERROR(IF($B$2="Tonnes",AppQt.Data!Z107,(AppQt.Data!Z107*ozton*AppQt.Data!Z$7)/1000000),"-")</f>
        <v>0</v>
      </c>
      <c r="AH29" s="81">
        <f>IFERROR(IF($B$2="Tonnes",AppQt.Data!AA107,(AppQt.Data!AA107*ozton*AppQt.Data!AA$7)/1000000),"-")</f>
        <v>0</v>
      </c>
      <c r="AI29" s="81">
        <f>IFERROR(IF($B$2="Tonnes",AppQt.Data!AB107,(AppQt.Data!AB107*ozton*AppQt.Data!AB$7)/1000000),"-")</f>
        <v>0</v>
      </c>
      <c r="AJ29" s="81">
        <f>IFERROR(IF($B$2="Tonnes",AppQt.Data!AC107,(AppQt.Data!AC107*ozton*AppQt.Data!AC$7)/1000000),"-")</f>
        <v>2.1881500000000003</v>
      </c>
      <c r="AK29" s="81">
        <f>IFERROR(IF($B$2="Tonnes",AppQt.Data!AD107,(AppQt.Data!AD107*ozton*AppQt.Data!AD$7)/1000000),"-")</f>
        <v>2.18025</v>
      </c>
      <c r="AL29" s="81">
        <f>IFERROR(IF($B$2="Tonnes",AppQt.Data!AE107,(AppQt.Data!AE107*ozton*AppQt.Data!AE$7)/1000000),"-")</f>
        <v>2.0802499999999999</v>
      </c>
      <c r="AM29" s="81">
        <f>IFERROR(IF($B$2="Tonnes",AppQt.Data!AF107,(AppQt.Data!AF107*ozton*AppQt.Data!AF$7)/1000000),"-")</f>
        <v>1.45675</v>
      </c>
      <c r="AN29" s="81">
        <f>IFERROR(IF($B$2="Tonnes",AppQt.Data!AG107,(AppQt.Data!AG107*ozton*AppQt.Data!AG$7)/1000000),"-")</f>
        <v>1.25</v>
      </c>
      <c r="AO29" s="81">
        <f>IFERROR(IF($B$2="Tonnes",AppQt.Data!AH107,(AppQt.Data!AH107*ozton*AppQt.Data!AH$7)/1000000),"-")</f>
        <v>1.25</v>
      </c>
      <c r="AP29" s="81">
        <f>IFERROR(IF($B$2="Tonnes",AppQt.Data!AI107,(AppQt.Data!AI107*ozton*AppQt.Data!AI$7)/1000000),"-")</f>
        <v>1.2000000000000002</v>
      </c>
      <c r="AQ29" s="81">
        <f>IFERROR(IF($B$2="Tonnes",AppQt.Data!AJ107,(AppQt.Data!AJ107*ozton*AppQt.Data!AJ$7)/1000000),"-")</f>
        <v>1.1000000000000001</v>
      </c>
      <c r="AR29" s="81">
        <f>IFERROR(IF($B$2="Tonnes",AppQt.Data!AK107,(AppQt.Data!AK107*ozton*AppQt.Data!AK$7)/1000000),"-")</f>
        <v>0.98</v>
      </c>
      <c r="AS29" s="81">
        <f>IFERROR(IF($B$2="Tonnes",AppQt.Data!AL107,(AppQt.Data!AL107*ozton*AppQt.Data!AL$7)/1000000),"-")</f>
        <v>0.98</v>
      </c>
      <c r="AT29" s="81">
        <f>IFERROR(IF($B$2="Tonnes",AppQt.Data!AM107,(AppQt.Data!AM107*ozton*AppQt.Data!AM$7)/1000000),"-")</f>
        <v>0.90000000000000013</v>
      </c>
      <c r="AU29" s="81">
        <f>IFERROR(IF($B$2="Tonnes",AppQt.Data!AN107,(AppQt.Data!AN107*ozton*AppQt.Data!AN$7)/1000000),"-")</f>
        <v>0.82499999999999996</v>
      </c>
      <c r="AV29" s="81">
        <f>IFERROR(IF($B$2="Tonnes",AppQt.Data!AO107,(AppQt.Data!AO107*ozton*AppQt.Data!AO$7)/1000000),"-")</f>
        <v>0.66</v>
      </c>
      <c r="AW29" s="81">
        <f>IFERROR(IF($B$2="Tonnes",AppQt.Data!AP107,(AppQt.Data!AP107*ozton*AppQt.Data!AP$7)/1000000),"-")</f>
        <v>0.66</v>
      </c>
      <c r="AX29" s="81">
        <f>IFERROR(IF($B$2="Tonnes",AppQt.Data!AQ107,(AppQt.Data!AQ107*ozton*AppQt.Data!AQ$7)/1000000),"-")</f>
        <v>0.60000000000000009</v>
      </c>
      <c r="AY29" s="81">
        <f>IFERROR(IF($B$2="Tonnes",AppQt.Data!AR107,(AppQt.Data!AR107*ozton*AppQt.Data!AR$7)/1000000),"-")</f>
        <v>0.54374999999999996</v>
      </c>
      <c r="AZ29" s="81">
        <f>IFERROR(IF($B$2="Tonnes",AppQt.Data!AS107,(AppQt.Data!AS107*ozton*AppQt.Data!AS$7)/1000000),"-")</f>
        <v>0.81194999999999995</v>
      </c>
      <c r="BA29" s="81">
        <f>IFERROR(IF($B$2="Tonnes",AppQt.Data!AT107,(AppQt.Data!AT107*ozton*AppQt.Data!AT$7)/1000000),"-")</f>
        <v>0.64874999999999994</v>
      </c>
      <c r="BB29" s="81">
        <f>IFERROR(IF($B$2="Tonnes",AppQt.Data!AU107,(AppQt.Data!AU107*ozton*AppQt.Data!AU$7)/1000000),"-")</f>
        <v>0.60675000000000001</v>
      </c>
      <c r="BC29" s="81">
        <f>IFERROR(IF($B$2="Tonnes",AppQt.Data!AV107,(AppQt.Data!AV107*ozton*AppQt.Data!AV$7)/1000000),"-")</f>
        <v>0.56737499999999996</v>
      </c>
      <c r="BD29" s="81">
        <f>IFERROR(IF($B$2="Tonnes",AppQt.Data!AW107,(AppQt.Data!AW107*ozton*AppQt.Data!AW$7)/1000000),"-")</f>
        <v>1.0516799999999999</v>
      </c>
      <c r="BE29" s="81">
        <f>IFERROR(IF($B$2="Tonnes",AppQt.Data!AX107,(AppQt.Data!AX107*ozton*AppQt.Data!AX$7)/1000000),"-")</f>
        <v>0.90480000000000005</v>
      </c>
      <c r="BF29" s="81">
        <f>IFERROR(IF($B$2="Tonnes",AppQt.Data!AY107,(AppQt.Data!AY107*ozton*AppQt.Data!AY$7)/1000000),"-")</f>
        <v>0.86699999999999999</v>
      </c>
      <c r="BG29" s="81">
        <f>IFERROR(IF($B$2="Tonnes",AppQt.Data!AZ107,(AppQt.Data!AZ107*ozton*AppQt.Data!AZ$7)/1000000),"-")</f>
        <v>0.83156249999999998</v>
      </c>
      <c r="BH29" s="81">
        <f>IFERROR(IF($B$2="Tonnes",AppQt.Data!BA107,(AppQt.Data!BA107*ozton*AppQt.Data!BA$7)/1000000),"-")</f>
        <v>1.2225000000000001</v>
      </c>
      <c r="BI29" s="81">
        <f>IFERROR(IF($B$2="Tonnes",AppQt.Data!BB107,(AppQt.Data!BB107*ozton*AppQt.Data!BB$7)/1000000),"-")</f>
        <v>1.2225000000000001</v>
      </c>
      <c r="BJ29" s="81">
        <f>IFERROR(IF($B$2="Tonnes",AppQt.Data!BC107,(AppQt.Data!BC107*ozton*AppQt.Data!BC$7)/1000000),"-")</f>
        <v>1.2725</v>
      </c>
      <c r="BK29" s="81">
        <f>IFERROR(IF($B$2="Tonnes",AppQt.Data!BD107,(AppQt.Data!BD107*ozton*AppQt.Data!BD$7)/1000000),"-")</f>
        <v>1.2725</v>
      </c>
      <c r="BL29" s="81">
        <f>IFERROR(IF($B$2="Tonnes",AppQt.Data!BE107,(AppQt.Data!BE107*ozton*AppQt.Data!BE$7)/1000000),"-")</f>
        <v>1.2725</v>
      </c>
      <c r="BM29" s="81">
        <f>IFERROR(IF($B$2="Tonnes",AppQt.Data!BF107,(AppQt.Data!BF107*ozton*AppQt.Data!BF$7)/1000000),"-")</f>
        <v>1.4000000000000001</v>
      </c>
      <c r="BN29" s="81">
        <f>IFERROR(IF($B$2="Tonnes",AppQt.Data!BG107,(AppQt.Data!BG107*ozton*AppQt.Data!BG$7)/1000000),"-")</f>
        <v>1.3</v>
      </c>
      <c r="BO29" s="81">
        <f>IFERROR(IF($B$2="Tonnes",AppQt.Data!BH107,(AppQt.Data!BH107*ozton*AppQt.Data!BH$7)/1000000),"-")</f>
        <v>1.3</v>
      </c>
      <c r="BP29" s="81">
        <f>IFERROR(IF($B$2="Tonnes",AppQt.Data!BI107,(AppQt.Data!BI107*ozton*AppQt.Data!BI$7)/1000000),"-")</f>
        <v>5.5</v>
      </c>
      <c r="BQ29" s="81">
        <f>IFERROR(IF($B$2="Tonnes",AppQt.Data!BJ107,(AppQt.Data!BJ107*ozton*AppQt.Data!BJ$7)/1000000),"-")</f>
        <v>7.5</v>
      </c>
      <c r="BR29" s="81">
        <f>IFERROR(IF($B$2="Tonnes",AppQt.Data!BK107,(AppQt.Data!BK107*ozton*AppQt.Data!BK$7)/1000000),"-")</f>
        <v>6.5</v>
      </c>
      <c r="BS29" s="81">
        <f>IFERROR(IF($B$2="Tonnes",AppQt.Data!BL107,(AppQt.Data!BL107*ozton*AppQt.Data!BL$7)/1000000),"-")</f>
        <v>5.5</v>
      </c>
      <c r="BT29" s="81">
        <f>IFERROR(IF($B$2="Tonnes",AppQt.Data!BM107,(AppQt.Data!BM107*ozton*AppQt.Data!BM$7)/1000000),"-")</f>
        <v>7</v>
      </c>
      <c r="BU29" s="81">
        <f>IFERROR(IF($B$2="Tonnes",AppQt.Data!BN107,(AppQt.Data!BN107*ozton*AppQt.Data!BN$7)/1000000),"-")</f>
        <v>8.5</v>
      </c>
      <c r="BV29" s="81">
        <f>IFERROR(IF($B$2="Tonnes",AppQt.Data!BO107,(AppQt.Data!BO107*ozton*AppQt.Data!BO$7)/1000000),"-")</f>
        <v>8.5</v>
      </c>
      <c r="BW29" s="81">
        <f>IFERROR(IF($B$2="Tonnes",AppQt.Data!BP107,(AppQt.Data!BP107*ozton*AppQt.Data!BP$7)/1000000),"-")</f>
        <v>7.5</v>
      </c>
      <c r="BX29" s="68" t="str">
        <f t="shared" si="2"/>
        <v>▲</v>
      </c>
      <c r="BY29" s="69">
        <f t="shared" si="3"/>
        <v>36.363636363636353</v>
      </c>
    </row>
    <row r="30" spans="1:77">
      <c r="A30" s="64"/>
      <c r="B30" s="90" t="s">
        <v>72</v>
      </c>
      <c r="C30" s="81">
        <f>IFERROR(IF($B$2="Tonnes",AppAn.Data!L98,(AppAn.Data!L98*ozton*AppAn.Data!L$6)/1000000),"-")</f>
        <v>113.24624942106178</v>
      </c>
      <c r="D30" s="81">
        <f>IFERROR(IF($B$2="Tonnes",AppAn.Data!M98,(AppAn.Data!M98*ozton*AppAn.Data!M$6)/1000000),"-")</f>
        <v>92.41861719485334</v>
      </c>
      <c r="E30" s="81">
        <f>IFERROR(IF($B$2="Tonnes",AppAn.Data!N98,(AppAn.Data!N98*ozton*AppAn.Data!N$6)/1000000),"-")</f>
        <v>61.621200711229193</v>
      </c>
      <c r="F30" s="81">
        <f>IFERROR(IF($B$2="Tonnes",AppAn.Data!O98,(AppAn.Data!O98*ozton*AppAn.Data!O$6)/1000000),"-")</f>
        <v>85.620197644429041</v>
      </c>
      <c r="G30" s="81">
        <f>IFERROR(IF($B$2="Tonnes",AppAn.Data!P98,(AppAn.Data!P98*ozton*AppAn.Data!P$6)/1000000),"-")</f>
        <v>56.098837342411073</v>
      </c>
      <c r="H30" s="81">
        <f>IFERROR(IF($B$2="Tonnes",AppAn.Data!Q98,(AppAn.Data!Q98*ozton*AppAn.Data!Q$6)/1000000),"-")</f>
        <v>78.217535999813734</v>
      </c>
      <c r="I30" s="81">
        <f>IFERROR(IF($B$2="Tonnes",AppAn.Data!R98,(AppAn.Data!R98*ozton*AppAn.Data!R$6)/1000000),"-")</f>
        <v>99.017121769119669</v>
      </c>
      <c r="J30" s="81">
        <f>IFERROR(IF($B$2="Tonnes",AppAn.Data!S98,(AppAn.Data!S98*ozton*AppAn.Data!S$6)/1000000),"-")</f>
        <v>41.843647430531853</v>
      </c>
      <c r="K30" s="81">
        <f>IFERROR(IF($B$2="Tonnes",AppAn.Data!T98,(AppAn.Data!T98*ozton*AppAn.Data!T$6)/1000000),"-")</f>
        <v>31.229388411754876</v>
      </c>
      <c r="L30" s="81">
        <f>IFERROR(IF($B$2="Tonnes",AppAn.Data!U98,(AppAn.Data!U98*ozton*AppAn.Data!U$6)/1000000),"-")</f>
        <v>24.962329304812286</v>
      </c>
      <c r="M30" s="81">
        <f>IFERROR(IF($B$2="Tonnes",AppAn.Data!V98,(AppAn.Data!V98*ozton*AppAn.Data!V$6)/1000000),"-")</f>
        <v>79.132791951134791</v>
      </c>
      <c r="N30" s="81">
        <f>IFERROR(IF($B$2="Tonnes",AppAn.Data!W98,(AppAn.Data!W98*ozton*AppAn.Data!W$6)/1000000),"-")</f>
        <v>129.69631996798168</v>
      </c>
      <c r="O30" s="81">
        <f>IFERROR(IF($B$2="Tonnes",AppAn.Data!X98,(AppAn.Data!X98*ozton*AppAn.Data!X$6)/1000000),"-")</f>
        <v>122.57973946484395</v>
      </c>
      <c r="P30" s="81">
        <f>IFERROR(IF($B$2="Tonnes",AppAn.Data!Y98,(AppAn.Data!Y98*ozton*AppAn.Data!Y$6)/1000000),"-")</f>
        <v>125.17519755733694</v>
      </c>
      <c r="Q30" s="68" t="str">
        <f t="shared" si="0"/>
        <v>▲</v>
      </c>
      <c r="R30" s="69">
        <f t="shared" si="1"/>
        <v>2.1173630355425743</v>
      </c>
      <c r="S30" s="64"/>
      <c r="T30" s="81">
        <f>IFERROR(IF($B$2="Tonnes",AppQt.Data!M108,(AppQt.Data!M108*ozton*AppQt.Data!M$7)/1000000),"-")</f>
        <v>18.532406751693294</v>
      </c>
      <c r="U30" s="81">
        <f>IFERROR(IF($B$2="Tonnes",AppQt.Data!N108,(AppQt.Data!N108*ozton*AppQt.Data!N$7)/1000000),"-")</f>
        <v>35.58805916865704</v>
      </c>
      <c r="V30" s="81">
        <f>IFERROR(IF($B$2="Tonnes",AppQt.Data!O108,(AppQt.Data!O108*ozton*AppQt.Data!O$7)/1000000),"-")</f>
        <v>26.156164632568277</v>
      </c>
      <c r="W30" s="81">
        <f>IFERROR(IF($B$2="Tonnes",AppQt.Data!P108,(AppQt.Data!P108*ozton*AppQt.Data!P$7)/1000000),"-")</f>
        <v>32.969618868143179</v>
      </c>
      <c r="X30" s="81">
        <f>IFERROR(IF($B$2="Tonnes",AppQt.Data!Q108,(AppQt.Data!Q108*ozton*AppQt.Data!Q$7)/1000000),"-")</f>
        <v>23.306748278736595</v>
      </c>
      <c r="Y30" s="81">
        <f>IFERROR(IF($B$2="Tonnes",AppQt.Data!R108,(AppQt.Data!R108*ozton*AppQt.Data!R$7)/1000000),"-")</f>
        <v>22.278091258650885</v>
      </c>
      <c r="Z30" s="81">
        <f>IFERROR(IF($B$2="Tonnes",AppQt.Data!S108,(AppQt.Data!S108*ozton*AppQt.Data!S$7)/1000000),"-")</f>
        <v>24.507787552733284</v>
      </c>
      <c r="AA30" s="81">
        <f>IFERROR(IF($B$2="Tonnes",AppQt.Data!T108,(AppQt.Data!T108*ozton*AppQt.Data!T$7)/1000000),"-")</f>
        <v>22.325990104732583</v>
      </c>
      <c r="AB30" s="81">
        <f>IFERROR(IF($B$2="Tonnes",AppQt.Data!U108,(AppQt.Data!U108*ozton*AppQt.Data!U$7)/1000000),"-")</f>
        <v>16.148273696955869</v>
      </c>
      <c r="AC30" s="81">
        <f>IFERROR(IF($B$2="Tonnes",AppQt.Data!V108,(AppQt.Data!V108*ozton*AppQt.Data!V$7)/1000000),"-")</f>
        <v>13.82799477984663</v>
      </c>
      <c r="AD30" s="81">
        <f>IFERROR(IF($B$2="Tonnes",AppQt.Data!W108,(AppQt.Data!W108*ozton*AppQt.Data!W$7)/1000000),"-")</f>
        <v>12.276767543647034</v>
      </c>
      <c r="AE30" s="81">
        <f>IFERROR(IF($B$2="Tonnes",AppQt.Data!X108,(AppQt.Data!X108*ozton*AppQt.Data!X$7)/1000000),"-")</f>
        <v>19.368164690779672</v>
      </c>
      <c r="AF30" s="81">
        <f>IFERROR(IF($B$2="Tonnes",AppQt.Data!Y108,(AppQt.Data!Y108*ozton*AppQt.Data!Y$7)/1000000),"-")</f>
        <v>25.043708448130257</v>
      </c>
      <c r="AG30" s="81">
        <f>IFERROR(IF($B$2="Tonnes",AppQt.Data!Z108,(AppQt.Data!Z108*ozton*AppQt.Data!Z$7)/1000000),"-")</f>
        <v>29.722657377991219</v>
      </c>
      <c r="AH30" s="81">
        <f>IFERROR(IF($B$2="Tonnes",AppQt.Data!AA108,(AppQt.Data!AA108*ozton*AppQt.Data!AA$7)/1000000),"-")</f>
        <v>12.943425813841898</v>
      </c>
      <c r="AI30" s="81">
        <f>IFERROR(IF($B$2="Tonnes",AppQt.Data!AB108,(AppQt.Data!AB108*ozton*AppQt.Data!AB$7)/1000000),"-")</f>
        <v>17.910406004465671</v>
      </c>
      <c r="AJ30" s="81">
        <f>IFERROR(IF($B$2="Tonnes",AppQt.Data!AC108,(AppQt.Data!AC108*ozton*AppQt.Data!AC$7)/1000000),"-")</f>
        <v>13.75252273074627</v>
      </c>
      <c r="AK30" s="81">
        <f>IFERROR(IF($B$2="Tonnes",AppQt.Data!AD108,(AppQt.Data!AD108*ozton*AppQt.Data!AD$7)/1000000),"-")</f>
        <v>13.315173295822623</v>
      </c>
      <c r="AL30" s="81">
        <f>IFERROR(IF($B$2="Tonnes",AppQt.Data!AE108,(AppQt.Data!AE108*ozton*AppQt.Data!AE$7)/1000000),"-")</f>
        <v>12.115282232854387</v>
      </c>
      <c r="AM30" s="81">
        <f>IFERROR(IF($B$2="Tonnes",AppQt.Data!AF108,(AppQt.Data!AF108*ozton*AppQt.Data!AF$7)/1000000),"-")</f>
        <v>16.91585908298779</v>
      </c>
      <c r="AN30" s="81">
        <f>IFERROR(IF($B$2="Tonnes",AppQt.Data!AG108,(AppQt.Data!AG108*ozton*AppQt.Data!AG$7)/1000000),"-")</f>
        <v>13.462840294403474</v>
      </c>
      <c r="AO30" s="81">
        <f>IFERROR(IF($B$2="Tonnes",AppQt.Data!AH108,(AppQt.Data!AH108*ozton*AppQt.Data!AH$7)/1000000),"-")</f>
        <v>13.717608164507332</v>
      </c>
      <c r="AP30" s="81">
        <f>IFERROR(IF($B$2="Tonnes",AppQt.Data!AI108,(AppQt.Data!AI108*ozton*AppQt.Data!AI$7)/1000000),"-")</f>
        <v>32.765675323518622</v>
      </c>
      <c r="AQ30" s="81">
        <f>IFERROR(IF($B$2="Tonnes",AppQt.Data!AJ108,(AppQt.Data!AJ108*ozton*AppQt.Data!AJ$7)/1000000),"-")</f>
        <v>18.271412217384313</v>
      </c>
      <c r="AR30" s="81">
        <f>IFERROR(IF($B$2="Tonnes",AppQt.Data!AK108,(AppQt.Data!AK108*ozton*AppQt.Data!AK$7)/1000000),"-")</f>
        <v>22.99703507013389</v>
      </c>
      <c r="AS30" s="81">
        <f>IFERROR(IF($B$2="Tonnes",AppQt.Data!AL108,(AppQt.Data!AL108*ozton*AppQt.Data!AL$7)/1000000),"-")</f>
        <v>29.004675734190538</v>
      </c>
      <c r="AT30" s="81">
        <f>IFERROR(IF($B$2="Tonnes",AppQt.Data!AM108,(AppQt.Data!AM108*ozton*AppQt.Data!AM$7)/1000000),"-")</f>
        <v>18.700693362873967</v>
      </c>
      <c r="AU30" s="81">
        <f>IFERROR(IF($B$2="Tonnes",AppQt.Data!AN108,(AppQt.Data!AN108*ozton*AppQt.Data!AN$7)/1000000),"-")</f>
        <v>28.314717601921259</v>
      </c>
      <c r="AV30" s="81">
        <f>IFERROR(IF($B$2="Tonnes",AppQt.Data!AO108,(AppQt.Data!AO108*ozton*AppQt.Data!AO$7)/1000000),"-")</f>
        <v>17.95418767526353</v>
      </c>
      <c r="AW30" s="81">
        <f>IFERROR(IF($B$2="Tonnes",AppQt.Data!AP108,(AppQt.Data!AP108*ozton*AppQt.Data!AP$7)/1000000),"-")</f>
        <v>5.8759917491872988</v>
      </c>
      <c r="AX30" s="81">
        <f>IFERROR(IF($B$2="Tonnes",AppQt.Data!AQ108,(AppQt.Data!AQ108*ozton*AppQt.Data!AQ$7)/1000000),"-")</f>
        <v>7.6232042892564955</v>
      </c>
      <c r="AY30" s="81">
        <f>IFERROR(IF($B$2="Tonnes",AppQt.Data!AR108,(AppQt.Data!AR108*ozton*AppQt.Data!AR$7)/1000000),"-")</f>
        <v>10.390263716824526</v>
      </c>
      <c r="AZ30" s="81">
        <f>IFERROR(IF($B$2="Tonnes",AppQt.Data!AS108,(AppQt.Data!AS108*ozton*AppQt.Data!AS$7)/1000000),"-")</f>
        <v>7.2517775831160023</v>
      </c>
      <c r="BA30" s="81">
        <f>IFERROR(IF($B$2="Tonnes",AppQt.Data!AT108,(AppQt.Data!AT108*ozton*AppQt.Data!AT$7)/1000000),"-")</f>
        <v>6.1028277390730281</v>
      </c>
      <c r="BB30" s="81">
        <f>IFERROR(IF($B$2="Tonnes",AppQt.Data!AU108,(AppQt.Data!AU108*ozton*AppQt.Data!AU$7)/1000000),"-")</f>
        <v>8.9718600433804081</v>
      </c>
      <c r="BC30" s="81">
        <f>IFERROR(IF($B$2="Tonnes",AppQt.Data!AV108,(AppQt.Data!AV108*ozton*AppQt.Data!AV$7)/1000000),"-")</f>
        <v>8.9029230461854389</v>
      </c>
      <c r="BD30" s="81">
        <f>IFERROR(IF($B$2="Tonnes",AppQt.Data!AW108,(AppQt.Data!AW108*ozton*AppQt.Data!AW$7)/1000000),"-")</f>
        <v>8.8550092782816456</v>
      </c>
      <c r="BE30" s="81">
        <f>IFERROR(IF($B$2="Tonnes",AppQt.Data!AX108,(AppQt.Data!AX108*ozton*AppQt.Data!AX$7)/1000000),"-")</f>
        <v>4.2833135902069408</v>
      </c>
      <c r="BF30" s="81">
        <f>IFERROR(IF($B$2="Tonnes",AppQt.Data!AY108,(AppQt.Data!AY108*ozton*AppQt.Data!AY$7)/1000000),"-")</f>
        <v>5.8262418996029792</v>
      </c>
      <c r="BG30" s="81">
        <f>IFERROR(IF($B$2="Tonnes",AppQt.Data!AZ108,(AppQt.Data!AZ108*ozton*AppQt.Data!AZ$7)/1000000),"-")</f>
        <v>5.9977645367207213</v>
      </c>
      <c r="BH30" s="81">
        <f>IFERROR(IF($B$2="Tonnes",AppQt.Data!BA108,(AppQt.Data!BA108*ozton*AppQt.Data!BA$7)/1000000),"-")</f>
        <v>17.058163965102707</v>
      </c>
      <c r="BI30" s="81">
        <f>IFERROR(IF($B$2="Tonnes",AppQt.Data!BB108,(AppQt.Data!BB108*ozton*AppQt.Data!BB$7)/1000000),"-")</f>
        <v>16.873412537977526</v>
      </c>
      <c r="BJ30" s="81">
        <f>IFERROR(IF($B$2="Tonnes",AppQt.Data!BC108,(AppQt.Data!BC108*ozton*AppQt.Data!BC$7)/1000000),"-")</f>
        <v>24.808869470253974</v>
      </c>
      <c r="BK30" s="81">
        <f>IFERROR(IF($B$2="Tonnes",AppQt.Data!BD108,(AppQt.Data!BD108*ozton*AppQt.Data!BD$7)/1000000),"-")</f>
        <v>20.392345977800577</v>
      </c>
      <c r="BL30" s="81">
        <f>IFERROR(IF($B$2="Tonnes",AppQt.Data!BE108,(AppQt.Data!BE108*ozton*AppQt.Data!BE$7)/1000000),"-")</f>
        <v>35.161619103580321</v>
      </c>
      <c r="BM30" s="81">
        <f>IFERROR(IF($B$2="Tonnes",AppQt.Data!BF108,(AppQt.Data!BF108*ozton*AppQt.Data!BF$7)/1000000),"-")</f>
        <v>33.97681302469806</v>
      </c>
      <c r="BN30" s="81">
        <f>IFERROR(IF($B$2="Tonnes",AppQt.Data!BG108,(AppQt.Data!BG108*ozton*AppQt.Data!BG$7)/1000000),"-")</f>
        <v>27.260629931081613</v>
      </c>
      <c r="BO30" s="81">
        <f>IFERROR(IF($B$2="Tonnes",AppQt.Data!BH108,(AppQt.Data!BH108*ozton*AppQt.Data!BH$7)/1000000),"-")</f>
        <v>33.297257908621724</v>
      </c>
      <c r="BP30" s="81">
        <f>IFERROR(IF($B$2="Tonnes",AppQt.Data!BI108,(AppQt.Data!BI108*ozton*AppQt.Data!BI$7)/1000000),"-")</f>
        <v>34.773799727176815</v>
      </c>
      <c r="BQ30" s="81">
        <f>IFERROR(IF($B$2="Tonnes",AppQt.Data!BJ108,(AppQt.Data!BJ108*ozton*AppQt.Data!BJ$7)/1000000),"-")</f>
        <v>32.851152084016746</v>
      </c>
      <c r="BR30" s="81">
        <f>IFERROR(IF($B$2="Tonnes",AppQt.Data!BK108,(AppQt.Data!BK108*ozton*AppQt.Data!BK$7)/1000000),"-")</f>
        <v>28.2688834152531</v>
      </c>
      <c r="BS30" s="81">
        <f>IFERROR(IF($B$2="Tonnes",AppQt.Data!BL108,(AppQt.Data!BL108*ozton*AppQt.Data!BL$7)/1000000),"-")</f>
        <v>26.685904238397296</v>
      </c>
      <c r="BT30" s="81">
        <f>IFERROR(IF($B$2="Tonnes",AppQt.Data!BM108,(AppQt.Data!BM108*ozton*AppQt.Data!BM$7)/1000000),"-")</f>
        <v>36.444920837545695</v>
      </c>
      <c r="BU30" s="81">
        <f>IFERROR(IF($B$2="Tonnes",AppQt.Data!BN108,(AppQt.Data!BN108*ozton*AppQt.Data!BN$7)/1000000),"-")</f>
        <v>37.863430833696107</v>
      </c>
      <c r="BV30" s="81">
        <f>IFERROR(IF($B$2="Tonnes",AppQt.Data!BO108,(AppQt.Data!BO108*ozton*AppQt.Data!BO$7)/1000000),"-")</f>
        <v>24.452211960387899</v>
      </c>
      <c r="BW30" s="81">
        <f>IFERROR(IF($B$2="Tonnes",AppQt.Data!BP108,(AppQt.Data!BP108*ozton*AppQt.Data!BP$7)/1000000),"-")</f>
        <v>26.414633925707246</v>
      </c>
      <c r="BX30" s="68" t="str">
        <f t="shared" si="2"/>
        <v>▼</v>
      </c>
      <c r="BY30" s="69">
        <f t="shared" si="3"/>
        <v>-1.0165303385137991</v>
      </c>
    </row>
    <row r="31" spans="1:77">
      <c r="A31" s="64"/>
      <c r="B31" s="80" t="s">
        <v>73</v>
      </c>
      <c r="C31" s="81">
        <f>IFERROR(IF($B$2="Tonnes",AppAn.Data!L99,(AppAn.Data!L99*ozton*AppAn.Data!L$6)/1000000),"-")</f>
        <v>104.35015793448123</v>
      </c>
      <c r="D31" s="81">
        <f>IFERROR(IF($B$2="Tonnes",AppAn.Data!M99,(AppAn.Data!M99*ozton*AppAn.Data!M$6)/1000000),"-")</f>
        <v>82.613907985532762</v>
      </c>
      <c r="E31" s="81">
        <f>IFERROR(IF($B$2="Tonnes",AppAn.Data!N99,(AppAn.Data!N99*ozton*AppAn.Data!N$6)/1000000),"-")</f>
        <v>53.132514108832922</v>
      </c>
      <c r="F31" s="81">
        <f>IFERROR(IF($B$2="Tonnes",AppAn.Data!O99,(AppAn.Data!O99*ozton*AppAn.Data!O$6)/1000000),"-")</f>
        <v>75.273019471993393</v>
      </c>
      <c r="G31" s="81">
        <f>IFERROR(IF($B$2="Tonnes",AppAn.Data!P99,(AppAn.Data!P99*ozton*AppAn.Data!P$6)/1000000),"-")</f>
        <v>48.188569966922437</v>
      </c>
      <c r="H31" s="81">
        <f>IFERROR(IF($B$2="Tonnes",AppAn.Data!Q99,(AppAn.Data!Q99*ozton*AppAn.Data!Q$6)/1000000),"-")</f>
        <v>71.05362192267674</v>
      </c>
      <c r="I31" s="81">
        <f>IFERROR(IF($B$2="Tonnes",AppAn.Data!R99,(AppAn.Data!R99*ozton*AppAn.Data!R$6)/1000000),"-")</f>
        <v>91.320775039550512</v>
      </c>
      <c r="J31" s="81">
        <f>IFERROR(IF($B$2="Tonnes",AppAn.Data!S99,(AppAn.Data!S99*ozton*AppAn.Data!S$6)/1000000),"-")</f>
        <v>35.207625673240784</v>
      </c>
      <c r="K31" s="81">
        <f>IFERROR(IF($B$2="Tonnes",AppAn.Data!T99,(AppAn.Data!T99*ozton*AppAn.Data!T$6)/1000000),"-")</f>
        <v>26.066251821827663</v>
      </c>
      <c r="L31" s="81">
        <f>IFERROR(IF($B$2="Tonnes",AppAn.Data!U99,(AppAn.Data!U99*ozton*AppAn.Data!U$6)/1000000),"-")</f>
        <v>19.699777509670096</v>
      </c>
      <c r="M31" s="81">
        <f>IFERROR(IF($B$2="Tonnes",AppAn.Data!V99,(AppAn.Data!V99*ozton*AppAn.Data!V$6)/1000000),"-")</f>
        <v>69.120638013442871</v>
      </c>
      <c r="N31" s="81">
        <f>IFERROR(IF($B$2="Tonnes",AppAn.Data!W99,(AppAn.Data!W99*ozton*AppAn.Data!W$6)/1000000),"-")</f>
        <v>115.84463550282653</v>
      </c>
      <c r="O31" s="81">
        <f>IFERROR(IF($B$2="Tonnes",AppAn.Data!X99,(AppAn.Data!X99*ozton*AppAn.Data!X$6)/1000000),"-")</f>
        <v>107.88414068312096</v>
      </c>
      <c r="P31" s="81">
        <f>IFERROR(IF($B$2="Tonnes",AppAn.Data!Y99,(AppAn.Data!Y99*ozton*AppAn.Data!Y$6)/1000000),"-")</f>
        <v>112.80001210331557</v>
      </c>
      <c r="Q31" s="68" t="str">
        <f t="shared" si="0"/>
        <v>▲</v>
      </c>
      <c r="R31" s="69">
        <f t="shared" si="1"/>
        <v>4.556621009415629</v>
      </c>
      <c r="S31" s="64"/>
      <c r="T31" s="81">
        <f>IFERROR(IF($B$2="Tonnes",AppQt.Data!M109,(AppQt.Data!M109*ozton*AppQt.Data!M$7)/1000000),"-")</f>
        <v>16.466782541451991</v>
      </c>
      <c r="U31" s="81">
        <f>IFERROR(IF($B$2="Tonnes",AppQt.Data!N109,(AppQt.Data!N109*ozton*AppQt.Data!N$7)/1000000),"-")</f>
        <v>32.785963182930352</v>
      </c>
      <c r="V31" s="81">
        <f>IFERROR(IF($B$2="Tonnes",AppQt.Data!O109,(AppQt.Data!O109*ozton*AppQt.Data!O$7)/1000000),"-")</f>
        <v>24.090031107791667</v>
      </c>
      <c r="W31" s="81">
        <f>IFERROR(IF($B$2="Tonnes",AppQt.Data!P109,(AppQt.Data!P109*ozton*AppQt.Data!P$7)/1000000),"-")</f>
        <v>31.007381102307225</v>
      </c>
      <c r="X31" s="81">
        <f>IFERROR(IF($B$2="Tonnes",AppQt.Data!Q109,(AppQt.Data!Q109*ozton*AppQt.Data!Q$7)/1000000),"-")</f>
        <v>20.805980531183685</v>
      </c>
      <c r="Y31" s="81">
        <f>IFERROR(IF($B$2="Tonnes",AppQt.Data!R109,(AppQt.Data!R109*ozton*AppQt.Data!R$7)/1000000),"-")</f>
        <v>20.408634446715475</v>
      </c>
      <c r="Z31" s="81">
        <f>IFERROR(IF($B$2="Tonnes",AppQt.Data!S109,(AppQt.Data!S109*ozton*AppQt.Data!S$7)/1000000),"-")</f>
        <v>21.688869420857387</v>
      </c>
      <c r="AA31" s="81">
        <f>IFERROR(IF($B$2="Tonnes",AppQt.Data!T109,(AppQt.Data!T109*ozton*AppQt.Data!T$7)/1000000),"-")</f>
        <v>19.710423586776209</v>
      </c>
      <c r="AB31" s="81">
        <f>IFERROR(IF($B$2="Tonnes",AppQt.Data!U109,(AppQt.Data!U109*ozton*AppQt.Data!U$7)/1000000),"-")</f>
        <v>14.050851662550063</v>
      </c>
      <c r="AC31" s="81">
        <f>IFERROR(IF($B$2="Tonnes",AppQt.Data!V109,(AppQt.Data!V109*ozton*AppQt.Data!V$7)/1000000),"-")</f>
        <v>12.397989855667053</v>
      </c>
      <c r="AD31" s="81">
        <f>IFERROR(IF($B$2="Tonnes",AppQt.Data!W109,(AppQt.Data!W109*ozton*AppQt.Data!W$7)/1000000),"-")</f>
        <v>10.29236922137896</v>
      </c>
      <c r="AE31" s="81">
        <f>IFERROR(IF($B$2="Tonnes",AppQt.Data!X109,(AppQt.Data!X109*ozton*AppQt.Data!X$7)/1000000),"-")</f>
        <v>16.391303369236844</v>
      </c>
      <c r="AF31" s="81">
        <f>IFERROR(IF($B$2="Tonnes",AppQt.Data!Y109,(AppQt.Data!Y109*ozton*AppQt.Data!Y$7)/1000000),"-")</f>
        <v>23.255979262957556</v>
      </c>
      <c r="AG31" s="81">
        <f>IFERROR(IF($B$2="Tonnes",AppQt.Data!Z109,(AppQt.Data!Z109*ozton*AppQt.Data!Z$7)/1000000),"-")</f>
        <v>26.802150482536202</v>
      </c>
      <c r="AH31" s="81">
        <f>IFERROR(IF($B$2="Tonnes",AppQt.Data!AA109,(AppQt.Data!AA109*ozton*AppQt.Data!AA$7)/1000000),"-")</f>
        <v>10.036618986742644</v>
      </c>
      <c r="AI31" s="81">
        <f>IFERROR(IF($B$2="Tonnes",AppQt.Data!AB109,(AppQt.Data!AB109*ozton*AppQt.Data!AB$7)/1000000),"-")</f>
        <v>15.178270739756995</v>
      </c>
      <c r="AJ31" s="81">
        <f>IFERROR(IF($B$2="Tonnes",AppQt.Data!AC109,(AppQt.Data!AC109*ozton*AppQt.Data!AC$7)/1000000),"-")</f>
        <v>11.388299584097627</v>
      </c>
      <c r="AK31" s="81">
        <f>IFERROR(IF($B$2="Tonnes",AppQt.Data!AD109,(AppQt.Data!AD109*ozton*AppQt.Data!AD$7)/1000000),"-")</f>
        <v>11.682910096770122</v>
      </c>
      <c r="AL31" s="81">
        <f>IFERROR(IF($B$2="Tonnes",AppQt.Data!AE109,(AppQt.Data!AE109*ozton*AppQt.Data!AE$7)/1000000),"-")</f>
        <v>10.591564351358791</v>
      </c>
      <c r="AM31" s="81">
        <f>IFERROR(IF($B$2="Tonnes",AppQt.Data!AF109,(AppQt.Data!AF109*ozton*AppQt.Data!AF$7)/1000000),"-")</f>
        <v>14.525795934695898</v>
      </c>
      <c r="AN31" s="81">
        <f>IFERROR(IF($B$2="Tonnes",AppQt.Data!AG109,(AppQt.Data!AG109*ozton*AppQt.Data!AG$7)/1000000),"-")</f>
        <v>11.699114296410864</v>
      </c>
      <c r="AO31" s="81">
        <f>IFERROR(IF($B$2="Tonnes",AppQt.Data!AH109,(AppQt.Data!AH109*ozton*AppQt.Data!AH$7)/1000000),"-")</f>
        <v>12.309618727917243</v>
      </c>
      <c r="AP31" s="81">
        <f>IFERROR(IF($B$2="Tonnes",AppQt.Data!AI109,(AppQt.Data!AI109*ozton*AppQt.Data!AI$7)/1000000),"-")</f>
        <v>30.585410279323938</v>
      </c>
      <c r="AQ31" s="81">
        <f>IFERROR(IF($B$2="Tonnes",AppQt.Data!AJ109,(AppQt.Data!AJ109*ozton*AppQt.Data!AJ$7)/1000000),"-")</f>
        <v>16.459478619024694</v>
      </c>
      <c r="AR31" s="81">
        <f>IFERROR(IF($B$2="Tonnes",AppQt.Data!AK109,(AppQt.Data!AK109*ozton*AppQt.Data!AK$7)/1000000),"-")</f>
        <v>20.944392371333645</v>
      </c>
      <c r="AS31" s="81">
        <f>IFERROR(IF($B$2="Tonnes",AppQt.Data!AL109,(AppQt.Data!AL109*ozton*AppQt.Data!AL$7)/1000000),"-")</f>
        <v>27.078255150327891</v>
      </c>
      <c r="AT31" s="81">
        <f>IFERROR(IF($B$2="Tonnes",AppQt.Data!AM109,(AppQt.Data!AM109*ozton*AppQt.Data!AM$7)/1000000),"-")</f>
        <v>17.086040671559232</v>
      </c>
      <c r="AU31" s="81">
        <f>IFERROR(IF($B$2="Tonnes",AppQt.Data!AN109,(AppQt.Data!AN109*ozton*AppQt.Data!AN$7)/1000000),"-")</f>
        <v>26.21208684632974</v>
      </c>
      <c r="AV31" s="81">
        <f>IFERROR(IF($B$2="Tonnes",AppQt.Data!AO109,(AppQt.Data!AO109*ozton*AppQt.Data!AO$7)/1000000),"-")</f>
        <v>15.506605175523317</v>
      </c>
      <c r="AW31" s="81">
        <f>IFERROR(IF($B$2="Tonnes",AppQt.Data!AP109,(AppQt.Data!AP109*ozton*AppQt.Data!AP$7)/1000000),"-")</f>
        <v>4.8440764891905346</v>
      </c>
      <c r="AX31" s="81">
        <f>IFERROR(IF($B$2="Tonnes",AppQt.Data!AQ109,(AppQt.Data!AQ109*ozton*AppQt.Data!AQ$7)/1000000),"-")</f>
        <v>6.0418775977649499</v>
      </c>
      <c r="AY31" s="81">
        <f>IFERROR(IF($B$2="Tonnes",AppQt.Data!AR109,(AppQt.Data!AR109*ozton*AppQt.Data!AR$7)/1000000),"-")</f>
        <v>8.8150664107619772</v>
      </c>
      <c r="AZ31" s="81">
        <f>IFERROR(IF($B$2="Tonnes",AppQt.Data!AS109,(AppQt.Data!AS109*ozton*AppQt.Data!AS$7)/1000000),"-")</f>
        <v>5.5403999078487498</v>
      </c>
      <c r="BA31" s="81">
        <f>IFERROR(IF($B$2="Tonnes",AppQt.Data!AT109,(AppQt.Data!AT109*ozton*AppQt.Data!AT$7)/1000000),"-")</f>
        <v>5.1840545196641425</v>
      </c>
      <c r="BB31" s="81">
        <f>IFERROR(IF($B$2="Tonnes",AppQt.Data!AU109,(AppQt.Data!AU109*ozton*AppQt.Data!AU$7)/1000000),"-")</f>
        <v>7.6352744114981306</v>
      </c>
      <c r="BC31" s="81">
        <f>IFERROR(IF($B$2="Tonnes",AppQt.Data!AV109,(AppQt.Data!AV109*ozton*AppQt.Data!AV$7)/1000000),"-")</f>
        <v>7.7065229828166402</v>
      </c>
      <c r="BD31" s="81">
        <f>IFERROR(IF($B$2="Tonnes",AppQt.Data!AW109,(AppQt.Data!AW109*ozton*AppQt.Data!AW$7)/1000000),"-")</f>
        <v>7.30899704647035</v>
      </c>
      <c r="BE31" s="81">
        <f>IFERROR(IF($B$2="Tonnes",AppQt.Data!AX109,(AppQt.Data!AX109*ozton*AppQt.Data!AX$7)/1000000),"-")</f>
        <v>3.3395058604670163</v>
      </c>
      <c r="BF31" s="81">
        <f>IFERROR(IF($B$2="Tonnes",AppQt.Data!AY109,(AppQt.Data!AY109*ozton*AppQt.Data!AY$7)/1000000),"-")</f>
        <v>4.5650437025557355</v>
      </c>
      <c r="BG31" s="81">
        <f>IFERROR(IF($B$2="Tonnes",AppQt.Data!AZ109,(AppQt.Data!AZ109*ozton*AppQt.Data!AZ$7)/1000000),"-")</f>
        <v>4.4862309001769924</v>
      </c>
      <c r="BH31" s="81">
        <f>IFERROR(IF($B$2="Tonnes",AppQt.Data!BA109,(AppQt.Data!BA109*ozton*AppQt.Data!BA$7)/1000000),"-")</f>
        <v>14.894125408746863</v>
      </c>
      <c r="BI31" s="81">
        <f>IFERROR(IF($B$2="Tonnes",AppQt.Data!BB109,(AppQt.Data!BB109*ozton*AppQt.Data!BB$7)/1000000),"-")</f>
        <v>14.210778579081401</v>
      </c>
      <c r="BJ31" s="81">
        <f>IFERROR(IF($B$2="Tonnes",AppQt.Data!BC109,(AppQt.Data!BC109*ozton*AppQt.Data!BC$7)/1000000),"-")</f>
        <v>21.891223688445162</v>
      </c>
      <c r="BK31" s="81">
        <f>IFERROR(IF($B$2="Tonnes",AppQt.Data!BD109,(AppQt.Data!BD109*ozton*AppQt.Data!BD$7)/1000000),"-")</f>
        <v>18.124510337169443</v>
      </c>
      <c r="BL31" s="81">
        <f>IFERROR(IF($B$2="Tonnes",AppQt.Data!BE109,(AppQt.Data!BE109*ozton*AppQt.Data!BE$7)/1000000),"-")</f>
        <v>31.680982040484928</v>
      </c>
      <c r="BM31" s="81">
        <f>IFERROR(IF($B$2="Tonnes",AppQt.Data!BF109,(AppQt.Data!BF109*ozton*AppQt.Data!BF$7)/1000000),"-")</f>
        <v>29.743085492963203</v>
      </c>
      <c r="BN31" s="81">
        <f>IFERROR(IF($B$2="Tonnes",AppQt.Data!BG109,(AppQt.Data!BG109*ozton*AppQt.Data!BG$7)/1000000),"-")</f>
        <v>24.539495594607331</v>
      </c>
      <c r="BO31" s="81">
        <f>IFERROR(IF($B$2="Tonnes",AppQt.Data!BH109,(AppQt.Data!BH109*ozton*AppQt.Data!BH$7)/1000000),"-")</f>
        <v>29.88107237477108</v>
      </c>
      <c r="BP31" s="81">
        <f>IFERROR(IF($B$2="Tonnes",AppQt.Data!BI109,(AppQt.Data!BI109*ozton*AppQt.Data!BI$7)/1000000),"-")</f>
        <v>30.986341350062325</v>
      </c>
      <c r="BQ31" s="81">
        <f>IFERROR(IF($B$2="Tonnes",AppQt.Data!BJ109,(AppQt.Data!BJ109*ozton*AppQt.Data!BJ$7)/1000000),"-")</f>
        <v>28.744496323089805</v>
      </c>
      <c r="BR31" s="81">
        <f>IFERROR(IF($B$2="Tonnes",AppQt.Data!BK109,(AppQt.Data!BK109*ozton*AppQt.Data!BK$7)/1000000),"-")</f>
        <v>25.134170669139074</v>
      </c>
      <c r="BS31" s="81">
        <f>IFERROR(IF($B$2="Tonnes",AppQt.Data!BL109,(AppQt.Data!BL109*ozton*AppQt.Data!BL$7)/1000000),"-")</f>
        <v>23.019132340829753</v>
      </c>
      <c r="BT31" s="81">
        <f>IFERROR(IF($B$2="Tonnes",AppQt.Data!BM109,(AppQt.Data!BM109*ozton*AppQt.Data!BM$7)/1000000),"-")</f>
        <v>32.982399944292332</v>
      </c>
      <c r="BU31" s="81">
        <f>IFERROR(IF($B$2="Tonnes",AppQt.Data!BN109,(AppQt.Data!BN109*ozton*AppQt.Data!BN$7)/1000000),"-")</f>
        <v>33.941197830087816</v>
      </c>
      <c r="BV31" s="81">
        <f>IFERROR(IF($B$2="Tonnes",AppQt.Data!BO109,(AppQt.Data!BO109*ozton*AppQt.Data!BO$7)/1000000),"-")</f>
        <v>22.110233533462875</v>
      </c>
      <c r="BW31" s="81">
        <f>IFERROR(IF($B$2="Tonnes",AppQt.Data!BP109,(AppQt.Data!BP109*ozton*AppQt.Data!BP$7)/1000000),"-")</f>
        <v>23.766180795472547</v>
      </c>
      <c r="BX31" s="68" t="str">
        <f t="shared" si="2"/>
        <v>▲</v>
      </c>
      <c r="BY31" s="69">
        <f t="shared" si="3"/>
        <v>3.2453371551182775</v>
      </c>
    </row>
    <row r="32" spans="1:77">
      <c r="A32" s="64"/>
      <c r="B32" s="80" t="s">
        <v>74</v>
      </c>
      <c r="C32" s="81">
        <f>IFERROR(IF($B$2="Tonnes",AppAn.Data!L100,(AppAn.Data!L100*ozton*AppAn.Data!L$6)/1000000),"-")</f>
        <v>3.6976489168542308</v>
      </c>
      <c r="D32" s="81">
        <f>IFERROR(IF($B$2="Tonnes",AppAn.Data!M100,(AppAn.Data!M100*ozton*AppAn.Data!M$6)/1000000),"-")</f>
        <v>5.9480273845080127</v>
      </c>
      <c r="E32" s="81">
        <f>IFERROR(IF($B$2="Tonnes",AppAn.Data!N100,(AppAn.Data!N100*ozton*AppAn.Data!N$6)/1000000),"-")</f>
        <v>4.3955080492447003</v>
      </c>
      <c r="F32" s="81">
        <f>IFERROR(IF($B$2="Tonnes",AppAn.Data!O100,(AppAn.Data!O100*ozton*AppAn.Data!O$6)/1000000),"-")</f>
        <v>6.4483837892543656</v>
      </c>
      <c r="G32" s="81">
        <f>IFERROR(IF($B$2="Tonnes",AppAn.Data!P100,(AppAn.Data!P100*ozton*AppAn.Data!P$6)/1000000),"-")</f>
        <v>4.403688823854357</v>
      </c>
      <c r="H32" s="81">
        <f>IFERROR(IF($B$2="Tonnes",AppAn.Data!Q100,(AppAn.Data!Q100*ozton*AppAn.Data!Q$6)/1000000),"-")</f>
        <v>3.3687885500305317</v>
      </c>
      <c r="I32" s="81">
        <f>IFERROR(IF($B$2="Tonnes",AppAn.Data!R100,(AppAn.Data!R100*ozton*AppAn.Data!R$6)/1000000),"-")</f>
        <v>4.1446467380230079</v>
      </c>
      <c r="J32" s="81">
        <f>IFERROR(IF($B$2="Tonnes",AppAn.Data!S100,(AppAn.Data!S100*ozton*AppAn.Data!S$6)/1000000),"-")</f>
        <v>2.8964706197152563</v>
      </c>
      <c r="K32" s="81">
        <f>IFERROR(IF($B$2="Tonnes",AppAn.Data!T100,(AppAn.Data!T100*ozton*AppAn.Data!T$6)/1000000),"-")</f>
        <v>2.1911259402648056</v>
      </c>
      <c r="L32" s="81">
        <f>IFERROR(IF($B$2="Tonnes",AppAn.Data!U100,(AppAn.Data!U100*ozton*AppAn.Data!U$6)/1000000),"-")</f>
        <v>2.9571382031500746</v>
      </c>
      <c r="M32" s="81">
        <f>IFERROR(IF($B$2="Tonnes",AppAn.Data!V100,(AppAn.Data!V100*ozton*AppAn.Data!V$6)/1000000),"-")</f>
        <v>7.7139372749885409</v>
      </c>
      <c r="N32" s="81">
        <f>IFERROR(IF($B$2="Tonnes",AppAn.Data!W100,(AppAn.Data!W100*ozton*AppAn.Data!W$6)/1000000),"-")</f>
        <v>10.816125666634155</v>
      </c>
      <c r="O32" s="81">
        <f>IFERROR(IF($B$2="Tonnes",AppAn.Data!X100,(AppAn.Data!X100*ozton*AppAn.Data!X$6)/1000000),"-")</f>
        <v>12.065382821804011</v>
      </c>
      <c r="P32" s="81">
        <f>IFERROR(IF($B$2="Tonnes",AppAn.Data!Y100,(AppAn.Data!Y100*ozton*AppAn.Data!Y$6)/1000000),"-")</f>
        <v>9.5411810864681765</v>
      </c>
      <c r="Q32" s="68" t="str">
        <f t="shared" si="0"/>
        <v>▼</v>
      </c>
      <c r="R32" s="69">
        <f t="shared" si="1"/>
        <v>-20.921024824626468</v>
      </c>
      <c r="S32" s="64"/>
      <c r="T32" s="81">
        <f>IFERROR(IF($B$2="Tonnes",AppQt.Data!M110,(AppQt.Data!M110*ozton*AppQt.Data!M$7)/1000000),"-")</f>
        <v>0.96779173331227752</v>
      </c>
      <c r="U32" s="81">
        <f>IFERROR(IF($B$2="Tonnes",AppQt.Data!N110,(AppQt.Data!N110*ozton*AppQt.Data!N$7)/1000000),"-")</f>
        <v>1.2531912327622181</v>
      </c>
      <c r="V32" s="81">
        <f>IFERROR(IF($B$2="Tonnes",AppQt.Data!O110,(AppQt.Data!O110*ozton*AppQt.Data!O$7)/1000000),"-")</f>
        <v>0.64936996576596662</v>
      </c>
      <c r="W32" s="81">
        <f>IFERROR(IF($B$2="Tonnes",AppQt.Data!P110,(AppQt.Data!P110*ozton*AppQt.Data!P$7)/1000000),"-")</f>
        <v>0.82729598501376889</v>
      </c>
      <c r="X32" s="81">
        <f>IFERROR(IF($B$2="Tonnes",AppQt.Data!Q110,(AppQt.Data!Q110*ozton*AppQt.Data!Q$7)/1000000),"-")</f>
        <v>1.7867573526851634</v>
      </c>
      <c r="Y32" s="81">
        <f>IFERROR(IF($B$2="Tonnes",AppQt.Data!R110,(AppQt.Data!R110*ozton*AppQt.Data!R$7)/1000000),"-")</f>
        <v>0.68247807853038589</v>
      </c>
      <c r="Z32" s="81">
        <f>IFERROR(IF($B$2="Tonnes",AppQt.Data!S110,(AppQt.Data!S110*ozton*AppQt.Data!S$7)/1000000),"-")</f>
        <v>1.9074956577610158</v>
      </c>
      <c r="AA32" s="81">
        <f>IFERROR(IF($B$2="Tonnes",AppQt.Data!T110,(AppQt.Data!T110*ozton*AppQt.Data!T$7)/1000000),"-")</f>
        <v>1.5712962955314476</v>
      </c>
      <c r="AB32" s="81">
        <f>IFERROR(IF($B$2="Tonnes",AppQt.Data!U110,(AppQt.Data!U110*ozton*AppQt.Data!U$7)/1000000),"-")</f>
        <v>1.0950067874177272</v>
      </c>
      <c r="AC32" s="81">
        <f>IFERROR(IF($B$2="Tonnes",AppQt.Data!V110,(AppQt.Data!V110*ozton*AppQt.Data!V$7)/1000000),"-")</f>
        <v>0.70953013467325032</v>
      </c>
      <c r="AD32" s="81">
        <f>IFERROR(IF($B$2="Tonnes",AppQt.Data!W110,(AppQt.Data!W110*ozton*AppQt.Data!W$7)/1000000),"-")</f>
        <v>1.0138166344376189</v>
      </c>
      <c r="AE32" s="81">
        <f>IFERROR(IF($B$2="Tonnes",AppQt.Data!X110,(AppQt.Data!X110*ozton*AppQt.Data!X$7)/1000000),"-")</f>
        <v>1.5771544927161041</v>
      </c>
      <c r="AF32" s="81">
        <f>IFERROR(IF($B$2="Tonnes",AppQt.Data!Y110,(AppQt.Data!Y110*ozton*AppQt.Data!Y$7)/1000000),"-")</f>
        <v>0.95817398407214593</v>
      </c>
      <c r="AG32" s="81">
        <f>IFERROR(IF($B$2="Tonnes",AppQt.Data!Z110,(AppQt.Data!Z110*ozton*AppQt.Data!Z$7)/1000000),"-")</f>
        <v>1.9848233909187234</v>
      </c>
      <c r="AH32" s="81">
        <f>IFERROR(IF($B$2="Tonnes",AppQt.Data!AA110,(AppQt.Data!AA110*ozton*AppQt.Data!AA$7)/1000000),"-")</f>
        <v>1.8390811495548178</v>
      </c>
      <c r="AI32" s="81">
        <f>IFERROR(IF($B$2="Tonnes",AppQt.Data!AB110,(AppQt.Data!AB110*ozton*AppQt.Data!AB$7)/1000000),"-")</f>
        <v>1.6663052647086785</v>
      </c>
      <c r="AJ32" s="81">
        <f>IFERROR(IF($B$2="Tonnes",AppQt.Data!AC110,(AppQt.Data!AC110*ozton*AppQt.Data!AC$7)/1000000),"-")</f>
        <v>1.2628709805751752</v>
      </c>
      <c r="AK32" s="81">
        <f>IFERROR(IF($B$2="Tonnes",AppQt.Data!AD110,(AppQt.Data!AD110*ozton*AppQt.Data!AD$7)/1000000),"-")</f>
        <v>1.0008803206879633</v>
      </c>
      <c r="AL32" s="81">
        <f>IFERROR(IF($B$2="Tonnes",AppQt.Data!AE110,(AppQt.Data!AE110*ozton*AppQt.Data!AE$7)/1000000),"-")</f>
        <v>0.75202151834639852</v>
      </c>
      <c r="AM32" s="81">
        <f>IFERROR(IF($B$2="Tonnes",AppQt.Data!AF110,(AppQt.Data!AF110*ozton*AppQt.Data!AF$7)/1000000),"-")</f>
        <v>1.3879160042448202</v>
      </c>
      <c r="AN32" s="81">
        <f>IFERROR(IF($B$2="Tonnes",AppQt.Data!AG110,(AppQt.Data!AG110*ozton*AppQt.Data!AG$7)/1000000),"-")</f>
        <v>0.87736403848901778</v>
      </c>
      <c r="AO32" s="81">
        <f>IFERROR(IF($B$2="Tonnes",AppQt.Data!AH110,(AppQt.Data!AH110*ozton*AppQt.Data!AH$7)/1000000),"-")</f>
        <v>0.63721257235569473</v>
      </c>
      <c r="AP32" s="81">
        <f>IFERROR(IF($B$2="Tonnes",AppQt.Data!AI110,(AppQt.Data!AI110*ozton*AppQt.Data!AI$7)/1000000),"-")</f>
        <v>1.0216009590962394</v>
      </c>
      <c r="AQ32" s="81">
        <f>IFERROR(IF($B$2="Tonnes",AppQt.Data!AJ110,(AppQt.Data!AJ110*ozton*AppQt.Data!AJ$7)/1000000),"-")</f>
        <v>0.83261098008958001</v>
      </c>
      <c r="AR32" s="81">
        <f>IFERROR(IF($B$2="Tonnes",AppQt.Data!AK110,(AppQt.Data!AK110*ozton*AppQt.Data!AK$7)/1000000),"-")</f>
        <v>1.1072963381582757</v>
      </c>
      <c r="AS32" s="81">
        <f>IFERROR(IF($B$2="Tonnes",AppQt.Data!AL110,(AppQt.Data!AL110*ozton*AppQt.Data!AL$7)/1000000),"-")</f>
        <v>1.285948063567786</v>
      </c>
      <c r="AT32" s="81">
        <f>IFERROR(IF($B$2="Tonnes",AppQt.Data!AM110,(AppQt.Data!AM110*ozton*AppQt.Data!AM$7)/1000000),"-")</f>
        <v>0.63958713601007999</v>
      </c>
      <c r="AU32" s="81">
        <f>IFERROR(IF($B$2="Tonnes",AppQt.Data!AN110,(AppQt.Data!AN110*ozton*AppQt.Data!AN$7)/1000000),"-")</f>
        <v>1.1118152002868662</v>
      </c>
      <c r="AV32" s="81">
        <f>IFERROR(IF($B$2="Tonnes",AppQt.Data!AO110,(AppQt.Data!AO110*ozton*AppQt.Data!AO$7)/1000000),"-")</f>
        <v>1.3225105710288187</v>
      </c>
      <c r="AW32" s="81">
        <f>IFERROR(IF($B$2="Tonnes",AppQt.Data!AP110,(AppQt.Data!AP110*ozton*AppQt.Data!AP$7)/1000000),"-")</f>
        <v>0.30716801729824783</v>
      </c>
      <c r="AX32" s="81">
        <f>IFERROR(IF($B$2="Tonnes",AppQt.Data!AQ110,(AppQt.Data!AQ110*ozton*AppQt.Data!AQ$7)/1000000),"-")</f>
        <v>0.57989172597880834</v>
      </c>
      <c r="AY32" s="81">
        <f>IFERROR(IF($B$2="Tonnes",AppQt.Data!AR110,(AppQt.Data!AR110*ozton*AppQt.Data!AR$7)/1000000),"-")</f>
        <v>0.68690030540938141</v>
      </c>
      <c r="AZ32" s="81">
        <f>IFERROR(IF($B$2="Tonnes",AppQt.Data!AS110,(AppQt.Data!AS110*ozton*AppQt.Data!AS$7)/1000000),"-")</f>
        <v>0.62415330217896292</v>
      </c>
      <c r="BA32" s="81">
        <f>IFERROR(IF($B$2="Tonnes",AppQt.Data!AT110,(AppQt.Data!AT110*ozton*AppQt.Data!AT$7)/1000000),"-")</f>
        <v>0.42827528234409074</v>
      </c>
      <c r="BB32" s="81">
        <f>IFERROR(IF($B$2="Tonnes",AppQt.Data!AU110,(AppQt.Data!AU110*ozton*AppQt.Data!AU$7)/1000000),"-")</f>
        <v>0.62807392338377532</v>
      </c>
      <c r="BC32" s="81">
        <f>IFERROR(IF($B$2="Tonnes",AppQt.Data!AV110,(AppQt.Data!AV110*ozton*AppQt.Data!AV$7)/1000000),"-")</f>
        <v>0.51062343235797658</v>
      </c>
      <c r="BD32" s="81">
        <f>IFERROR(IF($B$2="Tonnes",AppQt.Data!AW110,(AppQt.Data!AW110*ozton*AppQt.Data!AW$7)/1000000),"-")</f>
        <v>0.94161244689779822</v>
      </c>
      <c r="BE32" s="81">
        <f>IFERROR(IF($B$2="Tonnes",AppQt.Data!AX110,(AppQt.Data!AX110*ozton*AppQt.Data!AX$7)/1000000),"-")</f>
        <v>0.49906668307939422</v>
      </c>
      <c r="BF32" s="81">
        <f>IFERROR(IF($B$2="Tonnes",AppQt.Data!AY110,(AppQt.Data!AY110*ozton*AppQt.Data!AY$7)/1000000),"-")</f>
        <v>0.66935547434135945</v>
      </c>
      <c r="BG32" s="81">
        <f>IFERROR(IF($B$2="Tonnes",AppQt.Data!AZ110,(AppQt.Data!AZ110*ozton*AppQt.Data!AZ$7)/1000000),"-")</f>
        <v>0.84710359883152275</v>
      </c>
      <c r="BH32" s="81">
        <f>IFERROR(IF($B$2="Tonnes",AppQt.Data!BA110,(AppQt.Data!BA110*ozton*AppQt.Data!BA$7)/1000000),"-")</f>
        <v>1.7000121950461562</v>
      </c>
      <c r="BI32" s="81">
        <f>IFERROR(IF($B$2="Tonnes",AppQt.Data!BB110,(AppQt.Data!BB110*ozton*AppQt.Data!BB$7)/1000000),"-")</f>
        <v>2.0768401852067333</v>
      </c>
      <c r="BJ32" s="81">
        <f>IFERROR(IF($B$2="Tonnes",AppQt.Data!BC110,(AppQt.Data!BC110*ozton*AppQt.Data!BC$7)/1000000),"-")</f>
        <v>2.2768698414108188</v>
      </c>
      <c r="BK32" s="81">
        <f>IFERROR(IF($B$2="Tonnes",AppQt.Data!BD110,(AppQt.Data!BD110*ozton*AppQt.Data!BD$7)/1000000),"-")</f>
        <v>1.6602150533248325</v>
      </c>
      <c r="BL32" s="81">
        <f>IFERROR(IF($B$2="Tonnes",AppQt.Data!BE110,(AppQt.Data!BE110*ozton*AppQt.Data!BE$7)/1000000),"-")</f>
        <v>2.7372152488554038</v>
      </c>
      <c r="BM32" s="81">
        <f>IFERROR(IF($B$2="Tonnes",AppQt.Data!BF110,(AppQt.Data!BF110*ozton*AppQt.Data!BF$7)/1000000),"-")</f>
        <v>3.4872620501066054</v>
      </c>
      <c r="BN32" s="81">
        <f>IFERROR(IF($B$2="Tonnes",AppQt.Data!BG110,(AppQt.Data!BG110*ozton*AppQt.Data!BG$7)/1000000),"-")</f>
        <v>1.9357594877834212</v>
      </c>
      <c r="BO32" s="81">
        <f>IFERROR(IF($B$2="Tonnes",AppQt.Data!BH110,(AppQt.Data!BH110*ozton*AppQt.Data!BH$7)/1000000),"-")</f>
        <v>2.6558888798887246</v>
      </c>
      <c r="BP32" s="81">
        <f>IFERROR(IF($B$2="Tonnes",AppQt.Data!BI110,(AppQt.Data!BI110*ozton*AppQt.Data!BI$7)/1000000),"-")</f>
        <v>3.2001149513021128</v>
      </c>
      <c r="BQ32" s="81">
        <f>IFERROR(IF($B$2="Tonnes",AppQt.Data!BJ110,(AppQt.Data!BJ110*ozton*AppQt.Data!BJ$7)/1000000),"-")</f>
        <v>3.4264771297900349</v>
      </c>
      <c r="BR32" s="81">
        <f>IFERROR(IF($B$2="Tonnes",AppQt.Data!BK110,(AppQt.Data!BK110*ozton*AppQt.Data!BK$7)/1000000),"-")</f>
        <v>2.5266682875024369</v>
      </c>
      <c r="BS32" s="81">
        <f>IFERROR(IF($B$2="Tonnes",AppQt.Data!BL110,(AppQt.Data!BL110*ozton*AppQt.Data!BL$7)/1000000),"-")</f>
        <v>2.9121224532094274</v>
      </c>
      <c r="BT32" s="81">
        <f>IFERROR(IF($B$2="Tonnes",AppQt.Data!BM110,(AppQt.Data!BM110*ozton*AppQt.Data!BM$7)/1000000),"-")</f>
        <v>2.8791038436097565</v>
      </c>
      <c r="BU32" s="81">
        <f>IFERROR(IF($B$2="Tonnes",AppQt.Data!BN110,(AppQt.Data!BN110*ozton*AppQt.Data!BN$7)/1000000),"-")</f>
        <v>3.2076891956020441</v>
      </c>
      <c r="BV32" s="81">
        <f>IFERROR(IF($B$2="Tonnes",AppQt.Data!BO110,(AppQt.Data!BO110*ozton*AppQt.Data!BO$7)/1000000),"-")</f>
        <v>1.6612626878047276</v>
      </c>
      <c r="BW32" s="81">
        <f>IFERROR(IF($B$2="Tonnes",AppQt.Data!BP110,(AppQt.Data!BP110*ozton*AppQt.Data!BP$7)/1000000),"-")</f>
        <v>1.7931253594516483</v>
      </c>
      <c r="BX32" s="68" t="str">
        <f t="shared" si="2"/>
        <v>▼</v>
      </c>
      <c r="BY32" s="69">
        <f t="shared" si="3"/>
        <v>-38.425482160770443</v>
      </c>
    </row>
    <row r="33" spans="1:77">
      <c r="A33" s="64"/>
      <c r="B33" s="80" t="s">
        <v>75</v>
      </c>
      <c r="C33" s="81">
        <f>IFERROR(IF($B$2="Tonnes",AppAn.Data!L101,(AppAn.Data!L101*ozton*AppAn.Data!L$6)/1000000),"-")</f>
        <v>4.7022852363929859</v>
      </c>
      <c r="D33" s="81">
        <f>IFERROR(IF($B$2="Tonnes",AppAn.Data!M101,(AppAn.Data!M101*ozton*AppAn.Data!M$6)/1000000),"-")</f>
        <v>2.9430893248125738</v>
      </c>
      <c r="E33" s="81">
        <f>IFERROR(IF($B$2="Tonnes",AppAn.Data!N101,(AppAn.Data!N101*ozton*AppAn.Data!N$6)/1000000),"-")</f>
        <v>3.0949473031515797</v>
      </c>
      <c r="F33" s="81">
        <f>IFERROR(IF($B$2="Tonnes",AppAn.Data!O101,(AppAn.Data!O101*ozton*AppAn.Data!O$6)/1000000),"-")</f>
        <v>2.5135073519312785</v>
      </c>
      <c r="G33" s="81">
        <f>IFERROR(IF($B$2="Tonnes",AppAn.Data!P101,(AppAn.Data!P101*ozton*AppAn.Data!P$6)/1000000),"-")</f>
        <v>2.2071185516342746</v>
      </c>
      <c r="H33" s="81">
        <f>IFERROR(IF($B$2="Tonnes",AppAn.Data!Q101,(AppAn.Data!Q101*ozton*AppAn.Data!Q$6)/1000000),"-")</f>
        <v>2.3776255271064661</v>
      </c>
      <c r="I33" s="81">
        <f>IFERROR(IF($B$2="Tonnes",AppAn.Data!R101,(AppAn.Data!R101*ozton*AppAn.Data!R$6)/1000000),"-")</f>
        <v>2.2759499915461419</v>
      </c>
      <c r="J33" s="81">
        <f>IFERROR(IF($B$2="Tonnes",AppAn.Data!S101,(AppAn.Data!S101*ozton*AppAn.Data!S$6)/1000000),"-")</f>
        <v>2.7090011375758145</v>
      </c>
      <c r="K33" s="81">
        <f>IFERROR(IF($B$2="Tonnes",AppAn.Data!T101,(AppAn.Data!T101*ozton*AppAn.Data!T$6)/1000000),"-")</f>
        <v>2.044515649662408</v>
      </c>
      <c r="L33" s="81">
        <f>IFERROR(IF($B$2="Tonnes",AppAn.Data!U101,(AppAn.Data!U101*ozton*AppAn.Data!U$6)/1000000),"-")</f>
        <v>1.4242933419921195</v>
      </c>
      <c r="M33" s="81">
        <f>IFERROR(IF($B$2="Tonnes",AppAn.Data!V101,(AppAn.Data!V101*ozton*AppAn.Data!V$6)/1000000),"-")</f>
        <v>0.86794378770338021</v>
      </c>
      <c r="N33" s="81">
        <f>IFERROR(IF($B$2="Tonnes",AppAn.Data!W101,(AppAn.Data!W101*ozton*AppAn.Data!W$6)/1000000),"-")</f>
        <v>1.3955587985210138</v>
      </c>
      <c r="O33" s="81">
        <f>IFERROR(IF($B$2="Tonnes",AppAn.Data!X101,(AppAn.Data!X101*ozton*AppAn.Data!X$6)/1000000),"-")</f>
        <v>1.0518428349189808</v>
      </c>
      <c r="P33" s="81">
        <f>IFERROR(IF($B$2="Tonnes",AppAn.Data!Y101,(AppAn.Data!Y101*ozton*AppAn.Data!Y$6)/1000000),"-")</f>
        <v>1.1128021479555485</v>
      </c>
      <c r="Q33" s="68" t="str">
        <f t="shared" si="0"/>
        <v>▲</v>
      </c>
      <c r="R33" s="69">
        <f t="shared" si="1"/>
        <v>5.7954773292022477</v>
      </c>
      <c r="S33" s="64"/>
      <c r="T33" s="81">
        <f>IFERROR(IF($B$2="Tonnes",AppQt.Data!M111,(AppQt.Data!M111*ozton*AppQt.Data!M$7)/1000000),"-")</f>
        <v>1.0362938102623565</v>
      </c>
      <c r="U33" s="81">
        <f>IFERROR(IF($B$2="Tonnes",AppQt.Data!N111,(AppQt.Data!N111*ozton*AppQt.Data!N$7)/1000000),"-")</f>
        <v>1.4758274196311387</v>
      </c>
      <c r="V33" s="81">
        <f>IFERROR(IF($B$2="Tonnes",AppQt.Data!O111,(AppQt.Data!O111*ozton*AppQt.Data!O$7)/1000000),"-")</f>
        <v>1.2475315590106413</v>
      </c>
      <c r="W33" s="81">
        <f>IFERROR(IF($B$2="Tonnes",AppQt.Data!P111,(AppQt.Data!P111*ozton*AppQt.Data!P$7)/1000000),"-")</f>
        <v>0.94263244748884989</v>
      </c>
      <c r="X33" s="81">
        <f>IFERROR(IF($B$2="Tonnes",AppQt.Data!Q111,(AppQt.Data!Q111*ozton*AppQt.Data!Q$7)/1000000),"-")</f>
        <v>0.62721733931218804</v>
      </c>
      <c r="Y33" s="81">
        <f>IFERROR(IF($B$2="Tonnes",AppQt.Data!R111,(AppQt.Data!R111*ozton*AppQt.Data!R$7)/1000000),"-")</f>
        <v>0.9986754000716892</v>
      </c>
      <c r="Z33" s="81">
        <f>IFERROR(IF($B$2="Tonnes",AppQt.Data!S111,(AppQt.Data!S111*ozton*AppQt.Data!S$7)/1000000),"-")</f>
        <v>0.70840191855932677</v>
      </c>
      <c r="AA33" s="81">
        <f>IFERROR(IF($B$2="Tonnes",AppQt.Data!T111,(AppQt.Data!T111*ozton*AppQt.Data!T$7)/1000000),"-")</f>
        <v>0.60879466686937</v>
      </c>
      <c r="AB33" s="81">
        <f>IFERROR(IF($B$2="Tonnes",AppQt.Data!U111,(AppQt.Data!U111*ozton*AppQt.Data!U$7)/1000000),"-")</f>
        <v>0.82088649698807781</v>
      </c>
      <c r="AC33" s="81">
        <f>IFERROR(IF($B$2="Tonnes",AppQt.Data!V111,(AppQt.Data!V111*ozton*AppQt.Data!V$7)/1000000),"-")</f>
        <v>0.62518103950632709</v>
      </c>
      <c r="AD33" s="81">
        <f>IFERROR(IF($B$2="Tonnes",AppQt.Data!W111,(AppQt.Data!W111*ozton*AppQt.Data!W$7)/1000000),"-")</f>
        <v>0.77093543783045493</v>
      </c>
      <c r="AE33" s="81">
        <f>IFERROR(IF($B$2="Tonnes",AppQt.Data!X111,(AppQt.Data!X111*ozton*AppQt.Data!X$7)/1000000),"-")</f>
        <v>0.87794432882672013</v>
      </c>
      <c r="AF33" s="81">
        <f>IFERROR(IF($B$2="Tonnes",AppQt.Data!Y111,(AppQt.Data!Y111*ozton*AppQt.Data!Y$7)/1000000),"-")</f>
        <v>0.55663543547555161</v>
      </c>
      <c r="AG33" s="81">
        <f>IFERROR(IF($B$2="Tonnes",AppQt.Data!Z111,(AppQt.Data!Z111*ozton*AppQt.Data!Z$7)/1000000),"-")</f>
        <v>0.54522366078629048</v>
      </c>
      <c r="AH33" s="81">
        <f>IFERROR(IF($B$2="Tonnes",AppQt.Data!AA111,(AppQt.Data!AA111*ozton*AppQt.Data!AA$7)/1000000),"-")</f>
        <v>0.66950825566943639</v>
      </c>
      <c r="AI33" s="81">
        <f>IFERROR(IF($B$2="Tonnes",AppQt.Data!AB111,(AppQt.Data!AB111*ozton*AppQt.Data!AB$7)/1000000),"-")</f>
        <v>0.74213999999999991</v>
      </c>
      <c r="AJ33" s="81">
        <f>IFERROR(IF($B$2="Tonnes",AppQt.Data!AC111,(AppQt.Data!AC111*ozton*AppQt.Data!AC$7)/1000000),"-")</f>
        <v>0.6869621660734665</v>
      </c>
      <c r="AK33" s="81">
        <f>IFERROR(IF($B$2="Tonnes",AppQt.Data!AD111,(AppQt.Data!AD111*ozton*AppQt.Data!AD$7)/1000000),"-")</f>
        <v>0.36969287836453696</v>
      </c>
      <c r="AL33" s="81">
        <f>IFERROR(IF($B$2="Tonnes",AppQt.Data!AE111,(AppQt.Data!AE111*ozton*AppQt.Data!AE$7)/1000000),"-")</f>
        <v>0.46000636314919841</v>
      </c>
      <c r="AM33" s="81">
        <f>IFERROR(IF($B$2="Tonnes",AppQt.Data!AF111,(AppQt.Data!AF111*ozton*AppQt.Data!AF$7)/1000000),"-")</f>
        <v>0.69045714404707303</v>
      </c>
      <c r="AN33" s="81">
        <f>IFERROR(IF($B$2="Tonnes",AppQt.Data!AG111,(AppQt.Data!AG111*ozton*AppQt.Data!AG$7)/1000000),"-")</f>
        <v>0.53636195950359244</v>
      </c>
      <c r="AO33" s="81">
        <f>IFERROR(IF($B$2="Tonnes",AppQt.Data!AH111,(AppQt.Data!AH111*ozton*AppQt.Data!AH$7)/1000000),"-")</f>
        <v>0.42077686423439403</v>
      </c>
      <c r="AP33" s="81">
        <f>IFERROR(IF($B$2="Tonnes",AppQt.Data!AI111,(AppQt.Data!AI111*ozton*AppQt.Data!AI$7)/1000000),"-")</f>
        <v>0.80866408509844168</v>
      </c>
      <c r="AQ33" s="81">
        <f>IFERROR(IF($B$2="Tonnes",AppQt.Data!AJ111,(AppQt.Data!AJ111*ozton*AppQt.Data!AJ$7)/1000000),"-")</f>
        <v>0.61182261827003814</v>
      </c>
      <c r="AR33" s="81">
        <f>IFERROR(IF($B$2="Tonnes",AppQt.Data!AK111,(AppQt.Data!AK111*ozton*AppQt.Data!AK$7)/1000000),"-")</f>
        <v>0.63034636064197069</v>
      </c>
      <c r="AS33" s="81">
        <f>IFERROR(IF($B$2="Tonnes",AppQt.Data!AL111,(AppQt.Data!AL111*ozton*AppQt.Data!AL$7)/1000000),"-")</f>
        <v>0.32547252029485862</v>
      </c>
      <c r="AT33" s="81">
        <f>IFERROR(IF($B$2="Tonnes",AppQt.Data!AM111,(AppQt.Data!AM111*ozton*AppQt.Data!AM$7)/1000000),"-")</f>
        <v>0.66006555530465616</v>
      </c>
      <c r="AU33" s="81">
        <f>IFERROR(IF($B$2="Tonnes",AppQt.Data!AN111,(AppQt.Data!AN111*ozton*AppQt.Data!AN$7)/1000000),"-")</f>
        <v>0.66006555530465616</v>
      </c>
      <c r="AV33" s="81">
        <f>IFERROR(IF($B$2="Tonnes",AppQt.Data!AO111,(AppQt.Data!AO111*ozton*AppQt.Data!AO$7)/1000000),"-")</f>
        <v>0.84157192871139308</v>
      </c>
      <c r="AW33" s="81">
        <f>IFERROR(IF($B$2="Tonnes",AppQt.Data!AP111,(AppQt.Data!AP111*ozton*AppQt.Data!AP$7)/1000000),"-")</f>
        <v>0.49374724269851639</v>
      </c>
      <c r="AX33" s="81">
        <f>IFERROR(IF($B$2="Tonnes",AppQt.Data!AQ111,(AppQt.Data!AQ111*ozton*AppQt.Data!AQ$7)/1000000),"-")</f>
        <v>0.77043496551273705</v>
      </c>
      <c r="AY33" s="81">
        <f>IFERROR(IF($B$2="Tonnes",AppQt.Data!AR111,(AppQt.Data!AR111*ozton*AppQt.Data!AR$7)/1000000),"-")</f>
        <v>0.60324700065316772</v>
      </c>
      <c r="AZ33" s="81">
        <f>IFERROR(IF($B$2="Tonnes",AppQt.Data!AS111,(AppQt.Data!AS111*ozton*AppQt.Data!AS$7)/1000000),"-")</f>
        <v>0.83207437308828924</v>
      </c>
      <c r="BA33" s="81">
        <f>IFERROR(IF($B$2="Tonnes",AppQt.Data!AT111,(AppQt.Data!AT111*ozton*AppQt.Data!AT$7)/1000000),"-")</f>
        <v>0.2825979370647948</v>
      </c>
      <c r="BB33" s="81">
        <f>IFERROR(IF($B$2="Tonnes",AppQt.Data!AU111,(AppQt.Data!AU111*ozton*AppQt.Data!AU$7)/1000000),"-")</f>
        <v>0.50061170849850123</v>
      </c>
      <c r="BC33" s="81">
        <f>IFERROR(IF($B$2="Tonnes",AppQt.Data!AV111,(AppQt.Data!AV111*ozton*AppQt.Data!AV$7)/1000000),"-")</f>
        <v>0.42923163101082307</v>
      </c>
      <c r="BD33" s="81">
        <f>IFERROR(IF($B$2="Tonnes",AppQt.Data!AW111,(AppQt.Data!AW111*ozton*AppQt.Data!AW$7)/1000000),"-")</f>
        <v>0.36200728491349748</v>
      </c>
      <c r="BE33" s="81">
        <f>IFERROR(IF($B$2="Tonnes",AppQt.Data!AX111,(AppQt.Data!AX111*ozton*AppQt.Data!AX$7)/1000000),"-")</f>
        <v>0.24723604666053095</v>
      </c>
      <c r="BF33" s="81">
        <f>IFERROR(IF($B$2="Tonnes",AppQt.Data!AY111,(AppQt.Data!AY111*ozton*AppQt.Data!AY$7)/1000000),"-")</f>
        <v>0.39433772270588485</v>
      </c>
      <c r="BG33" s="81">
        <f>IFERROR(IF($B$2="Tonnes",AppQt.Data!AZ111,(AppQt.Data!AZ111*ozton*AppQt.Data!AZ$7)/1000000),"-")</f>
        <v>0.42071228771220626</v>
      </c>
      <c r="BH33" s="81">
        <f>IFERROR(IF($B$2="Tonnes",AppQt.Data!BA111,(AppQt.Data!BA111*ozton*AppQt.Data!BA$7)/1000000),"-")</f>
        <v>0.23375348630968901</v>
      </c>
      <c r="BI33" s="81">
        <f>IFERROR(IF($B$2="Tonnes",AppQt.Data!BB111,(AppQt.Data!BB111*ozton*AppQt.Data!BB$7)/1000000),"-")</f>
        <v>0.18579377368939287</v>
      </c>
      <c r="BJ33" s="81">
        <f>IFERROR(IF($B$2="Tonnes",AppQt.Data!BC111,(AppQt.Data!BC111*ozton*AppQt.Data!BC$7)/1000000),"-")</f>
        <v>0.24077594039799632</v>
      </c>
      <c r="BK33" s="81">
        <f>IFERROR(IF($B$2="Tonnes",AppQt.Data!BD111,(AppQt.Data!BD111*ozton*AppQt.Data!BD$7)/1000000),"-")</f>
        <v>0.20762058730630192</v>
      </c>
      <c r="BL33" s="81">
        <f>IFERROR(IF($B$2="Tonnes",AppQt.Data!BE111,(AppQt.Data!BE111*ozton*AppQt.Data!BE$7)/1000000),"-")</f>
        <v>0.34342181423998569</v>
      </c>
      <c r="BM33" s="81">
        <f>IFERROR(IF($B$2="Tonnes",AppQt.Data!BF111,(AppQt.Data!BF111*ozton*AppQt.Data!BF$7)/1000000),"-")</f>
        <v>0.34646548162824731</v>
      </c>
      <c r="BN33" s="81">
        <f>IFERROR(IF($B$2="Tonnes",AppQt.Data!BG111,(AppQt.Data!BG111*ozton*AppQt.Data!BG$7)/1000000),"-")</f>
        <v>0.36537484869085818</v>
      </c>
      <c r="BO33" s="81">
        <f>IFERROR(IF($B$2="Tonnes",AppQt.Data!BH111,(AppQt.Data!BH111*ozton*AppQt.Data!BH$7)/1000000),"-")</f>
        <v>0.34029665396192277</v>
      </c>
      <c r="BP33" s="81">
        <f>IFERROR(IF($B$2="Tonnes",AppQt.Data!BI111,(AppQt.Data!BI111*ozton*AppQt.Data!BI$7)/1000000),"-")</f>
        <v>0.16734342581237277</v>
      </c>
      <c r="BQ33" s="81">
        <f>IFERROR(IF($B$2="Tonnes",AppQt.Data!BJ111,(AppQt.Data!BJ111*ozton*AppQt.Data!BJ$7)/1000000),"-")</f>
        <v>0.28117863113690389</v>
      </c>
      <c r="BR33" s="81">
        <f>IFERROR(IF($B$2="Tonnes",AppQt.Data!BK111,(AppQt.Data!BK111*ozton*AppQt.Data!BK$7)/1000000),"-")</f>
        <v>0.22899445861158904</v>
      </c>
      <c r="BS33" s="81">
        <f>IFERROR(IF($B$2="Tonnes",AppQt.Data!BL111,(AppQt.Data!BL111*ozton*AppQt.Data!BL$7)/1000000),"-")</f>
        <v>0.37432631935811511</v>
      </c>
      <c r="BT33" s="81">
        <f>IFERROR(IF($B$2="Tonnes",AppQt.Data!BM111,(AppQt.Data!BM111*ozton*AppQt.Data!BM$7)/1000000),"-")</f>
        <v>0.18407776839361006</v>
      </c>
      <c r="BU33" s="81">
        <f>IFERROR(IF($B$2="Tonnes",AppQt.Data!BN111,(AppQt.Data!BN111*ozton*AppQt.Data!BN$7)/1000000),"-")</f>
        <v>0.29523756269374912</v>
      </c>
      <c r="BV33" s="81">
        <f>IFERROR(IF($B$2="Tonnes",AppQt.Data!BO111,(AppQt.Data!BO111*ozton*AppQt.Data!BO$7)/1000000),"-")</f>
        <v>0.24044418154216851</v>
      </c>
      <c r="BW33" s="81">
        <f>IFERROR(IF($B$2="Tonnes",AppQt.Data!BP111,(AppQt.Data!BP111*ozton*AppQt.Data!BP$7)/1000000),"-")</f>
        <v>0.39304263532602091</v>
      </c>
      <c r="BX33" s="68" t="str">
        <f t="shared" si="2"/>
        <v>▲</v>
      </c>
      <c r="BY33" s="69">
        <f t="shared" si="3"/>
        <v>5.0000000000000044</v>
      </c>
    </row>
    <row r="34" spans="1:77">
      <c r="A34" s="64"/>
      <c r="B34" s="80" t="s">
        <v>76</v>
      </c>
      <c r="C34" s="81">
        <f>IFERROR(IF($B$2="Tonnes",AppAn.Data!L102,(AppAn.Data!L102*ozton*AppAn.Data!L$6)/1000000),"-")</f>
        <v>0.49615733333333334</v>
      </c>
      <c r="D34" s="81">
        <f>IFERROR(IF($B$2="Tonnes",AppAn.Data!M102,(AppAn.Data!M102*ozton*AppAn.Data!M$6)/1000000),"-")</f>
        <v>0.91359250000000003</v>
      </c>
      <c r="E34" s="81">
        <f>IFERROR(IF($B$2="Tonnes",AppAn.Data!N102,(AppAn.Data!N102*ozton*AppAn.Data!N$6)/1000000),"-")</f>
        <v>0.9982312499999999</v>
      </c>
      <c r="F34" s="81">
        <f>IFERROR(IF($B$2="Tonnes",AppAn.Data!O102,(AppAn.Data!O102*ozton*AppAn.Data!O$6)/1000000),"-")</f>
        <v>1.3852870312500001</v>
      </c>
      <c r="G34" s="81">
        <f>IFERROR(IF($B$2="Tonnes",AppAn.Data!P102,(AppAn.Data!P102*ozton*AppAn.Data!P$6)/1000000),"-")</f>
        <v>1.2994600000000001</v>
      </c>
      <c r="H34" s="81">
        <f>IFERROR(IF($B$2="Tonnes",AppAn.Data!Q102,(AppAn.Data!Q102*ozton*AppAn.Data!Q$6)/1000000),"-")</f>
        <v>1.4175</v>
      </c>
      <c r="I34" s="81">
        <f>IFERROR(IF($B$2="Tonnes",AppAn.Data!R102,(AppAn.Data!R102*ozton*AppAn.Data!R$6)/1000000),"-")</f>
        <v>1.2757500000000002</v>
      </c>
      <c r="J34" s="81">
        <f>IFERROR(IF($B$2="Tonnes",AppAn.Data!S102,(AppAn.Data!S102*ozton*AppAn.Data!S$6)/1000000),"-")</f>
        <v>1.0305500000000001</v>
      </c>
      <c r="K34" s="81">
        <f>IFERROR(IF($B$2="Tonnes",AppAn.Data!T102,(AppAn.Data!T102*ozton*AppAn.Data!T$6)/1000000),"-")</f>
        <v>0.92749500000000018</v>
      </c>
      <c r="L34" s="81">
        <f>IFERROR(IF($B$2="Tonnes",AppAn.Data!U102,(AppAn.Data!U102*ozton*AppAn.Data!U$6)/1000000),"-")</f>
        <v>0.88112025000000016</v>
      </c>
      <c r="M34" s="81">
        <f>IFERROR(IF($B$2="Tonnes",AppAn.Data!V102,(AppAn.Data!V102*ozton*AppAn.Data!V$6)/1000000),"-")</f>
        <v>1.430272875</v>
      </c>
      <c r="N34" s="81">
        <f>IFERROR(IF($B$2="Tonnes",AppAn.Data!W102,(AppAn.Data!W102*ozton*AppAn.Data!W$6)/1000000),"-")</f>
        <v>1.6400000000000001</v>
      </c>
      <c r="O34" s="81">
        <f>IFERROR(IF($B$2="Tonnes",AppAn.Data!X102,(AppAn.Data!X102*ozton*AppAn.Data!X$6)/1000000),"-")</f>
        <v>1.5783731249999997</v>
      </c>
      <c r="P34" s="81">
        <f>IFERROR(IF($B$2="Tonnes",AppAn.Data!Y102,(AppAn.Data!Y102*ozton*AppAn.Data!Y$6)/1000000),"-")</f>
        <v>1.7212022195976564</v>
      </c>
      <c r="Q34" s="68" t="str">
        <f t="shared" si="0"/>
        <v>▲</v>
      </c>
      <c r="R34" s="69">
        <f t="shared" si="1"/>
        <v>9.0491337146694448</v>
      </c>
      <c r="S34" s="64"/>
      <c r="T34" s="81">
        <f>IFERROR(IF($B$2="Tonnes",AppQt.Data!M112,(AppQt.Data!M112*ozton*AppQt.Data!M$7)/1000000),"-")</f>
        <v>6.1538666666666665E-2</v>
      </c>
      <c r="U34" s="81">
        <f>IFERROR(IF($B$2="Tonnes",AppQt.Data!N112,(AppQt.Data!N112*ozton*AppQt.Data!N$7)/1000000),"-")</f>
        <v>7.3077333333333341E-2</v>
      </c>
      <c r="V34" s="81">
        <f>IFERROR(IF($B$2="Tonnes",AppQt.Data!O112,(AppQt.Data!O112*ozton*AppQt.Data!O$7)/1000000),"-")</f>
        <v>0.16923199999999999</v>
      </c>
      <c r="W34" s="81">
        <f>IFERROR(IF($B$2="Tonnes",AppQt.Data!P112,(AppQt.Data!P112*ozton*AppQt.Data!P$7)/1000000),"-")</f>
        <v>0.19230933333333333</v>
      </c>
      <c r="X34" s="81">
        <f>IFERROR(IF($B$2="Tonnes",AppQt.Data!Q112,(AppQt.Data!Q112*ozton*AppQt.Data!Q$7)/1000000),"-")</f>
        <v>8.6793055555555554E-2</v>
      </c>
      <c r="Y34" s="81">
        <f>IFERROR(IF($B$2="Tonnes",AppQt.Data!R112,(AppQt.Data!R112*ozton*AppQt.Data!R$7)/1000000),"-")</f>
        <v>0.18830333333333335</v>
      </c>
      <c r="Z34" s="81">
        <f>IFERROR(IF($B$2="Tonnes",AppQt.Data!S112,(AppQt.Data!S112*ozton*AppQt.Data!S$7)/1000000),"-")</f>
        <v>0.20302055555555557</v>
      </c>
      <c r="AA34" s="81">
        <f>IFERROR(IF($B$2="Tonnes",AppQt.Data!T112,(AppQt.Data!T112*ozton*AppQt.Data!T$7)/1000000),"-")</f>
        <v>0.43547555555555562</v>
      </c>
      <c r="AB34" s="81">
        <f>IFERROR(IF($B$2="Tonnes",AppQt.Data!U112,(AppQt.Data!U112*ozton*AppQt.Data!U$7)/1000000),"-")</f>
        <v>0.18152875000000002</v>
      </c>
      <c r="AC34" s="81">
        <f>IFERROR(IF($B$2="Tonnes",AppQt.Data!V112,(AppQt.Data!V112*ozton*AppQt.Data!V$7)/1000000),"-")</f>
        <v>9.5293749999999997E-2</v>
      </c>
      <c r="AD34" s="81">
        <f>IFERROR(IF($B$2="Tonnes",AppQt.Data!W112,(AppQt.Data!W112*ozton*AppQt.Data!W$7)/1000000),"-")</f>
        <v>0.19964625</v>
      </c>
      <c r="AE34" s="81">
        <f>IFERROR(IF($B$2="Tonnes",AppQt.Data!X112,(AppQt.Data!X112*ozton*AppQt.Data!X$7)/1000000),"-")</f>
        <v>0.52176249999999991</v>
      </c>
      <c r="AF34" s="81">
        <f>IFERROR(IF($B$2="Tonnes",AppQt.Data!Y112,(AppQt.Data!Y112*ozton*AppQt.Data!Y$7)/1000000),"-")</f>
        <v>0.27291976562499998</v>
      </c>
      <c r="AG34" s="81">
        <f>IFERROR(IF($B$2="Tonnes",AppQt.Data!Z112,(AppQt.Data!Z112*ozton*AppQt.Data!Z$7)/1000000),"-")</f>
        <v>0.39045984374999998</v>
      </c>
      <c r="AH34" s="81">
        <f>IFERROR(IF($B$2="Tonnes",AppQt.Data!AA112,(AppQt.Data!AA112*ozton*AppQt.Data!AA$7)/1000000),"-")</f>
        <v>0.39821742187500003</v>
      </c>
      <c r="AI34" s="81">
        <f>IFERROR(IF($B$2="Tonnes",AppQt.Data!AB112,(AppQt.Data!AB112*ozton*AppQt.Data!AB$7)/1000000),"-")</f>
        <v>0.32369000000000003</v>
      </c>
      <c r="AJ34" s="81">
        <f>IFERROR(IF($B$2="Tonnes",AppQt.Data!AC112,(AppQt.Data!AC112*ozton*AppQt.Data!AC$7)/1000000),"-")</f>
        <v>0.41438999999999998</v>
      </c>
      <c r="AK34" s="81">
        <f>IFERROR(IF($B$2="Tonnes",AppQt.Data!AD112,(AppQt.Data!AD112*ozton*AppQt.Data!AD$7)/1000000),"-")</f>
        <v>0.26169000000000003</v>
      </c>
      <c r="AL34" s="81">
        <f>IFERROR(IF($B$2="Tonnes",AppQt.Data!AE112,(AppQt.Data!AE112*ozton*AppQt.Data!AE$7)/1000000),"-")</f>
        <v>0.31169000000000002</v>
      </c>
      <c r="AM34" s="81">
        <f>IFERROR(IF($B$2="Tonnes",AppQt.Data!AF112,(AppQt.Data!AF112*ozton*AppQt.Data!AF$7)/1000000),"-")</f>
        <v>0.31169000000000002</v>
      </c>
      <c r="AN34" s="81">
        <f>IFERROR(IF($B$2="Tonnes",AppQt.Data!AG112,(AppQt.Data!AG112*ozton*AppQt.Data!AG$7)/1000000),"-")</f>
        <v>0.35</v>
      </c>
      <c r="AO34" s="81">
        <f>IFERROR(IF($B$2="Tonnes",AppQt.Data!AH112,(AppQt.Data!AH112*ozton*AppQt.Data!AH$7)/1000000),"-")</f>
        <v>0.35</v>
      </c>
      <c r="AP34" s="81">
        <f>IFERROR(IF($B$2="Tonnes",AppQt.Data!AI112,(AppQt.Data!AI112*ozton*AppQt.Data!AI$7)/1000000),"-")</f>
        <v>0.35</v>
      </c>
      <c r="AQ34" s="81">
        <f>IFERROR(IF($B$2="Tonnes",AppQt.Data!AJ112,(AppQt.Data!AJ112*ozton*AppQt.Data!AJ$7)/1000000),"-")</f>
        <v>0.36750000000000005</v>
      </c>
      <c r="AR34" s="81">
        <f>IFERROR(IF($B$2="Tonnes",AppQt.Data!AK112,(AppQt.Data!AK112*ozton*AppQt.Data!AK$7)/1000000),"-")</f>
        <v>0.315</v>
      </c>
      <c r="AS34" s="81">
        <f>IFERROR(IF($B$2="Tonnes",AppQt.Data!AL112,(AppQt.Data!AL112*ozton*AppQt.Data!AL$7)/1000000),"-")</f>
        <v>0.315</v>
      </c>
      <c r="AT34" s="81">
        <f>IFERROR(IF($B$2="Tonnes",AppQt.Data!AM112,(AppQt.Data!AM112*ozton*AppQt.Data!AM$7)/1000000),"-")</f>
        <v>0.315</v>
      </c>
      <c r="AU34" s="81">
        <f>IFERROR(IF($B$2="Tonnes",AppQt.Data!AN112,(AppQt.Data!AN112*ozton*AppQt.Data!AN$7)/1000000),"-")</f>
        <v>0.33075000000000004</v>
      </c>
      <c r="AV34" s="81">
        <f>IFERROR(IF($B$2="Tonnes",AppQt.Data!AO112,(AppQt.Data!AO112*ozton*AppQt.Data!AO$7)/1000000),"-")</f>
        <v>0.28350000000000003</v>
      </c>
      <c r="AW34" s="81">
        <f>IFERROR(IF($B$2="Tonnes",AppQt.Data!AP112,(AppQt.Data!AP112*ozton*AppQt.Data!AP$7)/1000000),"-")</f>
        <v>0.23100000000000001</v>
      </c>
      <c r="AX34" s="81">
        <f>IFERROR(IF($B$2="Tonnes",AppQt.Data!AQ112,(AppQt.Data!AQ112*ozton*AppQt.Data!AQ$7)/1000000),"-")</f>
        <v>0.23100000000000001</v>
      </c>
      <c r="AY34" s="81">
        <f>IFERROR(IF($B$2="Tonnes",AppQt.Data!AR112,(AppQt.Data!AR112*ozton*AppQt.Data!AR$7)/1000000),"-")</f>
        <v>0.28505000000000003</v>
      </c>
      <c r="AZ34" s="81">
        <f>IFERROR(IF($B$2="Tonnes",AppQt.Data!AS112,(AppQt.Data!AS112*ozton*AppQt.Data!AS$7)/1000000),"-")</f>
        <v>0.25515000000000004</v>
      </c>
      <c r="BA34" s="81">
        <f>IFERROR(IF($B$2="Tonnes",AppQt.Data!AT112,(AppQt.Data!AT112*ozton*AppQt.Data!AT$7)/1000000),"-")</f>
        <v>0.20790000000000003</v>
      </c>
      <c r="BB34" s="81">
        <f>IFERROR(IF($B$2="Tonnes",AppQt.Data!AU112,(AppQt.Data!AU112*ozton*AppQt.Data!AU$7)/1000000),"-")</f>
        <v>0.20790000000000003</v>
      </c>
      <c r="BC34" s="81">
        <f>IFERROR(IF($B$2="Tonnes",AppQt.Data!AV112,(AppQt.Data!AV112*ozton*AppQt.Data!AV$7)/1000000),"-")</f>
        <v>0.25654500000000002</v>
      </c>
      <c r="BD34" s="81">
        <f>IFERROR(IF($B$2="Tonnes",AppQt.Data!AW112,(AppQt.Data!AW112*ozton*AppQt.Data!AW$7)/1000000),"-")</f>
        <v>0.24239250000000004</v>
      </c>
      <c r="BE34" s="81">
        <f>IFERROR(IF($B$2="Tonnes",AppQt.Data!AX112,(AppQt.Data!AX112*ozton*AppQt.Data!AX$7)/1000000),"-")</f>
        <v>0.19750500000000001</v>
      </c>
      <c r="BF34" s="81">
        <f>IFERROR(IF($B$2="Tonnes",AppQt.Data!AY112,(AppQt.Data!AY112*ozton*AppQt.Data!AY$7)/1000000),"-")</f>
        <v>0.19750500000000001</v>
      </c>
      <c r="BG34" s="81">
        <f>IFERROR(IF($B$2="Tonnes",AppQt.Data!AZ112,(AppQt.Data!AZ112*ozton*AppQt.Data!AZ$7)/1000000),"-")</f>
        <v>0.24371775000000001</v>
      </c>
      <c r="BH34" s="81">
        <f>IFERROR(IF($B$2="Tonnes",AppQt.Data!BA112,(AppQt.Data!BA112*ozton*AppQt.Data!BA$7)/1000000),"-")</f>
        <v>0.23027287500000004</v>
      </c>
      <c r="BI34" s="81">
        <f>IFERROR(IF($B$2="Tonnes",AppQt.Data!BB112,(AppQt.Data!BB112*ozton*AppQt.Data!BB$7)/1000000),"-")</f>
        <v>0.4</v>
      </c>
      <c r="BJ34" s="81">
        <f>IFERROR(IF($B$2="Tonnes",AppQt.Data!BC112,(AppQt.Data!BC112*ozton*AppQt.Data!BC$7)/1000000),"-")</f>
        <v>0.4</v>
      </c>
      <c r="BK34" s="81">
        <f>IFERROR(IF($B$2="Tonnes",AppQt.Data!BD112,(AppQt.Data!BD112*ozton*AppQt.Data!BD$7)/1000000),"-")</f>
        <v>0.4</v>
      </c>
      <c r="BL34" s="81">
        <f>IFERROR(IF($B$2="Tonnes",AppQt.Data!BE112,(AppQt.Data!BE112*ozton*AppQt.Data!BE$7)/1000000),"-")</f>
        <v>0.4</v>
      </c>
      <c r="BM34" s="81">
        <f>IFERROR(IF($B$2="Tonnes",AppQt.Data!BF112,(AppQt.Data!BF112*ozton*AppQt.Data!BF$7)/1000000),"-")</f>
        <v>0.4</v>
      </c>
      <c r="BN34" s="81">
        <f>IFERROR(IF($B$2="Tonnes",AppQt.Data!BG112,(AppQt.Data!BG112*ozton*AppQt.Data!BG$7)/1000000),"-")</f>
        <v>0.42000000000000004</v>
      </c>
      <c r="BO34" s="81">
        <f>IFERROR(IF($B$2="Tonnes",AppQt.Data!BH112,(AppQt.Data!BH112*ozton*AppQt.Data!BH$7)/1000000),"-")</f>
        <v>0.42000000000000004</v>
      </c>
      <c r="BP34" s="81">
        <f>IFERROR(IF($B$2="Tonnes",AppQt.Data!BI112,(AppQt.Data!BI112*ozton*AppQt.Data!BI$7)/1000000),"-")</f>
        <v>0.42000000000000004</v>
      </c>
      <c r="BQ34" s="81">
        <f>IFERROR(IF($B$2="Tonnes",AppQt.Data!BJ112,(AppQt.Data!BJ112*ozton*AppQt.Data!BJ$7)/1000000),"-")</f>
        <v>0.39899999999999997</v>
      </c>
      <c r="BR34" s="81">
        <f>IFERROR(IF($B$2="Tonnes",AppQt.Data!BK112,(AppQt.Data!BK112*ozton*AppQt.Data!BK$7)/1000000),"-")</f>
        <v>0.37905</v>
      </c>
      <c r="BS34" s="81">
        <f>IFERROR(IF($B$2="Tonnes",AppQt.Data!BL112,(AppQt.Data!BL112*ozton*AppQt.Data!BL$7)/1000000),"-")</f>
        <v>0.38032312499999998</v>
      </c>
      <c r="BT34" s="81">
        <f>IFERROR(IF($B$2="Tonnes",AppQt.Data!BM112,(AppQt.Data!BM112*ozton*AppQt.Data!BM$7)/1000000),"-")</f>
        <v>0.39933928124999996</v>
      </c>
      <c r="BU34" s="81">
        <f>IFERROR(IF($B$2="Tonnes",AppQt.Data!BN112,(AppQt.Data!BN112*ozton*AppQt.Data!BN$7)/1000000),"-")</f>
        <v>0.41930624531249999</v>
      </c>
      <c r="BV34" s="81">
        <f>IFERROR(IF($B$2="Tonnes",AppQt.Data!BO112,(AppQt.Data!BO112*ozton*AppQt.Data!BO$7)/1000000),"-")</f>
        <v>0.44027155757812497</v>
      </c>
      <c r="BW34" s="81">
        <f>IFERROR(IF($B$2="Tonnes",AppQt.Data!BP112,(AppQt.Data!BP112*ozton*AppQt.Data!BP$7)/1000000),"-")</f>
        <v>0.46228513545703132</v>
      </c>
      <c r="BX34" s="68" t="str">
        <f t="shared" si="2"/>
        <v>▲</v>
      </c>
      <c r="BY34" s="69">
        <f t="shared" si="3"/>
        <v>21.550625000000025</v>
      </c>
    </row>
    <row r="35" spans="1:77">
      <c r="A35" s="64"/>
      <c r="B35" s="91" t="s">
        <v>77</v>
      </c>
      <c r="C35" s="81">
        <f>IFERROR(IF($B$2="Tonnes",AppAn.Data!L103,(AppAn.Data!L103*ozton*AppAn.Data!L$6)/1000000),"-")</f>
        <v>288.25728466442797</v>
      </c>
      <c r="D35" s="81">
        <f>IFERROR(IF($B$2="Tonnes",AppAn.Data!M103,(AppAn.Data!M103*ozton*AppAn.Data!M$6)/1000000),"-")</f>
        <v>333.82231830888878</v>
      </c>
      <c r="E35" s="81">
        <f>IFERROR(IF($B$2="Tonnes",AppAn.Data!N103,(AppAn.Data!N103*ozton*AppAn.Data!N$6)/1000000),"-")</f>
        <v>239.90788623075213</v>
      </c>
      <c r="F35" s="81">
        <f>IFERROR(IF($B$2="Tonnes",AppAn.Data!O103,(AppAn.Data!O103*ozton*AppAn.Data!O$6)/1000000),"-")</f>
        <v>261.41629046339591</v>
      </c>
      <c r="G35" s="81">
        <f>IFERROR(IF($B$2="Tonnes",AppAn.Data!P103,(AppAn.Data!P103*ozton*AppAn.Data!P$6)/1000000),"-")</f>
        <v>196.40378704478098</v>
      </c>
      <c r="H35" s="81">
        <f>IFERROR(IF($B$2="Tonnes",AppAn.Data!Q103,(AppAn.Data!Q103*ozton*AppAn.Data!Q$6)/1000000),"-")</f>
        <v>220.18463748735047</v>
      </c>
      <c r="I35" s="81">
        <f>IFERROR(IF($B$2="Tonnes",AppAn.Data!R103,(AppAn.Data!R103*ozton*AppAn.Data!R$6)/1000000),"-")</f>
        <v>201.92091049075404</v>
      </c>
      <c r="J35" s="81">
        <f>IFERROR(IF($B$2="Tonnes",AppAn.Data!S103,(AppAn.Data!S103*ozton*AppAn.Data!S$6)/1000000),"-")</f>
        <v>192.50095800444663</v>
      </c>
      <c r="K35" s="81">
        <f>IFERROR(IF($B$2="Tonnes",AppAn.Data!T103,(AppAn.Data!T103*ozton*AppAn.Data!T$6)/1000000),"-")</f>
        <v>171.79427975310765</v>
      </c>
      <c r="L35" s="81">
        <f>IFERROR(IF($B$2="Tonnes",AppAn.Data!U103,(AppAn.Data!U103*ozton*AppAn.Data!U$6)/1000000),"-")</f>
        <v>152.97272870315439</v>
      </c>
      <c r="M35" s="81">
        <f>IFERROR(IF($B$2="Tonnes",AppAn.Data!V103,(AppAn.Data!V103*ozton*AppAn.Data!V$6)/1000000),"-")</f>
        <v>256.20288559614909</v>
      </c>
      <c r="N35" s="81">
        <f>IFERROR(IF($B$2="Tonnes",AppAn.Data!W103,(AppAn.Data!W103*ozton*AppAn.Data!W$6)/1000000),"-")</f>
        <v>274.67018450733127</v>
      </c>
      <c r="O35" s="81">
        <f>IFERROR(IF($B$2="Tonnes",AppAn.Data!X103,(AppAn.Data!X103*ozton*AppAn.Data!X$6)/1000000),"-")</f>
        <v>312.41335355751494</v>
      </c>
      <c r="P35" s="81">
        <f>IFERROR(IF($B$2="Tonnes",AppAn.Data!Y103,(AppAn.Data!Y103*ozton*AppAn.Data!Y$6)/1000000),"-")</f>
        <v>127.47274948934864</v>
      </c>
      <c r="Q35" s="68" t="str">
        <f t="shared" si="0"/>
        <v>▼</v>
      </c>
      <c r="R35" s="69">
        <f t="shared" si="1"/>
        <v>-59.197406884888146</v>
      </c>
      <c r="S35" s="64"/>
      <c r="T35" s="81">
        <f>IFERROR(IF($B$2="Tonnes",AppQt.Data!M113,(AppQt.Data!M113*ozton*AppQt.Data!M$7)/1000000),"-")</f>
        <v>47.384994754561887</v>
      </c>
      <c r="U35" s="81">
        <f>IFERROR(IF($B$2="Tonnes",AppQt.Data!N113,(AppQt.Data!N113*ozton*AppQt.Data!N$7)/1000000),"-")</f>
        <v>111.99201107507096</v>
      </c>
      <c r="V35" s="81">
        <f>IFERROR(IF($B$2="Tonnes",AppQt.Data!O113,(AppQt.Data!O113*ozton*AppQt.Data!O$7)/1000000),"-")</f>
        <v>53.509704081194201</v>
      </c>
      <c r="W35" s="81">
        <f>IFERROR(IF($B$2="Tonnes",AppQt.Data!P113,(AppQt.Data!P113*ozton*AppQt.Data!P$7)/1000000),"-")</f>
        <v>75.370574753600948</v>
      </c>
      <c r="X35" s="81">
        <f>IFERROR(IF($B$2="Tonnes",AppQt.Data!Q113,(AppQt.Data!Q113*ozton*AppQt.Data!Q$7)/1000000),"-")</f>
        <v>77.481326234319354</v>
      </c>
      <c r="Y35" s="81">
        <f>IFERROR(IF($B$2="Tonnes",AppQt.Data!R113,(AppQt.Data!R113*ozton*AppQt.Data!R$7)/1000000),"-")</f>
        <v>57.743875947752393</v>
      </c>
      <c r="Z35" s="81">
        <f>IFERROR(IF($B$2="Tonnes",AppQt.Data!S113,(AppQt.Data!S113*ozton*AppQt.Data!S$7)/1000000),"-")</f>
        <v>117.99662326174395</v>
      </c>
      <c r="AA35" s="81">
        <f>IFERROR(IF($B$2="Tonnes",AppQt.Data!T113,(AppQt.Data!T113*ozton*AppQt.Data!T$7)/1000000),"-")</f>
        <v>80.600492865073079</v>
      </c>
      <c r="AB35" s="81">
        <f>IFERROR(IF($B$2="Tonnes",AppQt.Data!U113,(AppQt.Data!U113*ozton*AppQt.Data!U$7)/1000000),"-")</f>
        <v>57.013221611620139</v>
      </c>
      <c r="AC35" s="81">
        <f>IFERROR(IF($B$2="Tonnes",AppQt.Data!V113,(AppQt.Data!V113*ozton*AppQt.Data!V$7)/1000000),"-")</f>
        <v>66.267495391411899</v>
      </c>
      <c r="AD35" s="81">
        <f>IFERROR(IF($B$2="Tonnes",AppQt.Data!W113,(AppQt.Data!W113*ozton*AppQt.Data!W$7)/1000000),"-")</f>
        <v>59.285167852341438</v>
      </c>
      <c r="AE35" s="81">
        <f>IFERROR(IF($B$2="Tonnes",AppQt.Data!X113,(AppQt.Data!X113*ozton*AppQt.Data!X$7)/1000000),"-")</f>
        <v>57.342001375378629</v>
      </c>
      <c r="AF35" s="81">
        <f>IFERROR(IF($B$2="Tonnes",AppQt.Data!Y113,(AppQt.Data!Y113*ozton*AppQt.Data!Y$7)/1000000),"-")</f>
        <v>45.931396636686536</v>
      </c>
      <c r="AG35" s="81">
        <f>IFERROR(IF($B$2="Tonnes",AppQt.Data!Z113,(AppQt.Data!Z113*ozton*AppQt.Data!Z$7)/1000000),"-")</f>
        <v>80.41858456579925</v>
      </c>
      <c r="AH35" s="81">
        <f>IFERROR(IF($B$2="Tonnes",AppQt.Data!AA113,(AppQt.Data!AA113*ozton*AppQt.Data!AA$7)/1000000),"-")</f>
        <v>58.576923628255486</v>
      </c>
      <c r="AI35" s="81">
        <f>IFERROR(IF($B$2="Tonnes",AppQt.Data!AB113,(AppQt.Data!AB113*ozton*AppQt.Data!AB$7)/1000000),"-")</f>
        <v>76.48938563265466</v>
      </c>
      <c r="AJ35" s="81">
        <f>IFERROR(IF($B$2="Tonnes",AppQt.Data!AC113,(AppQt.Data!AC113*ozton*AppQt.Data!AC$7)/1000000),"-")</f>
        <v>51.864764628275339</v>
      </c>
      <c r="AK35" s="81">
        <f>IFERROR(IF($B$2="Tonnes",AppQt.Data!AD113,(AppQt.Data!AD113*ozton*AppQt.Data!AD$7)/1000000),"-")</f>
        <v>38.954995717820815</v>
      </c>
      <c r="AL35" s="81">
        <f>IFERROR(IF($B$2="Tonnes",AppQt.Data!AE113,(AppQt.Data!AE113*ozton*AppQt.Data!AE$7)/1000000),"-")</f>
        <v>44.843165811906928</v>
      </c>
      <c r="AM35" s="81">
        <f>IFERROR(IF($B$2="Tonnes",AppQt.Data!AF113,(AppQt.Data!AF113*ozton*AppQt.Data!AF$7)/1000000),"-")</f>
        <v>60.740860886777917</v>
      </c>
      <c r="AN35" s="81">
        <f>IFERROR(IF($B$2="Tonnes",AppQt.Data!AG113,(AppQt.Data!AG113*ozton*AppQt.Data!AG$7)/1000000),"-")</f>
        <v>58.110854329451136</v>
      </c>
      <c r="AO35" s="81">
        <f>IFERROR(IF($B$2="Tonnes",AppQt.Data!AH113,(AppQt.Data!AH113*ozton*AppQt.Data!AH$7)/1000000),"-")</f>
        <v>45.687722120776812</v>
      </c>
      <c r="AP35" s="81">
        <f>IFERROR(IF($B$2="Tonnes",AppQt.Data!AI113,(AppQt.Data!AI113*ozton*AppQt.Data!AI$7)/1000000),"-")</f>
        <v>58.596022478836069</v>
      </c>
      <c r="AQ35" s="81">
        <f>IFERROR(IF($B$2="Tonnes",AppQt.Data!AJ113,(AppQt.Data!AJ113*ozton*AppQt.Data!AJ$7)/1000000),"-")</f>
        <v>57.790038558286447</v>
      </c>
      <c r="AR35" s="81">
        <f>IFERROR(IF($B$2="Tonnes",AppQt.Data!AK113,(AppQt.Data!AK113*ozton*AppQt.Data!AK$7)/1000000),"-")</f>
        <v>55.850819283991754</v>
      </c>
      <c r="AS35" s="81">
        <f>IFERROR(IF($B$2="Tonnes",AppQt.Data!AL113,(AppQt.Data!AL113*ozton*AppQt.Data!AL$7)/1000000),"-")</f>
        <v>41.108032849310341</v>
      </c>
      <c r="AT35" s="81">
        <f>IFERROR(IF($B$2="Tonnes",AppQt.Data!AM113,(AppQt.Data!AM113*ozton*AppQt.Data!AM$7)/1000000),"-")</f>
        <v>33.47222011010048</v>
      </c>
      <c r="AU35" s="81">
        <f>IFERROR(IF($B$2="Tonnes",AppQt.Data!AN113,(AppQt.Data!AN113*ozton*AppQt.Data!AN$7)/1000000),"-")</f>
        <v>71.489838247351443</v>
      </c>
      <c r="AV35" s="81">
        <f>IFERROR(IF($B$2="Tonnes",AppQt.Data!AO113,(AppQt.Data!AO113*ozton*AppQt.Data!AO$7)/1000000),"-")</f>
        <v>64.793168636866127</v>
      </c>
      <c r="AW35" s="81">
        <f>IFERROR(IF($B$2="Tonnes",AppQt.Data!AP113,(AppQt.Data!AP113*ozton*AppQt.Data!AP$7)/1000000),"-")</f>
        <v>39.633538482110083</v>
      </c>
      <c r="AX35" s="81">
        <f>IFERROR(IF($B$2="Tonnes",AppQt.Data!AQ113,(AppQt.Data!AQ113*ozton*AppQt.Data!AQ$7)/1000000),"-")</f>
        <v>46.574417389073581</v>
      </c>
      <c r="AY35" s="81">
        <f>IFERROR(IF($B$2="Tonnes",AppQt.Data!AR113,(AppQt.Data!AR113*ozton*AppQt.Data!AR$7)/1000000),"-")</f>
        <v>41.499833496396832</v>
      </c>
      <c r="AZ35" s="81">
        <f>IFERROR(IF($B$2="Tonnes",AppQt.Data!AS113,(AppQt.Data!AS113*ozton*AppQt.Data!AS$7)/1000000),"-")</f>
        <v>40.247598724665636</v>
      </c>
      <c r="BA35" s="81">
        <f>IFERROR(IF($B$2="Tonnes",AppQt.Data!AT113,(AppQt.Data!AT113*ozton*AppQt.Data!AT$7)/1000000),"-")</f>
        <v>33.510834838657715</v>
      </c>
      <c r="BB35" s="81">
        <f>IFERROR(IF($B$2="Tonnes",AppQt.Data!AU113,(AppQt.Data!AU113*ozton*AppQt.Data!AU$7)/1000000),"-")</f>
        <v>51.874013653517551</v>
      </c>
      <c r="BC35" s="81">
        <f>IFERROR(IF($B$2="Tonnes",AppQt.Data!AV113,(AppQt.Data!AV113*ozton*AppQt.Data!AV$7)/1000000),"-")</f>
        <v>46.161832536266729</v>
      </c>
      <c r="BD35" s="81">
        <f>IFERROR(IF($B$2="Tonnes",AppQt.Data!AW113,(AppQt.Data!AW113*ozton*AppQt.Data!AW$7)/1000000),"-")</f>
        <v>43.540380251704661</v>
      </c>
      <c r="BE35" s="81">
        <f>IFERROR(IF($B$2="Tonnes",AppQt.Data!AX113,(AppQt.Data!AX113*ozton*AppQt.Data!AX$7)/1000000),"-")</f>
        <v>30.323609137730529</v>
      </c>
      <c r="BF35" s="81">
        <f>IFERROR(IF($B$2="Tonnes",AppQt.Data!AY113,(AppQt.Data!AY113*ozton*AppQt.Data!AY$7)/1000000),"-")</f>
        <v>32.547094584113886</v>
      </c>
      <c r="BG35" s="81">
        <f>IFERROR(IF($B$2="Tonnes",AppQt.Data!AZ113,(AppQt.Data!AZ113*ozton*AppQt.Data!AZ$7)/1000000),"-")</f>
        <v>46.561644729605341</v>
      </c>
      <c r="BH35" s="81">
        <f>IFERROR(IF($B$2="Tonnes",AppQt.Data!BA113,(AppQt.Data!BA113*ozton*AppQt.Data!BA$7)/1000000),"-")</f>
        <v>74.798874833421323</v>
      </c>
      <c r="BI35" s="81">
        <f>IFERROR(IF($B$2="Tonnes",AppQt.Data!BB113,(AppQt.Data!BB113*ozton*AppQt.Data!BB$7)/1000000),"-")</f>
        <v>71.757746601292453</v>
      </c>
      <c r="BJ35" s="81">
        <f>IFERROR(IF($B$2="Tonnes",AppQt.Data!BC113,(AppQt.Data!BC113*ozton*AppQt.Data!BC$7)/1000000),"-")</f>
        <v>49.004277458068529</v>
      </c>
      <c r="BK35" s="81">
        <f>IFERROR(IF($B$2="Tonnes",AppQt.Data!BD113,(AppQt.Data!BD113*ozton*AppQt.Data!BD$7)/1000000),"-")</f>
        <v>60.641986703366769</v>
      </c>
      <c r="BL35" s="81">
        <f>IFERROR(IF($B$2="Tonnes",AppQt.Data!BE113,(AppQt.Data!BE113*ozton*AppQt.Data!BE$7)/1000000),"-")</f>
        <v>76.228356551740333</v>
      </c>
      <c r="BM35" s="81">
        <f>IFERROR(IF($B$2="Tonnes",AppQt.Data!BF113,(AppQt.Data!BF113*ozton*AppQt.Data!BF$7)/1000000),"-")</f>
        <v>73.761026397644528</v>
      </c>
      <c r="BN35" s="81">
        <f>IFERROR(IF($B$2="Tonnes",AppQt.Data!BG113,(AppQt.Data!BG113*ozton*AppQt.Data!BG$7)/1000000),"-")</f>
        <v>58.233040635441725</v>
      </c>
      <c r="BO35" s="81">
        <f>IFERROR(IF($B$2="Tonnes",AppQt.Data!BH113,(AppQt.Data!BH113*ozton*AppQt.Data!BH$7)/1000000),"-")</f>
        <v>66.447760922504685</v>
      </c>
      <c r="BP35" s="81">
        <f>IFERROR(IF($B$2="Tonnes",AppQt.Data!BI113,(AppQt.Data!BI113*ozton*AppQt.Data!BI$7)/1000000),"-")</f>
        <v>80.772804925006511</v>
      </c>
      <c r="BQ35" s="81">
        <f>IFERROR(IF($B$2="Tonnes",AppQt.Data!BJ113,(AppQt.Data!BJ113*ozton*AppQt.Data!BJ$7)/1000000),"-")</f>
        <v>78.763794255196274</v>
      </c>
      <c r="BR35" s="81">
        <f>IFERROR(IF($B$2="Tonnes",AppQt.Data!BK113,(AppQt.Data!BK113*ozton*AppQt.Data!BK$7)/1000000),"-")</f>
        <v>72.367907420145457</v>
      </c>
      <c r="BS35" s="81">
        <f>IFERROR(IF($B$2="Tonnes",AppQt.Data!BL113,(AppQt.Data!BL113*ozton*AppQt.Data!BL$7)/1000000),"-")</f>
        <v>80.508846957166668</v>
      </c>
      <c r="BT35" s="81">
        <f>IFERROR(IF($B$2="Tonnes",AppQt.Data!BM113,(AppQt.Data!BM113*ozton*AppQt.Data!BM$7)/1000000),"-")</f>
        <v>37.076026252908505</v>
      </c>
      <c r="BU35" s="81">
        <f>IFERROR(IF($B$2="Tonnes",AppQt.Data!BN113,(AppQt.Data!BN113*ozton*AppQt.Data!BN$7)/1000000),"-")</f>
        <v>30.80244367629356</v>
      </c>
      <c r="BV35" s="81">
        <f>IFERROR(IF($B$2="Tonnes",AppQt.Data!BO113,(AppQt.Data!BO113*ozton*AppQt.Data!BO$7)/1000000),"-")</f>
        <v>29.856182719024375</v>
      </c>
      <c r="BW35" s="81">
        <f>IFERROR(IF($B$2="Tonnes",AppQt.Data!BP113,(AppQt.Data!BP113*ozton*AppQt.Data!BP$7)/1000000),"-")</f>
        <v>29.738096841122211</v>
      </c>
      <c r="BX35" s="68" t="str">
        <f t="shared" si="2"/>
        <v>▼</v>
      </c>
      <c r="BY35" s="69">
        <f t="shared" si="3"/>
        <v>-63.06232424749065</v>
      </c>
    </row>
    <row r="36" spans="1:77">
      <c r="A36" s="64"/>
      <c r="B36" s="80" t="s">
        <v>78</v>
      </c>
      <c r="C36" s="81">
        <f>IFERROR(IF($B$2="Tonnes",AppAn.Data!L104,(AppAn.Data!L104*ozton*AppAn.Data!L$6)/1000000),"-")</f>
        <v>1.30126953125</v>
      </c>
      <c r="D36" s="81">
        <f>IFERROR(IF($B$2="Tonnes",AppAn.Data!M104,(AppAn.Data!M104*ozton*AppAn.Data!M$6)/1000000),"-")</f>
        <v>6.4563057206537895</v>
      </c>
      <c r="E36" s="81">
        <f>IFERROR(IF($B$2="Tonnes",AppAn.Data!N104,(AppAn.Data!N104*ozton*AppAn.Data!N$6)/1000000),"-")</f>
        <v>2.6593607081911257</v>
      </c>
      <c r="F36" s="81">
        <f>IFERROR(IF($B$2="Tonnes",AppAn.Data!O104,(AppAn.Data!O104*ozton*AppAn.Data!O$6)/1000000),"-")</f>
        <v>1.925062499999999</v>
      </c>
      <c r="G36" s="81">
        <f>IFERROR(IF($B$2="Tonnes",AppAn.Data!P104,(AppAn.Data!P104*ozton*AppAn.Data!P$6)/1000000),"-")</f>
        <v>0.97499999999999976</v>
      </c>
      <c r="H36" s="81">
        <f>IFERROR(IF($B$2="Tonnes",AppAn.Data!Q104,(AppAn.Data!Q104*ozton*AppAn.Data!Q$6)/1000000),"-")</f>
        <v>-0.52</v>
      </c>
      <c r="I36" s="81">
        <f>IFERROR(IF($B$2="Tonnes",AppAn.Data!R104,(AppAn.Data!R104*ozton*AppAn.Data!R$6)/1000000),"-")</f>
        <v>-4.2150000000000007</v>
      </c>
      <c r="J36" s="81">
        <f>IFERROR(IF($B$2="Tonnes",AppAn.Data!S104,(AppAn.Data!S104*ozton*AppAn.Data!S$6)/1000000),"-")</f>
        <v>-0.11000000000000076</v>
      </c>
      <c r="K36" s="81">
        <f>IFERROR(IF($B$2="Tonnes",AppAn.Data!T104,(AppAn.Data!T104*ozton*AppAn.Data!T$6)/1000000),"-")</f>
        <v>-1.1900000000000008</v>
      </c>
      <c r="L36" s="81">
        <f>IFERROR(IF($B$2="Tonnes",AppAn.Data!U104,(AppAn.Data!U104*ozton*AppAn.Data!U$6)/1000000),"-")</f>
        <v>0.29999999999999966</v>
      </c>
      <c r="M36" s="81">
        <f>IFERROR(IF($B$2="Tonnes",AppAn.Data!V104,(AppAn.Data!V104*ozton*AppAn.Data!V$6)/1000000),"-")</f>
        <v>3.5416499999999997</v>
      </c>
      <c r="N36" s="81">
        <f>IFERROR(IF($B$2="Tonnes",AppAn.Data!W104,(AppAn.Data!W104*ozton*AppAn.Data!W$6)/1000000),"-")</f>
        <v>4.6500000000000004</v>
      </c>
      <c r="O36" s="81">
        <f>IFERROR(IF($B$2="Tonnes",AppAn.Data!X104,(AppAn.Data!X104*ozton*AppAn.Data!X$6)/1000000),"-")</f>
        <v>5.83</v>
      </c>
      <c r="P36" s="81">
        <f>IFERROR(IF($B$2="Tonnes",AppAn.Data!Y104,(AppAn.Data!Y104*ozton*AppAn.Data!Y$6)/1000000),"-")</f>
        <v>3.78</v>
      </c>
      <c r="Q36" s="68" t="str">
        <f t="shared" si="0"/>
        <v>▼</v>
      </c>
      <c r="R36" s="69">
        <f t="shared" si="1"/>
        <v>-35.162950257289879</v>
      </c>
      <c r="S36" s="64"/>
      <c r="T36" s="81">
        <f>IFERROR(IF($B$2="Tonnes",AppQt.Data!M114,(AppQt.Data!M114*ozton*AppQt.Data!M$7)/1000000),"-")</f>
        <v>0.13076171875000001</v>
      </c>
      <c r="U36" s="81">
        <f>IFERROR(IF($B$2="Tonnes",AppQt.Data!N114,(AppQt.Data!N114*ozton*AppQt.Data!N$7)/1000000),"-")</f>
        <v>0.40468750000000003</v>
      </c>
      <c r="V36" s="81">
        <f>IFERROR(IF($B$2="Tonnes",AppQt.Data!O114,(AppQt.Data!O114*ozton*AppQt.Data!O$7)/1000000),"-")</f>
        <v>0.30527343750000002</v>
      </c>
      <c r="W36" s="81">
        <f>IFERROR(IF($B$2="Tonnes",AppQt.Data!P114,(AppQt.Data!P114*ozton*AppQt.Data!P$7)/1000000),"-")</f>
        <v>0.46054687499999991</v>
      </c>
      <c r="X36" s="81">
        <f>IFERROR(IF($B$2="Tonnes",AppQt.Data!Q114,(AppQt.Data!Q114*ozton*AppQt.Data!Q$7)/1000000),"-")</f>
        <v>0.679522659732541</v>
      </c>
      <c r="Y36" s="81">
        <f>IFERROR(IF($B$2="Tonnes",AppQt.Data!R114,(AppQt.Data!R114*ozton*AppQt.Data!R$7)/1000000),"-")</f>
        <v>0.51139487369985148</v>
      </c>
      <c r="Z36" s="81">
        <f>IFERROR(IF($B$2="Tonnes",AppQt.Data!S114,(AppQt.Data!S114*ozton*AppQt.Data!S$7)/1000000),"-")</f>
        <v>3.7402767459138189</v>
      </c>
      <c r="AA36" s="81">
        <f>IFERROR(IF($B$2="Tonnes",AppQt.Data!T114,(AppQt.Data!T114*ozton*AppQt.Data!T$7)/1000000),"-")</f>
        <v>1.5251114413075779</v>
      </c>
      <c r="AB36" s="81">
        <f>IFERROR(IF($B$2="Tonnes",AppQt.Data!U114,(AppQt.Data!U114*ozton*AppQt.Data!U$7)/1000000),"-")</f>
        <v>0.76451002559726966</v>
      </c>
      <c r="AC36" s="81">
        <f>IFERROR(IF($B$2="Tonnes",AppQt.Data!V114,(AppQt.Data!V114*ozton*AppQt.Data!V$7)/1000000),"-")</f>
        <v>0.54739761092150163</v>
      </c>
      <c r="AD36" s="81">
        <f>IFERROR(IF($B$2="Tonnes",AppQt.Data!W114,(AppQt.Data!W114*ozton*AppQt.Data!W$7)/1000000),"-")</f>
        <v>0.54213737201365175</v>
      </c>
      <c r="AE36" s="81">
        <f>IFERROR(IF($B$2="Tonnes",AppQt.Data!X114,(AppQt.Data!X114*ozton*AppQt.Data!X$7)/1000000),"-")</f>
        <v>0.80531569965870298</v>
      </c>
      <c r="AF36" s="81">
        <f>IFERROR(IF($B$2="Tonnes",AppQt.Data!Y114,(AppQt.Data!Y114*ozton*AppQt.Data!Y$7)/1000000),"-")</f>
        <v>0.6047499999999999</v>
      </c>
      <c r="AG36" s="81">
        <f>IFERROR(IF($B$2="Tonnes",AppQt.Data!Z114,(AppQt.Data!Z114*ozton*AppQt.Data!Z$7)/1000000),"-")</f>
        <v>0.61499999999999966</v>
      </c>
      <c r="AH36" s="81">
        <f>IFERROR(IF($B$2="Tonnes",AppQt.Data!AA114,(AppQt.Data!AA114*ozton*AppQt.Data!AA$7)/1000000),"-")</f>
        <v>0.40781249999999963</v>
      </c>
      <c r="AI36" s="81">
        <f>IFERROR(IF($B$2="Tonnes",AppQt.Data!AB114,(AppQt.Data!AB114*ozton*AppQt.Data!AB$7)/1000000),"-")</f>
        <v>0.29749999999999988</v>
      </c>
      <c r="AJ36" s="81">
        <f>IFERROR(IF($B$2="Tonnes",AppQt.Data!AC114,(AppQt.Data!AC114*ozton*AppQt.Data!AC$7)/1000000),"-")</f>
        <v>5.4999999999999938E-2</v>
      </c>
      <c r="AK36" s="81">
        <f>IFERROR(IF($B$2="Tonnes",AppQt.Data!AD114,(AppQt.Data!AD114*ozton*AppQt.Data!AD$7)/1000000),"-")</f>
        <v>0.14999999999999974</v>
      </c>
      <c r="AL36" s="81">
        <f>IFERROR(IF($B$2="Tonnes",AppQt.Data!AE114,(AppQt.Data!AE114*ozton*AppQt.Data!AE$7)/1000000),"-")</f>
        <v>0.14999999999999974</v>
      </c>
      <c r="AM36" s="81">
        <f>IFERROR(IF($B$2="Tonnes",AppQt.Data!AF114,(AppQt.Data!AF114*ozton*AppQt.Data!AF$7)/1000000),"-")</f>
        <v>0.62000000000000033</v>
      </c>
      <c r="AN36" s="81">
        <f>IFERROR(IF($B$2="Tonnes",AppQt.Data!AG114,(AppQt.Data!AG114*ozton*AppQt.Data!AG$7)/1000000),"-")</f>
        <v>0.79999999999999993</v>
      </c>
      <c r="AO36" s="81">
        <f>IFERROR(IF($B$2="Tonnes",AppQt.Data!AH114,(AppQt.Data!AH114*ozton*AppQt.Data!AH$7)/1000000),"-")</f>
        <v>-0.30999999999999994</v>
      </c>
      <c r="AP36" s="81">
        <f>IFERROR(IF($B$2="Tonnes",AppQt.Data!AI114,(AppQt.Data!AI114*ozton*AppQt.Data!AI$7)/1000000),"-")</f>
        <v>-1.07</v>
      </c>
      <c r="AQ36" s="81">
        <f>IFERROR(IF($B$2="Tonnes",AppQt.Data!AJ114,(AppQt.Data!AJ114*ozton*AppQt.Data!AJ$7)/1000000),"-")</f>
        <v>6.0000000000000109E-2</v>
      </c>
      <c r="AR36" s="81">
        <f>IFERROR(IF($B$2="Tonnes",AppQt.Data!AK114,(AppQt.Data!AK114*ozton*AppQt.Data!AK$7)/1000000),"-")</f>
        <v>-0.12000000000000022</v>
      </c>
      <c r="AS36" s="81">
        <f>IFERROR(IF($B$2="Tonnes",AppQt.Data!AL114,(AppQt.Data!AL114*ozton*AppQt.Data!AL$7)/1000000),"-")</f>
        <v>-3.2500000000000009</v>
      </c>
      <c r="AT36" s="81">
        <f>IFERROR(IF($B$2="Tonnes",AppQt.Data!AM114,(AppQt.Data!AM114*ozton*AppQt.Data!AM$7)/1000000),"-")</f>
        <v>-0.8</v>
      </c>
      <c r="AU36" s="81">
        <f>IFERROR(IF($B$2="Tonnes",AppQt.Data!AN114,(AppQt.Data!AN114*ozton*AppQt.Data!AN$7)/1000000),"-")</f>
        <v>-4.4999999999999873E-2</v>
      </c>
      <c r="AV36" s="81">
        <f>IFERROR(IF($B$2="Tonnes",AppQt.Data!AO114,(AppQt.Data!AO114*ozton*AppQt.Data!AO$7)/1000000),"-")</f>
        <v>1.1199999999999992</v>
      </c>
      <c r="AW36" s="81">
        <f>IFERROR(IF($B$2="Tonnes",AppQt.Data!AP114,(AppQt.Data!AP114*ozton*AppQt.Data!AP$7)/1000000),"-")</f>
        <v>0.81999999999999984</v>
      </c>
      <c r="AX36" s="81">
        <f>IFERROR(IF($B$2="Tonnes",AppQt.Data!AQ114,(AppQt.Data!AQ114*ozton*AppQt.Data!AQ$7)/1000000),"-")</f>
        <v>-0.15000000000000019</v>
      </c>
      <c r="AY36" s="81">
        <f>IFERROR(IF($B$2="Tonnes",AppQt.Data!AR114,(AppQt.Data!AR114*ozton*AppQt.Data!AR$7)/1000000),"-")</f>
        <v>-1.8999999999999997</v>
      </c>
      <c r="AZ36" s="81">
        <f>IFERROR(IF($B$2="Tonnes",AppQt.Data!AS114,(AppQt.Data!AS114*ozton*AppQt.Data!AS$7)/1000000),"-")</f>
        <v>-0.29000000000000026</v>
      </c>
      <c r="BA36" s="81">
        <f>IFERROR(IF($B$2="Tonnes",AppQt.Data!AT114,(AppQt.Data!AT114*ozton*AppQt.Data!AT$7)/1000000),"-")</f>
        <v>-0.7000000000000004</v>
      </c>
      <c r="BB36" s="81">
        <f>IFERROR(IF($B$2="Tonnes",AppQt.Data!AU114,(AppQt.Data!AU114*ozton*AppQt.Data!AU$7)/1000000),"-")</f>
        <v>-0.35000000000000026</v>
      </c>
      <c r="BC36" s="81">
        <f>IFERROR(IF($B$2="Tonnes",AppQt.Data!AV114,(AppQt.Data!AV114*ozton*AppQt.Data!AV$7)/1000000),"-")</f>
        <v>0.15000000000000024</v>
      </c>
      <c r="BD36" s="81">
        <f>IFERROR(IF($B$2="Tonnes",AppQt.Data!AW114,(AppQt.Data!AW114*ozton*AppQt.Data!AW$7)/1000000),"-")</f>
        <v>0.40000000000000024</v>
      </c>
      <c r="BE36" s="81">
        <f>IFERROR(IF($B$2="Tonnes",AppQt.Data!AX114,(AppQt.Data!AX114*ozton*AppQt.Data!AX$7)/1000000),"-")</f>
        <v>-0.54999999999999993</v>
      </c>
      <c r="BF36" s="81">
        <f>IFERROR(IF($B$2="Tonnes",AppQt.Data!AY114,(AppQt.Data!AY114*ozton*AppQt.Data!AY$7)/1000000),"-")</f>
        <v>0.55000000000000004</v>
      </c>
      <c r="BG36" s="81">
        <f>IFERROR(IF($B$2="Tonnes",AppQt.Data!AZ114,(AppQt.Data!AZ114*ozton*AppQt.Data!AZ$7)/1000000),"-")</f>
        <v>-0.1000000000000007</v>
      </c>
      <c r="BH36" s="81">
        <f>IFERROR(IF($B$2="Tonnes",AppQt.Data!BA114,(AppQt.Data!BA114*ozton*AppQt.Data!BA$7)/1000000),"-")</f>
        <v>0.95000000000000018</v>
      </c>
      <c r="BI36" s="81">
        <f>IFERROR(IF($B$2="Tonnes",AppQt.Data!BB114,(AppQt.Data!BB114*ozton*AppQt.Data!BB$7)/1000000),"-")</f>
        <v>1.2116499999999997</v>
      </c>
      <c r="BJ36" s="81">
        <f>IFERROR(IF($B$2="Tonnes",AppQt.Data!BC114,(AppQt.Data!BC114*ozton*AppQt.Data!BC$7)/1000000),"-")</f>
        <v>1.2800000000000002</v>
      </c>
      <c r="BK36" s="81">
        <f>IFERROR(IF($B$2="Tonnes",AppQt.Data!BD114,(AppQt.Data!BD114*ozton*AppQt.Data!BD$7)/1000000),"-")</f>
        <v>9.9999999999999811E-2</v>
      </c>
      <c r="BL36" s="81">
        <f>IFERROR(IF($B$2="Tonnes",AppQt.Data!BE114,(AppQt.Data!BE114*ozton*AppQt.Data!BE$7)/1000000),"-")</f>
        <v>1.4500000000000002</v>
      </c>
      <c r="BM36" s="81">
        <f>IFERROR(IF($B$2="Tonnes",AppQt.Data!BF114,(AppQt.Data!BF114*ozton*AppQt.Data!BF$7)/1000000),"-")</f>
        <v>0.74999999999999989</v>
      </c>
      <c r="BN36" s="81">
        <f>IFERROR(IF($B$2="Tonnes",AppQt.Data!BG114,(AppQt.Data!BG114*ozton*AppQt.Data!BG$7)/1000000),"-")</f>
        <v>1.3</v>
      </c>
      <c r="BO36" s="81">
        <f>IFERROR(IF($B$2="Tonnes",AppQt.Data!BH114,(AppQt.Data!BH114*ozton*AppQt.Data!BH$7)/1000000),"-")</f>
        <v>1.1500000000000004</v>
      </c>
      <c r="BP36" s="81">
        <f>IFERROR(IF($B$2="Tonnes",AppQt.Data!BI114,(AppQt.Data!BI114*ozton*AppQt.Data!BI$7)/1000000),"-")</f>
        <v>1.38</v>
      </c>
      <c r="BQ36" s="81">
        <f>IFERROR(IF($B$2="Tonnes",AppQt.Data!BJ114,(AppQt.Data!BJ114*ozton*AppQt.Data!BJ$7)/1000000),"-")</f>
        <v>1.31</v>
      </c>
      <c r="BR36" s="81">
        <f>IFERROR(IF($B$2="Tonnes",AppQt.Data!BK114,(AppQt.Data!BK114*ozton*AppQt.Data!BK$7)/1000000),"-")</f>
        <v>1.5199999999999998</v>
      </c>
      <c r="BS36" s="81">
        <f>IFERROR(IF($B$2="Tonnes",AppQt.Data!BL114,(AppQt.Data!BL114*ozton*AppQt.Data!BL$7)/1000000),"-")</f>
        <v>1.6199999999999997</v>
      </c>
      <c r="BT36" s="81">
        <f>IFERROR(IF($B$2="Tonnes",AppQt.Data!BM114,(AppQt.Data!BM114*ozton*AppQt.Data!BM$7)/1000000),"-")</f>
        <v>1.38</v>
      </c>
      <c r="BU36" s="81">
        <f>IFERROR(IF($B$2="Tonnes",AppQt.Data!BN114,(AppQt.Data!BN114*ozton*AppQt.Data!BN$7)/1000000),"-")</f>
        <v>1.06</v>
      </c>
      <c r="BV36" s="81">
        <f>IFERROR(IF($B$2="Tonnes",AppQt.Data!BO114,(AppQt.Data!BO114*ozton*AppQt.Data!BO$7)/1000000),"-")</f>
        <v>0.62999999999999978</v>
      </c>
      <c r="BW36" s="81">
        <f>IFERROR(IF($B$2="Tonnes",AppQt.Data!BP114,(AppQt.Data!BP114*ozton*AppQt.Data!BP$7)/1000000),"-")</f>
        <v>0.71</v>
      </c>
      <c r="BX36" s="68" t="str">
        <f t="shared" si="2"/>
        <v>▼</v>
      </c>
      <c r="BY36" s="69">
        <f t="shared" si="3"/>
        <v>-56.172839506172835</v>
      </c>
    </row>
    <row r="37" spans="1:77">
      <c r="A37" s="64"/>
      <c r="B37" s="80" t="s">
        <v>79</v>
      </c>
      <c r="C37" s="81">
        <f>IFERROR(IF($B$2="Tonnes",AppAn.Data!L105,(AppAn.Data!L105*ozton*AppAn.Data!L$6)/1000000),"-")</f>
        <v>122.92480077875777</v>
      </c>
      <c r="D37" s="81">
        <f>IFERROR(IF($B$2="Tonnes",AppAn.Data!M105,(AppAn.Data!M105*ozton*AppAn.Data!M$6)/1000000),"-")</f>
        <v>142.39127052408281</v>
      </c>
      <c r="E37" s="81">
        <f>IFERROR(IF($B$2="Tonnes",AppAn.Data!N105,(AppAn.Data!N105*ozton*AppAn.Data!N$6)/1000000),"-")</f>
        <v>108.18624335002451</v>
      </c>
      <c r="F37" s="81">
        <f>IFERROR(IF($B$2="Tonnes",AppAn.Data!O105,(AppAn.Data!O105*ozton*AppAn.Data!O$6)/1000000),"-")</f>
        <v>133.28837626138332</v>
      </c>
      <c r="G37" s="81">
        <f>IFERROR(IF($B$2="Tonnes",AppAn.Data!P105,(AppAn.Data!P105*ozton*AppAn.Data!P$6)/1000000),"-")</f>
        <v>101.25619305052984</v>
      </c>
      <c r="H37" s="81">
        <f>IFERROR(IF($B$2="Tonnes",AppAn.Data!Q105,(AppAn.Data!Q105*ozton*AppAn.Data!Q$6)/1000000),"-")</f>
        <v>115.95096673221553</v>
      </c>
      <c r="I37" s="81">
        <f>IFERROR(IF($B$2="Tonnes",AppAn.Data!R105,(AppAn.Data!R105*ozton*AppAn.Data!R$6)/1000000),"-")</f>
        <v>110.78967333474239</v>
      </c>
      <c r="J37" s="81">
        <f>IFERROR(IF($B$2="Tonnes",AppAn.Data!S105,(AppAn.Data!S105*ozton*AppAn.Data!S$6)/1000000),"-")</f>
        <v>106.54577356402456</v>
      </c>
      <c r="K37" s="81">
        <f>IFERROR(IF($B$2="Tonnes",AppAn.Data!T105,(AppAn.Data!T105*ozton*AppAn.Data!T$6)/1000000),"-")</f>
        <v>96.257954586318647</v>
      </c>
      <c r="L37" s="81">
        <f>IFERROR(IF($B$2="Tonnes",AppAn.Data!U105,(AppAn.Data!U105*ozton*AppAn.Data!U$6)/1000000),"-")</f>
        <v>85.6</v>
      </c>
      <c r="M37" s="81">
        <f>IFERROR(IF($B$2="Tonnes",AppAn.Data!V105,(AppAn.Data!V105*ozton*AppAn.Data!V$6)/1000000),"-")</f>
        <v>157</v>
      </c>
      <c r="N37" s="81">
        <f>IFERROR(IF($B$2="Tonnes",AppAn.Data!W105,(AppAn.Data!W105*ozton*AppAn.Data!W$6)/1000000),"-")</f>
        <v>162.58583936148082</v>
      </c>
      <c r="O37" s="81">
        <f>IFERROR(IF($B$2="Tonnes",AppAn.Data!X105,(AppAn.Data!X105*ozton*AppAn.Data!X$6)/1000000),"-")</f>
        <v>185.37613746079694</v>
      </c>
      <c r="P37" s="81">
        <f>IFERROR(IF($B$2="Tonnes",AppAn.Data!Y105,(AppAn.Data!Y105*ozton*AppAn.Data!Y$6)/1000000),"-")</f>
        <v>46.855894637564347</v>
      </c>
      <c r="Q37" s="68" t="str">
        <f t="shared" si="0"/>
        <v>▼</v>
      </c>
      <c r="R37" s="69">
        <f t="shared" si="1"/>
        <v>-74.723880171754374</v>
      </c>
      <c r="S37" s="64"/>
      <c r="T37" s="81">
        <f>IFERROR(IF($B$2="Tonnes",AppQt.Data!M115,(AppQt.Data!M115*ozton*AppQt.Data!M$7)/1000000),"-")</f>
        <v>18.37492022674245</v>
      </c>
      <c r="U37" s="81">
        <f>IFERROR(IF($B$2="Tonnes",AppQt.Data!N115,(AppQt.Data!N115*ozton*AppQt.Data!N$7)/1000000),"-")</f>
        <v>48.399574542626397</v>
      </c>
      <c r="V37" s="81">
        <f>IFERROR(IF($B$2="Tonnes",AppQt.Data!O115,(AppQt.Data!O115*ozton*AppQt.Data!O$7)/1000000),"-")</f>
        <v>23.22509313943436</v>
      </c>
      <c r="W37" s="81">
        <f>IFERROR(IF($B$2="Tonnes",AppQt.Data!P115,(AppQt.Data!P115*ozton*AppQt.Data!P$7)/1000000),"-")</f>
        <v>32.925212869954571</v>
      </c>
      <c r="X37" s="81">
        <f>IFERROR(IF($B$2="Tonnes",AppQt.Data!Q115,(AppQt.Data!Q115*ozton*AppQt.Data!Q$7)/1000000),"-")</f>
        <v>34.690014837962956</v>
      </c>
      <c r="Y37" s="81">
        <f>IFERROR(IF($B$2="Tonnes",AppQt.Data!R115,(AppQt.Data!R115*ozton*AppQt.Data!R$7)/1000000),"-")</f>
        <v>20.451130683333329</v>
      </c>
      <c r="Z37" s="81">
        <f>IFERROR(IF($B$2="Tonnes",AppQt.Data!S115,(AppQt.Data!S115*ozton*AppQt.Data!S$7)/1000000),"-")</f>
        <v>52.643287687534709</v>
      </c>
      <c r="AA37" s="81">
        <f>IFERROR(IF($B$2="Tonnes",AppQt.Data!T115,(AppQt.Data!T115*ozton*AppQt.Data!T$7)/1000000),"-")</f>
        <v>34.606837315251809</v>
      </c>
      <c r="AB37" s="81">
        <f>IFERROR(IF($B$2="Tonnes",AppQt.Data!U115,(AppQt.Data!U115*ozton*AppQt.Data!U$7)/1000000),"-")</f>
        <v>20.869973524143148</v>
      </c>
      <c r="AC37" s="81">
        <f>IFERROR(IF($B$2="Tonnes",AppQt.Data!V115,(AppQt.Data!V115*ozton*AppQt.Data!V$7)/1000000),"-")</f>
        <v>32.938537133416368</v>
      </c>
      <c r="AD37" s="81">
        <f>IFERROR(IF($B$2="Tonnes",AppQt.Data!W115,(AppQt.Data!W115*ozton*AppQt.Data!W$7)/1000000),"-")</f>
        <v>28.324207232084241</v>
      </c>
      <c r="AE37" s="81">
        <f>IFERROR(IF($B$2="Tonnes",AppQt.Data!X115,(AppQt.Data!X115*ozton*AppQt.Data!X$7)/1000000),"-")</f>
        <v>26.053525460380747</v>
      </c>
      <c r="AF37" s="81">
        <f>IFERROR(IF($B$2="Tonnes",AppQt.Data!Y115,(AppQt.Data!Y115*ozton*AppQt.Data!Y$7)/1000000),"-")</f>
        <v>21.300336336078548</v>
      </c>
      <c r="AG37" s="81">
        <f>IFERROR(IF($B$2="Tonnes",AppQt.Data!Z115,(AppQt.Data!Z115*ozton*AppQt.Data!Z$7)/1000000),"-")</f>
        <v>40.410832768764237</v>
      </c>
      <c r="AH37" s="81">
        <f>IFERROR(IF($B$2="Tonnes",AppQt.Data!AA115,(AppQt.Data!AA115*ozton*AppQt.Data!AA$7)/1000000),"-")</f>
        <v>31.047577918533488</v>
      </c>
      <c r="AI37" s="81">
        <f>IFERROR(IF($B$2="Tonnes",AppQt.Data!AB115,(AppQt.Data!AB115*ozton*AppQt.Data!AB$7)/1000000),"-")</f>
        <v>40.52962923800704</v>
      </c>
      <c r="AJ37" s="81">
        <f>IFERROR(IF($B$2="Tonnes",AppQt.Data!AC115,(AppQt.Data!AC115*ozton*AppQt.Data!AC$7)/1000000),"-")</f>
        <v>26.802976006491203</v>
      </c>
      <c r="AK37" s="81">
        <f>IFERROR(IF($B$2="Tonnes",AppQt.Data!AD115,(AppQt.Data!AD115*ozton*AppQt.Data!AD$7)/1000000),"-")</f>
        <v>19.470751924402599</v>
      </c>
      <c r="AL37" s="81">
        <f>IFERROR(IF($B$2="Tonnes",AppQt.Data!AE115,(AppQt.Data!AE115*ozton*AppQt.Data!AE$7)/1000000),"-")</f>
        <v>23.881135983300673</v>
      </c>
      <c r="AM37" s="81">
        <f>IFERROR(IF($B$2="Tonnes",AppQt.Data!AF115,(AppQt.Data!AF115*ozton*AppQt.Data!AF$7)/1000000),"-")</f>
        <v>31.101329136335384</v>
      </c>
      <c r="AN37" s="81">
        <f>IFERROR(IF($B$2="Tonnes",AppQt.Data!AG115,(AppQt.Data!AG115*ozton*AppQt.Data!AG$7)/1000000),"-")</f>
        <v>30.927302951394314</v>
      </c>
      <c r="AO37" s="81">
        <f>IFERROR(IF($B$2="Tonnes",AppQt.Data!AH115,(AppQt.Data!AH115*ozton*AppQt.Data!AH$7)/1000000),"-")</f>
        <v>23.120469256079954</v>
      </c>
      <c r="AP37" s="81">
        <f>IFERROR(IF($B$2="Tonnes",AppQt.Data!AI115,(AppQt.Data!AI115*ozton*AppQt.Data!AI$7)/1000000),"-")</f>
        <v>30.212408164076354</v>
      </c>
      <c r="AQ37" s="81">
        <f>IFERROR(IF($B$2="Tonnes",AppQt.Data!AJ115,(AppQt.Data!AJ115*ozton*AppQt.Data!AJ$7)/1000000),"-")</f>
        <v>31.690786360664923</v>
      </c>
      <c r="AR37" s="81">
        <f>IFERROR(IF($B$2="Tonnes",AppQt.Data!AK115,(AppQt.Data!AK115*ozton*AppQt.Data!AK$7)/1000000),"-")</f>
        <v>30.266080761960659</v>
      </c>
      <c r="AS37" s="81">
        <f>IFERROR(IF($B$2="Tonnes",AppQt.Data!AL115,(AppQt.Data!AL115*ozton*AppQt.Data!AL$7)/1000000),"-")</f>
        <v>21.930485192088035</v>
      </c>
      <c r="AT37" s="81">
        <f>IFERROR(IF($B$2="Tonnes",AppQt.Data!AM115,(AppQt.Data!AM115*ozton*AppQt.Data!AM$7)/1000000),"-")</f>
        <v>17.315149220467966</v>
      </c>
      <c r="AU37" s="81">
        <f>IFERROR(IF($B$2="Tonnes",AppQt.Data!AN115,(AppQt.Data!AN115*ozton*AppQt.Data!AN$7)/1000000),"-")</f>
        <v>41.277958160225715</v>
      </c>
      <c r="AV37" s="81">
        <f>IFERROR(IF($B$2="Tonnes",AppQt.Data!AO115,(AppQt.Data!AO115*ozton*AppQt.Data!AO$7)/1000000),"-")</f>
        <v>36.234692518307483</v>
      </c>
      <c r="AW37" s="81">
        <f>IFERROR(IF($B$2="Tonnes",AppQt.Data!AP115,(AppQt.Data!AP115*ozton*AppQt.Data!AP$7)/1000000),"-")</f>
        <v>20.453651508815774</v>
      </c>
      <c r="AX37" s="81">
        <f>IFERROR(IF($B$2="Tonnes",AppQt.Data!AQ115,(AppQt.Data!AQ115*ozton*AppQt.Data!AQ$7)/1000000),"-")</f>
        <v>25.757429536901295</v>
      </c>
      <c r="AY37" s="81">
        <f>IFERROR(IF($B$2="Tonnes",AppQt.Data!AR115,(AppQt.Data!AR115*ozton*AppQt.Data!AR$7)/1000000),"-")</f>
        <v>24.1</v>
      </c>
      <c r="AZ37" s="81">
        <f>IFERROR(IF($B$2="Tonnes",AppQt.Data!AS115,(AppQt.Data!AS115*ozton*AppQt.Data!AS$7)/1000000),"-")</f>
        <v>23.455379199999999</v>
      </c>
      <c r="BA37" s="81">
        <f>IFERROR(IF($B$2="Tonnes",AppQt.Data!AT115,(AppQt.Data!AT115*ozton*AppQt.Data!AT$7)/1000000),"-")</f>
        <v>18.840000000000003</v>
      </c>
      <c r="BB37" s="81">
        <f>IFERROR(IF($B$2="Tonnes",AppQt.Data!AU115,(AppQt.Data!AU115*ozton*AppQt.Data!AU$7)/1000000),"-")</f>
        <v>28.872575386318644</v>
      </c>
      <c r="BC37" s="81">
        <f>IFERROR(IF($B$2="Tonnes",AppQt.Data!AV115,(AppQt.Data!AV115*ozton*AppQt.Data!AV$7)/1000000),"-")</f>
        <v>25.09</v>
      </c>
      <c r="BD37" s="81">
        <f>IFERROR(IF($B$2="Tonnes",AppQt.Data!AW115,(AppQt.Data!AW115*ozton*AppQt.Data!AW$7)/1000000),"-")</f>
        <v>22.799999999999997</v>
      </c>
      <c r="BE37" s="81">
        <f>IFERROR(IF($B$2="Tonnes",AppQt.Data!AX115,(AppQt.Data!AX115*ozton*AppQt.Data!AX$7)/1000000),"-")</f>
        <v>16.399999999999999</v>
      </c>
      <c r="BF37" s="81">
        <f>IFERROR(IF($B$2="Tonnes",AppQt.Data!AY115,(AppQt.Data!AY115*ozton*AppQt.Data!AY$7)/1000000),"-")</f>
        <v>17.8</v>
      </c>
      <c r="BG37" s="81">
        <f>IFERROR(IF($B$2="Tonnes",AppQt.Data!AZ115,(AppQt.Data!AZ115*ozton*AppQt.Data!AZ$7)/1000000),"-")</f>
        <v>28.6</v>
      </c>
      <c r="BH37" s="81">
        <f>IFERROR(IF($B$2="Tonnes",AppQt.Data!BA115,(AppQt.Data!BA115*ozton*AppQt.Data!BA$7)/1000000),"-")</f>
        <v>46</v>
      </c>
      <c r="BI37" s="81">
        <f>IFERROR(IF($B$2="Tonnes",AppQt.Data!BB115,(AppQt.Data!BB115*ozton*AppQt.Data!BB$7)/1000000),"-")</f>
        <v>44</v>
      </c>
      <c r="BJ37" s="81">
        <f>IFERROR(IF($B$2="Tonnes",AppQt.Data!BC115,(AppQt.Data!BC115*ozton*AppQt.Data!BC$7)/1000000),"-")</f>
        <v>29.5</v>
      </c>
      <c r="BK37" s="81">
        <f>IFERROR(IF($B$2="Tonnes",AppQt.Data!BD115,(AppQt.Data!BD115*ozton*AppQt.Data!BD$7)/1000000),"-")</f>
        <v>37.5</v>
      </c>
      <c r="BL37" s="81">
        <f>IFERROR(IF($B$2="Tonnes",AppQt.Data!BE115,(AppQt.Data!BE115*ozton*AppQt.Data!BE$7)/1000000),"-")</f>
        <v>44.023976113928697</v>
      </c>
      <c r="BM37" s="81">
        <f>IFERROR(IF($B$2="Tonnes",AppQt.Data!BF115,(AppQt.Data!BF115*ozton*AppQt.Data!BF$7)/1000000),"-")</f>
        <v>44.7222338352802</v>
      </c>
      <c r="BN37" s="81">
        <f>IFERROR(IF($B$2="Tonnes",AppQt.Data!BG115,(AppQt.Data!BG115*ozton*AppQt.Data!BG$7)/1000000),"-")</f>
        <v>33.72493587544335</v>
      </c>
      <c r="BO37" s="81">
        <f>IFERROR(IF($B$2="Tonnes",AppQt.Data!BH115,(AppQt.Data!BH115*ozton*AppQt.Data!BH$7)/1000000),"-")</f>
        <v>40.114693536828575</v>
      </c>
      <c r="BP37" s="81">
        <f>IFERROR(IF($B$2="Tonnes",AppQt.Data!BI115,(AppQt.Data!BI115*ozton*AppQt.Data!BI$7)/1000000),"-")</f>
        <v>47.519845265481699</v>
      </c>
      <c r="BQ37" s="81">
        <f>IFERROR(IF($B$2="Tonnes",AppQt.Data!BJ115,(AppQt.Data!BJ115*ozton*AppQt.Data!BJ$7)/1000000),"-")</f>
        <v>48.883161044758801</v>
      </c>
      <c r="BR37" s="81">
        <f>IFERROR(IF($B$2="Tonnes",AppQt.Data!BK115,(AppQt.Data!BK115*ozton*AppQt.Data!BK$7)/1000000),"-")</f>
        <v>42.024339025365848</v>
      </c>
      <c r="BS37" s="81">
        <f>IFERROR(IF($B$2="Tonnes",AppQt.Data!BL115,(AppQt.Data!BL115*ozton*AppQt.Data!BL$7)/1000000),"-")</f>
        <v>46.948792125190593</v>
      </c>
      <c r="BT37" s="81">
        <f>IFERROR(IF($B$2="Tonnes",AppQt.Data!BM115,(AppQt.Data!BM115*ozton*AppQt.Data!BM$7)/1000000),"-")</f>
        <v>12.622323299907549</v>
      </c>
      <c r="BU37" s="81">
        <f>IFERROR(IF($B$2="Tonnes",AppQt.Data!BN115,(AppQt.Data!BN115*ozton*AppQt.Data!BN$7)/1000000),"-")</f>
        <v>11.419789671159698</v>
      </c>
      <c r="BV37" s="81">
        <f>IFERROR(IF($B$2="Tonnes",AppQt.Data!BO115,(AppQt.Data!BO115*ozton*AppQt.Data!BO$7)/1000000),"-")</f>
        <v>11.54363605697295</v>
      </c>
      <c r="BW37" s="81">
        <f>IFERROR(IF($B$2="Tonnes",AppQt.Data!BP115,(AppQt.Data!BP115*ozton*AppQt.Data!BP$7)/1000000),"-")</f>
        <v>11.27014560952415</v>
      </c>
      <c r="BX37" s="68" t="str">
        <f t="shared" si="2"/>
        <v>▼</v>
      </c>
      <c r="BY37" s="69">
        <f t="shared" si="3"/>
        <v>-75.994812434211497</v>
      </c>
    </row>
    <row r="38" spans="1:77">
      <c r="A38" s="64"/>
      <c r="B38" s="80" t="s">
        <v>80</v>
      </c>
      <c r="C38" s="81" t="s">
        <v>43</v>
      </c>
      <c r="D38" s="81" t="s">
        <v>43</v>
      </c>
      <c r="E38" s="81" t="s">
        <v>43</v>
      </c>
      <c r="F38" s="81" t="s">
        <v>43</v>
      </c>
      <c r="G38" s="81" t="s">
        <v>43</v>
      </c>
      <c r="H38" s="81" t="s">
        <v>43</v>
      </c>
      <c r="I38" s="81" t="s">
        <v>43</v>
      </c>
      <c r="J38" s="81" t="s">
        <v>43</v>
      </c>
      <c r="K38" s="81" t="s">
        <v>43</v>
      </c>
      <c r="L38" s="81" t="s">
        <v>43</v>
      </c>
      <c r="M38" s="81" t="s">
        <v>43</v>
      </c>
      <c r="N38" s="81" t="s">
        <v>43</v>
      </c>
      <c r="O38" s="81" t="s">
        <v>43</v>
      </c>
      <c r="P38" s="81" t="s">
        <v>43</v>
      </c>
      <c r="Q38" s="94" t="s">
        <v>43</v>
      </c>
      <c r="R38" s="69" t="s">
        <v>43</v>
      </c>
      <c r="S38" s="64"/>
      <c r="T38" s="81" t="s">
        <v>43</v>
      </c>
      <c r="U38" s="81" t="s">
        <v>43</v>
      </c>
      <c r="V38" s="81" t="s">
        <v>43</v>
      </c>
      <c r="W38" s="81" t="s">
        <v>43</v>
      </c>
      <c r="X38" s="81" t="s">
        <v>43</v>
      </c>
      <c r="Y38" s="81" t="s">
        <v>43</v>
      </c>
      <c r="Z38" s="81" t="s">
        <v>43</v>
      </c>
      <c r="AA38" s="81" t="s">
        <v>43</v>
      </c>
      <c r="AB38" s="81" t="s">
        <v>43</v>
      </c>
      <c r="AC38" s="81" t="s">
        <v>43</v>
      </c>
      <c r="AD38" s="81" t="s">
        <v>43</v>
      </c>
      <c r="AE38" s="81" t="s">
        <v>43</v>
      </c>
      <c r="AF38" s="81" t="s">
        <v>43</v>
      </c>
      <c r="AG38" s="81" t="s">
        <v>43</v>
      </c>
      <c r="AH38" s="81" t="s">
        <v>43</v>
      </c>
      <c r="AI38" s="81" t="s">
        <v>43</v>
      </c>
      <c r="AJ38" s="81" t="s">
        <v>43</v>
      </c>
      <c r="AK38" s="81" t="s">
        <v>43</v>
      </c>
      <c r="AL38" s="81" t="s">
        <v>43</v>
      </c>
      <c r="AM38" s="81" t="s">
        <v>43</v>
      </c>
      <c r="AN38" s="81" t="s">
        <v>43</v>
      </c>
      <c r="AO38" s="81" t="s">
        <v>43</v>
      </c>
      <c r="AP38" s="81" t="s">
        <v>43</v>
      </c>
      <c r="AQ38" s="81" t="s">
        <v>43</v>
      </c>
      <c r="AR38" s="81" t="s">
        <v>43</v>
      </c>
      <c r="AS38" s="81" t="s">
        <v>43</v>
      </c>
      <c r="AT38" s="81" t="s">
        <v>43</v>
      </c>
      <c r="AU38" s="81" t="s">
        <v>43</v>
      </c>
      <c r="AV38" s="81" t="s">
        <v>43</v>
      </c>
      <c r="AW38" s="81" t="s">
        <v>43</v>
      </c>
      <c r="AX38" s="81" t="s">
        <v>43</v>
      </c>
      <c r="AY38" s="81" t="s">
        <v>43</v>
      </c>
      <c r="AZ38" s="81" t="s">
        <v>43</v>
      </c>
      <c r="BA38" s="81" t="s">
        <v>43</v>
      </c>
      <c r="BB38" s="81" t="s">
        <v>43</v>
      </c>
      <c r="BC38" s="81" t="s">
        <v>43</v>
      </c>
      <c r="BD38" s="81" t="s">
        <v>43</v>
      </c>
      <c r="BE38" s="81" t="s">
        <v>43</v>
      </c>
      <c r="BF38" s="81" t="s">
        <v>43</v>
      </c>
      <c r="BG38" s="81" t="s">
        <v>43</v>
      </c>
      <c r="BH38" s="81" t="s">
        <v>43</v>
      </c>
      <c r="BI38" s="81" t="s">
        <v>43</v>
      </c>
      <c r="BJ38" s="81" t="s">
        <v>43</v>
      </c>
      <c r="BK38" s="81" t="s">
        <v>43</v>
      </c>
      <c r="BL38" s="81" t="s">
        <v>43</v>
      </c>
      <c r="BM38" s="81" t="s">
        <v>43</v>
      </c>
      <c r="BN38" s="81" t="s">
        <v>43</v>
      </c>
      <c r="BO38" s="81" t="s">
        <v>43</v>
      </c>
      <c r="BP38" s="81" t="s">
        <v>43</v>
      </c>
      <c r="BQ38" s="81" t="s">
        <v>43</v>
      </c>
      <c r="BR38" s="81" t="s">
        <v>43</v>
      </c>
      <c r="BS38" s="81" t="s">
        <v>43</v>
      </c>
      <c r="BT38" s="81" t="s">
        <v>43</v>
      </c>
      <c r="BU38" s="81" t="s">
        <v>43</v>
      </c>
      <c r="BV38" s="81" t="s">
        <v>43</v>
      </c>
      <c r="BW38" s="81" t="s">
        <v>43</v>
      </c>
      <c r="BX38" s="94" t="s">
        <v>43</v>
      </c>
      <c r="BY38" s="69" t="s">
        <v>43</v>
      </c>
    </row>
    <row r="39" spans="1:77">
      <c r="A39" s="64"/>
      <c r="B39" s="80" t="s">
        <v>81</v>
      </c>
      <c r="C39" s="81" t="s">
        <v>43</v>
      </c>
      <c r="D39" s="81" t="s">
        <v>43</v>
      </c>
      <c r="E39" s="81" t="s">
        <v>43</v>
      </c>
      <c r="F39" s="81" t="s">
        <v>43</v>
      </c>
      <c r="G39" s="81" t="s">
        <v>43</v>
      </c>
      <c r="H39" s="81" t="s">
        <v>43</v>
      </c>
      <c r="I39" s="81" t="s">
        <v>43</v>
      </c>
      <c r="J39" s="81" t="s">
        <v>43</v>
      </c>
      <c r="K39" s="81" t="s">
        <v>43</v>
      </c>
      <c r="L39" s="81" t="s">
        <v>43</v>
      </c>
      <c r="M39" s="81" t="s">
        <v>43</v>
      </c>
      <c r="N39" s="81" t="s">
        <v>43</v>
      </c>
      <c r="O39" s="81" t="s">
        <v>43</v>
      </c>
      <c r="P39" s="81" t="s">
        <v>43</v>
      </c>
      <c r="Q39" s="94" t="s">
        <v>43</v>
      </c>
      <c r="R39" s="69" t="s">
        <v>43</v>
      </c>
      <c r="S39" s="64"/>
      <c r="T39" s="81" t="s">
        <v>43</v>
      </c>
      <c r="U39" s="81" t="s">
        <v>43</v>
      </c>
      <c r="V39" s="81" t="s">
        <v>43</v>
      </c>
      <c r="W39" s="81" t="s">
        <v>43</v>
      </c>
      <c r="X39" s="81" t="s">
        <v>43</v>
      </c>
      <c r="Y39" s="81" t="s">
        <v>43</v>
      </c>
      <c r="Z39" s="81" t="s">
        <v>43</v>
      </c>
      <c r="AA39" s="81" t="s">
        <v>43</v>
      </c>
      <c r="AB39" s="81" t="s">
        <v>43</v>
      </c>
      <c r="AC39" s="81" t="s">
        <v>43</v>
      </c>
      <c r="AD39" s="81" t="s">
        <v>43</v>
      </c>
      <c r="AE39" s="81" t="s">
        <v>43</v>
      </c>
      <c r="AF39" s="81" t="s">
        <v>43</v>
      </c>
      <c r="AG39" s="81" t="s">
        <v>43</v>
      </c>
      <c r="AH39" s="81" t="s">
        <v>43</v>
      </c>
      <c r="AI39" s="81" t="s">
        <v>43</v>
      </c>
      <c r="AJ39" s="81" t="s">
        <v>43</v>
      </c>
      <c r="AK39" s="81" t="s">
        <v>43</v>
      </c>
      <c r="AL39" s="81" t="s">
        <v>43</v>
      </c>
      <c r="AM39" s="81" t="s">
        <v>43</v>
      </c>
      <c r="AN39" s="81" t="s">
        <v>43</v>
      </c>
      <c r="AO39" s="81" t="s">
        <v>43</v>
      </c>
      <c r="AP39" s="81" t="s">
        <v>43</v>
      </c>
      <c r="AQ39" s="81" t="s">
        <v>43</v>
      </c>
      <c r="AR39" s="81" t="s">
        <v>43</v>
      </c>
      <c r="AS39" s="81" t="s">
        <v>43</v>
      </c>
      <c r="AT39" s="81" t="s">
        <v>43</v>
      </c>
      <c r="AU39" s="81" t="s">
        <v>43</v>
      </c>
      <c r="AV39" s="81" t="s">
        <v>43</v>
      </c>
      <c r="AW39" s="81" t="s">
        <v>43</v>
      </c>
      <c r="AX39" s="81" t="s">
        <v>43</v>
      </c>
      <c r="AY39" s="81" t="s">
        <v>43</v>
      </c>
      <c r="AZ39" s="81" t="s">
        <v>43</v>
      </c>
      <c r="BA39" s="81" t="s">
        <v>43</v>
      </c>
      <c r="BB39" s="81" t="s">
        <v>43</v>
      </c>
      <c r="BC39" s="81" t="s">
        <v>43</v>
      </c>
      <c r="BD39" s="81" t="s">
        <v>43</v>
      </c>
      <c r="BE39" s="81" t="s">
        <v>43</v>
      </c>
      <c r="BF39" s="81" t="s">
        <v>43</v>
      </c>
      <c r="BG39" s="81" t="s">
        <v>43</v>
      </c>
      <c r="BH39" s="81" t="s">
        <v>43</v>
      </c>
      <c r="BI39" s="81" t="s">
        <v>43</v>
      </c>
      <c r="BJ39" s="81" t="s">
        <v>43</v>
      </c>
      <c r="BK39" s="81" t="s">
        <v>43</v>
      </c>
      <c r="BL39" s="81" t="s">
        <v>43</v>
      </c>
      <c r="BM39" s="81" t="s">
        <v>43</v>
      </c>
      <c r="BN39" s="81" t="s">
        <v>43</v>
      </c>
      <c r="BO39" s="81" t="s">
        <v>43</v>
      </c>
      <c r="BP39" s="81" t="s">
        <v>43</v>
      </c>
      <c r="BQ39" s="81" t="s">
        <v>43</v>
      </c>
      <c r="BR39" s="81" t="s">
        <v>43</v>
      </c>
      <c r="BS39" s="81" t="s">
        <v>43</v>
      </c>
      <c r="BT39" s="81" t="s">
        <v>43</v>
      </c>
      <c r="BU39" s="81" t="s">
        <v>43</v>
      </c>
      <c r="BV39" s="81" t="s">
        <v>43</v>
      </c>
      <c r="BW39" s="81" t="s">
        <v>43</v>
      </c>
      <c r="BX39" s="94" t="s">
        <v>43</v>
      </c>
      <c r="BY39" s="69" t="s">
        <v>43</v>
      </c>
    </row>
    <row r="40" spans="1:77">
      <c r="A40" s="64"/>
      <c r="B40" s="80" t="s">
        <v>82</v>
      </c>
      <c r="C40" s="81">
        <f>IFERROR(IF($B$2="Tonnes",AppAn.Data!L108,(AppAn.Data!L108*ozton*AppAn.Data!L$6)/1000000),"-")</f>
        <v>14.822887776049278</v>
      </c>
      <c r="D40" s="81">
        <f>IFERROR(IF($B$2="Tonnes",AppAn.Data!M108,(AppAn.Data!M108*ozton*AppAn.Data!M$6)/1000000),"-")</f>
        <v>17.354423688176141</v>
      </c>
      <c r="E40" s="81">
        <f>IFERROR(IF($B$2="Tonnes",AppAn.Data!N108,(AppAn.Data!N108*ozton*AppAn.Data!N$6)/1000000),"-")</f>
        <v>14.968650823370318</v>
      </c>
      <c r="F40" s="81">
        <f>IFERROR(IF($B$2="Tonnes",AppAn.Data!O108,(AppAn.Data!O108*ozton*AppAn.Data!O$6)/1000000),"-")</f>
        <v>11.46675612219153</v>
      </c>
      <c r="G40" s="81">
        <f>IFERROR(IF($B$2="Tonnes",AppAn.Data!P108,(AppAn.Data!P108*ozton*AppAn.Data!P$6)/1000000),"-")</f>
        <v>7.6435354083045262</v>
      </c>
      <c r="H40" s="81">
        <f>IFERROR(IF($B$2="Tonnes",AppAn.Data!Q108,(AppAn.Data!Q108*ozton*AppAn.Data!Q$6)/1000000),"-")</f>
        <v>8.4873653291211983</v>
      </c>
      <c r="I40" s="81">
        <f>IFERROR(IF($B$2="Tonnes",AppAn.Data!R108,(AppAn.Data!R108*ozton*AppAn.Data!R$6)/1000000),"-")</f>
        <v>11.924296113865523</v>
      </c>
      <c r="J40" s="81">
        <f>IFERROR(IF($B$2="Tonnes",AppAn.Data!S108,(AppAn.Data!S108*ozton*AppAn.Data!S$6)/1000000),"-")</f>
        <v>10.481779286355399</v>
      </c>
      <c r="K40" s="81">
        <f>IFERROR(IF($B$2="Tonnes",AppAn.Data!T108,(AppAn.Data!T108*ozton*AppAn.Data!T$6)/1000000),"-")</f>
        <v>12.091922765681973</v>
      </c>
      <c r="L40" s="81">
        <f>IFERROR(IF($B$2="Tonnes",AppAn.Data!U108,(AppAn.Data!U108*ozton*AppAn.Data!U$6)/1000000),"-")</f>
        <v>10.451175147552407</v>
      </c>
      <c r="M40" s="81">
        <f>IFERROR(IF($B$2="Tonnes",AppAn.Data!V108,(AppAn.Data!V108*ozton*AppAn.Data!V$6)/1000000),"-")</f>
        <v>13.897638569116815</v>
      </c>
      <c r="N40" s="81">
        <f>IFERROR(IF($B$2="Tonnes",AppAn.Data!W108,(AppAn.Data!W108*ozton*AppAn.Data!W$6)/1000000),"-")</f>
        <v>15.505276595538451</v>
      </c>
      <c r="O40" s="81">
        <f>IFERROR(IF($B$2="Tonnes",AppAn.Data!X108,(AppAn.Data!X108*ozton*AppAn.Data!X$6)/1000000),"-")</f>
        <v>16.348105358189997</v>
      </c>
      <c r="P40" s="81">
        <f>IFERROR(IF($B$2="Tonnes",AppAn.Data!Y108,(AppAn.Data!Y108*ozton*AppAn.Data!Y$6)/1000000),"-")</f>
        <v>12.813314955906607</v>
      </c>
      <c r="Q40" s="68" t="str">
        <f t="shared" si="0"/>
        <v>▼</v>
      </c>
      <c r="R40" s="69">
        <f t="shared" ref="R40:R46" si="6">IF(AND(P40&gt;0,O40&gt;0),(P40/O40-1)*100,"-")</f>
        <v>-21.622018728381555</v>
      </c>
      <c r="S40" s="64"/>
      <c r="T40" s="81">
        <f>IFERROR(IF($B$2="Tonnes",AppQt.Data!M118,(AppQt.Data!M118*ozton*AppQt.Data!M$7)/1000000),"-")</f>
        <v>3.0726077449455245</v>
      </c>
      <c r="U40" s="81">
        <f>IFERROR(IF($B$2="Tonnes",AppQt.Data!N118,(AppQt.Data!N118*ozton*AppQt.Data!N$7)/1000000),"-")</f>
        <v>5.76622839813359</v>
      </c>
      <c r="V40" s="81">
        <f>IFERROR(IF($B$2="Tonnes",AppQt.Data!O118,(AppQt.Data!O118*ozton*AppQt.Data!O$7)/1000000),"-")</f>
        <v>2.1452154898910489</v>
      </c>
      <c r="W40" s="81">
        <f>IFERROR(IF($B$2="Tonnes",AppQt.Data!P118,(AppQt.Data!P118*ozton*AppQt.Data!P$7)/1000000),"-")</f>
        <v>3.8388361430791145</v>
      </c>
      <c r="X40" s="81">
        <f>IFERROR(IF($B$2="Tonnes",AppQt.Data!Q118,(AppQt.Data!Q118*ozton*AppQt.Data!Q$7)/1000000),"-")</f>
        <v>3.8896450749019049</v>
      </c>
      <c r="Y40" s="81">
        <f>IFERROR(IF($B$2="Tonnes",AppQt.Data!R118,(AppQt.Data!R118*ozton*AppQt.Data!R$7)/1000000),"-")</f>
        <v>4.3510208511175712</v>
      </c>
      <c r="Z40" s="81">
        <f>IFERROR(IF($B$2="Tonnes",AppQt.Data!S118,(AppQt.Data!S118*ozton*AppQt.Data!S$7)/1000000),"-")</f>
        <v>5.7682546572940003</v>
      </c>
      <c r="AA40" s="81">
        <f>IFERROR(IF($B$2="Tonnes",AppQt.Data!T118,(AppQt.Data!T118*ozton*AppQt.Data!T$7)/1000000),"-")</f>
        <v>3.3455031048626669</v>
      </c>
      <c r="AB40" s="81">
        <f>IFERROR(IF($B$2="Tonnes",AppQt.Data!U118,(AppQt.Data!U118*ozton*AppQt.Data!U$7)/1000000),"-")</f>
        <v>4.2173661164047704</v>
      </c>
      <c r="AC40" s="81">
        <f>IFERROR(IF($B$2="Tonnes",AppQt.Data!V118,(AppQt.Data!V118*ozton*AppQt.Data!V$7)/1000000),"-")</f>
        <v>5.6940022202667677</v>
      </c>
      <c r="AD40" s="81">
        <f>IFERROR(IF($B$2="Tonnes",AppQt.Data!W118,(AppQt.Data!W118*ozton*AppQt.Data!W$7)/1000000),"-")</f>
        <v>2.0379868018045908</v>
      </c>
      <c r="AE40" s="81">
        <f>IFERROR(IF($B$2="Tonnes",AppQt.Data!X118,(AppQt.Data!X118*ozton*AppQt.Data!X$7)/1000000),"-")</f>
        <v>3.019295684894189</v>
      </c>
      <c r="AF40" s="81">
        <f>IFERROR(IF($B$2="Tonnes",AppQt.Data!Y118,(AppQt.Data!Y118*ozton*AppQt.Data!Y$7)/1000000),"-")</f>
        <v>2.9877636576894369</v>
      </c>
      <c r="AG40" s="81">
        <f>IFERROR(IF($B$2="Tonnes",AppQt.Data!Z118,(AppQt.Data!Z118*ozton*AppQt.Data!Z$7)/1000000),"-")</f>
        <v>3.3012311871914743</v>
      </c>
      <c r="AH40" s="81">
        <f>IFERROR(IF($B$2="Tonnes",AppQt.Data!AA118,(AppQt.Data!AA118*ozton*AppQt.Data!AA$7)/1000000),"-")</f>
        <v>2.4585871656487615</v>
      </c>
      <c r="AI40" s="81">
        <f>IFERROR(IF($B$2="Tonnes",AppQt.Data!AB118,(AppQt.Data!AB118*ozton*AppQt.Data!AB$7)/1000000),"-")</f>
        <v>2.7191741116618573</v>
      </c>
      <c r="AJ40" s="81">
        <f>IFERROR(IF($B$2="Tonnes",AppQt.Data!AC118,(AppQt.Data!AC118*ozton*AppQt.Data!AC$7)/1000000),"-")</f>
        <v>2.5405124145856846</v>
      </c>
      <c r="AK40" s="81">
        <f>IFERROR(IF($B$2="Tonnes",AppQt.Data!AD118,(AppQt.Data!AD118*ozton*AppQt.Data!AD$7)/1000000),"-")</f>
        <v>1.6069962960821087</v>
      </c>
      <c r="AL40" s="81">
        <f>IFERROR(IF($B$2="Tonnes",AppQt.Data!AE118,(AppQt.Data!AE118*ozton*AppQt.Data!AE$7)/1000000),"-")</f>
        <v>1.5038584726042283</v>
      </c>
      <c r="AM40" s="81">
        <f>IFERROR(IF($B$2="Tonnes",AppQt.Data!AF118,(AppQt.Data!AF118*ozton*AppQt.Data!AF$7)/1000000),"-")</f>
        <v>1.9921682250325037</v>
      </c>
      <c r="AN40" s="81">
        <f>IFERROR(IF($B$2="Tonnes",AppQt.Data!AG118,(AppQt.Data!AG118*ozton*AppQt.Data!AG$7)/1000000),"-")</f>
        <v>1.9134753351358413</v>
      </c>
      <c r="AO40" s="81">
        <f>IFERROR(IF($B$2="Tonnes",AppQt.Data!AH118,(AppQt.Data!AH118*ozton*AppQt.Data!AH$7)/1000000),"-")</f>
        <v>1.9603998330710573</v>
      </c>
      <c r="AP40" s="81">
        <f>IFERROR(IF($B$2="Tonnes",AppQt.Data!AI118,(AppQt.Data!AI118*ozton*AppQt.Data!AI$7)/1000000),"-")</f>
        <v>2.5963793586926367</v>
      </c>
      <c r="AQ40" s="81">
        <f>IFERROR(IF($B$2="Tonnes",AppQt.Data!AJ118,(AppQt.Data!AJ118*ozton*AppQt.Data!AJ$7)/1000000),"-")</f>
        <v>2.0171108022216626</v>
      </c>
      <c r="AR40" s="81">
        <f>IFERROR(IF($B$2="Tonnes",AppQt.Data!AK118,(AppQt.Data!AK118*ozton*AppQt.Data!AK$7)/1000000),"-")</f>
        <v>3.0499519222959717</v>
      </c>
      <c r="AS40" s="81">
        <f>IFERROR(IF($B$2="Tonnes",AppQt.Data!AL118,(AppQt.Data!AL118*ozton*AppQt.Data!AL$7)/1000000),"-")</f>
        <v>3.1610975538028145</v>
      </c>
      <c r="AT40" s="81">
        <f>IFERROR(IF($B$2="Tonnes",AppQt.Data!AM118,(AppQt.Data!AM118*ozton*AppQt.Data!AM$7)/1000000),"-")</f>
        <v>2.5836322636625102</v>
      </c>
      <c r="AU40" s="81">
        <f>IFERROR(IF($B$2="Tonnes",AppQt.Data!AN118,(AppQt.Data!AN118*ozton*AppQt.Data!AN$7)/1000000),"-")</f>
        <v>3.1296143741042264</v>
      </c>
      <c r="AV40" s="81">
        <f>IFERROR(IF($B$2="Tonnes",AppQt.Data!AO118,(AppQt.Data!AO118*ozton*AppQt.Data!AO$7)/1000000),"-")</f>
        <v>3.3491317566436525</v>
      </c>
      <c r="AW40" s="81">
        <f>IFERROR(IF($B$2="Tonnes",AppQt.Data!AP118,(AppQt.Data!AP118*ozton*AppQt.Data!AP$7)/1000000),"-")</f>
        <v>2.1843440735809736</v>
      </c>
      <c r="AX40" s="81">
        <f>IFERROR(IF($B$2="Tonnes",AppQt.Data!AQ118,(AppQt.Data!AQ118*ozton*AppQt.Data!AQ$7)/1000000),"-")</f>
        <v>2.590157774683953</v>
      </c>
      <c r="AY40" s="81">
        <f>IFERROR(IF($B$2="Tonnes",AppQt.Data!AR118,(AppQt.Data!AR118*ozton*AppQt.Data!AR$7)/1000000),"-")</f>
        <v>2.3581456814468198</v>
      </c>
      <c r="AZ40" s="81">
        <f>IFERROR(IF($B$2="Tonnes",AppQt.Data!AS118,(AppQt.Data!AS118*ozton*AppQt.Data!AS$7)/1000000),"-")</f>
        <v>2.2507616063206251</v>
      </c>
      <c r="BA40" s="81">
        <f>IFERROR(IF($B$2="Tonnes",AppQt.Data!AT118,(AppQt.Data!AT118*ozton*AppQt.Data!AT$7)/1000000),"-")</f>
        <v>2.8509641974227109</v>
      </c>
      <c r="BB40" s="81">
        <f>IFERROR(IF($B$2="Tonnes",AppQt.Data!AU118,(AppQt.Data!AU118*ozton*AppQt.Data!AU$7)/1000000),"-")</f>
        <v>3.7366180785111589</v>
      </c>
      <c r="BC40" s="81">
        <f>IFERROR(IF($B$2="Tonnes",AppQt.Data!AV118,(AppQt.Data!AV118*ozton*AppQt.Data!AV$7)/1000000),"-")</f>
        <v>3.2535788834274784</v>
      </c>
      <c r="BD40" s="81">
        <f>IFERROR(IF($B$2="Tonnes",AppQt.Data!AW118,(AppQt.Data!AW118*ozton*AppQt.Data!AW$7)/1000000),"-")</f>
        <v>3.7899445955321625</v>
      </c>
      <c r="BE40" s="81">
        <f>IFERROR(IF($B$2="Tonnes",AppQt.Data!AX118,(AppQt.Data!AX118*ozton*AppQt.Data!AX$7)/1000000),"-")</f>
        <v>2.2854531409530257</v>
      </c>
      <c r="BF40" s="81">
        <f>IFERROR(IF($B$2="Tonnes",AppQt.Data!AY118,(AppQt.Data!AY118*ozton*AppQt.Data!AY$7)/1000000),"-")</f>
        <v>2.3813324434513841</v>
      </c>
      <c r="BG40" s="81">
        <f>IFERROR(IF($B$2="Tonnes",AppQt.Data!AZ118,(AppQt.Data!AZ118*ozton*AppQt.Data!AZ$7)/1000000),"-")</f>
        <v>1.9944449676158342</v>
      </c>
      <c r="BH40" s="81">
        <f>IFERROR(IF($B$2="Tonnes",AppQt.Data!BA118,(AppQt.Data!BA118*ozton*AppQt.Data!BA$7)/1000000),"-")</f>
        <v>3.868203239237809</v>
      </c>
      <c r="BI40" s="81">
        <f>IFERROR(IF($B$2="Tonnes",AppQt.Data!BB118,(AppQt.Data!BB118*ozton*AppQt.Data!BB$7)/1000000),"-")</f>
        <v>3.7904323112824523</v>
      </c>
      <c r="BJ40" s="81">
        <f>IFERROR(IF($B$2="Tonnes",AppQt.Data!BC118,(AppQt.Data!BC118*ozton*AppQt.Data!BC$7)/1000000),"-")</f>
        <v>3.1864806747810319</v>
      </c>
      <c r="BK40" s="81">
        <f>IFERROR(IF($B$2="Tonnes",AppQt.Data!BD118,(AppQt.Data!BD118*ozton*AppQt.Data!BD$7)/1000000),"-")</f>
        <v>3.0525223438155216</v>
      </c>
      <c r="BL40" s="81">
        <f>IFERROR(IF($B$2="Tonnes",AppQt.Data!BE118,(AppQt.Data!BE118*ozton*AppQt.Data!BE$7)/1000000),"-")</f>
        <v>3.9424249462871401</v>
      </c>
      <c r="BM40" s="81">
        <f>IFERROR(IF($B$2="Tonnes",AppQt.Data!BF118,(AppQt.Data!BF118*ozton*AppQt.Data!BF$7)/1000000),"-")</f>
        <v>4.1411321399943208</v>
      </c>
      <c r="BN40" s="81">
        <f>IFERROR(IF($B$2="Tonnes",AppQt.Data!BG118,(AppQt.Data!BG118*ozton*AppQt.Data!BG$7)/1000000),"-")</f>
        <v>4.0799809626658767</v>
      </c>
      <c r="BO40" s="81">
        <f>IFERROR(IF($B$2="Tonnes",AppQt.Data!BH118,(AppQt.Data!BH118*ozton*AppQt.Data!BH$7)/1000000),"-")</f>
        <v>3.3417385465911122</v>
      </c>
      <c r="BP40" s="81">
        <f>IFERROR(IF($B$2="Tonnes",AppQt.Data!BI118,(AppQt.Data!BI118*ozton*AppQt.Data!BI$7)/1000000),"-")</f>
        <v>4.3225689014028106</v>
      </c>
      <c r="BQ40" s="81">
        <f>IFERROR(IF($B$2="Tonnes",AppQt.Data!BJ118,(AppQt.Data!BJ118*ozton*AppQt.Data!BJ$7)/1000000),"-")</f>
        <v>3.8362584542514768</v>
      </c>
      <c r="BR40" s="81">
        <f>IFERROR(IF($B$2="Tonnes",AppQt.Data!BK118,(AppQt.Data!BK118*ozton*AppQt.Data!BK$7)/1000000),"-")</f>
        <v>4.2423880847247624</v>
      </c>
      <c r="BS40" s="81">
        <f>IFERROR(IF($B$2="Tonnes",AppQt.Data!BL118,(AppQt.Data!BL118*ozton*AppQt.Data!BL$7)/1000000),"-")</f>
        <v>3.9468899178109487</v>
      </c>
      <c r="BT40" s="81">
        <f>IFERROR(IF($B$2="Tonnes",AppQt.Data!BM118,(AppQt.Data!BM118*ozton*AppQt.Data!BM$7)/1000000),"-")</f>
        <v>4.4345521693609529</v>
      </c>
      <c r="BU40" s="81">
        <f>IFERROR(IF($B$2="Tonnes",AppQt.Data!BN118,(AppQt.Data!BN118*ozton*AppQt.Data!BN$7)/1000000),"-")</f>
        <v>3.2697002775938597</v>
      </c>
      <c r="BV40" s="81">
        <f>IFERROR(IF($B$2="Tonnes",AppQt.Data!BO118,(AppQt.Data!BO118*ozton*AppQt.Data!BO$7)/1000000),"-")</f>
        <v>3.0473057609714265</v>
      </c>
      <c r="BW40" s="81">
        <f>IFERROR(IF($B$2="Tonnes",AppQt.Data!BP118,(AppQt.Data!BP118*ozton*AppQt.Data!BP$7)/1000000),"-")</f>
        <v>2.0617567479803682</v>
      </c>
      <c r="BX40" s="68" t="str">
        <f t="shared" ref="BX40:BX46" si="7">IF(BY40&lt;0,$A$2,IF(BY40&gt;0,$A$1,"-"))</f>
        <v>▼</v>
      </c>
      <c r="BY40" s="69">
        <f t="shared" ref="BY40:BY46" si="8">IF(AND(ISNUMBER(BW40),ISNUMBER(BS40),BW40&gt;0,BS40&gt;0,(BW40/BS40-1)*100&lt;300),(BW40/BS40-1)*100,IF(AND(ISNUMBER(BW40),ISNUMBER(BS40),BW40&gt;0,BS40&gt;0,(BW40/BS40-1)*100&gt;300),"&gt;300","-"))</f>
        <v>-47.762496778124628</v>
      </c>
    </row>
    <row r="41" spans="1:77">
      <c r="A41" s="64"/>
      <c r="B41" s="80" t="s">
        <v>83</v>
      </c>
      <c r="C41" s="81">
        <f>IFERROR(IF($B$2="Tonnes",AppAn.Data!L109,(AppAn.Data!L109*ozton*AppAn.Data!L$6)/1000000),"-")</f>
        <v>86.88024417475728</v>
      </c>
      <c r="D41" s="81">
        <f>IFERROR(IF($B$2="Tonnes",AppAn.Data!M109,(AppAn.Data!M109*ozton*AppAn.Data!M$6)/1000000),"-")</f>
        <v>96.756150637949958</v>
      </c>
      <c r="E41" s="81">
        <f>IFERROR(IF($B$2="Tonnes",AppAn.Data!N109,(AppAn.Data!N109*ozton*AppAn.Data!N$6)/1000000),"-")</f>
        <v>62.192186448371622</v>
      </c>
      <c r="F41" s="81">
        <f>IFERROR(IF($B$2="Tonnes",AppAn.Data!O109,(AppAn.Data!O109*ozton*AppAn.Data!O$6)/1000000),"-")</f>
        <v>61.736001026527774</v>
      </c>
      <c r="G41" s="81">
        <f>IFERROR(IF($B$2="Tonnes",AppAn.Data!P109,(AppAn.Data!P109*ozton*AppAn.Data!P$6)/1000000),"-")</f>
        <v>47.727366666666668</v>
      </c>
      <c r="H41" s="81">
        <f>IFERROR(IF($B$2="Tonnes",AppAn.Data!Q109,(AppAn.Data!Q109*ozton*AppAn.Data!Q$6)/1000000),"-")</f>
        <v>50.347677777777776</v>
      </c>
      <c r="I41" s="81">
        <f>IFERROR(IF($B$2="Tonnes",AppAn.Data!R109,(AppAn.Data!R109*ozton*AppAn.Data!R$6)/1000000),"-")</f>
        <v>45.620800000000003</v>
      </c>
      <c r="J41" s="81">
        <f>IFERROR(IF($B$2="Tonnes",AppAn.Data!S109,(AppAn.Data!S109*ozton*AppAn.Data!S$6)/1000000),"-")</f>
        <v>42.48</v>
      </c>
      <c r="K41" s="81">
        <f>IFERROR(IF($B$2="Tonnes",AppAn.Data!T109,(AppAn.Data!T109*ozton*AppAn.Data!T$6)/1000000),"-")</f>
        <v>36.550000000000004</v>
      </c>
      <c r="L41" s="81">
        <f>IFERROR(IF($B$2="Tonnes",AppAn.Data!U109,(AppAn.Data!U109*ozton*AppAn.Data!U$6)/1000000),"-")</f>
        <v>29.82</v>
      </c>
      <c r="M41" s="81">
        <f>IFERROR(IF($B$2="Tonnes",AppAn.Data!V109,(AppAn.Data!V109*ozton*AppAn.Data!V$6)/1000000),"-")</f>
        <v>42.9</v>
      </c>
      <c r="N41" s="81">
        <f>IFERROR(IF($B$2="Tonnes",AppAn.Data!W109,(AppAn.Data!W109*ozton*AppAn.Data!W$6)/1000000),"-")</f>
        <v>43.8</v>
      </c>
      <c r="O41" s="81">
        <f>IFERROR(IF($B$2="Tonnes",AppAn.Data!X109,(AppAn.Data!X109*ozton*AppAn.Data!X$6)/1000000),"-")</f>
        <v>48.725000000000001</v>
      </c>
      <c r="P41" s="81">
        <f>IFERROR(IF($B$2="Tonnes",AppAn.Data!Y109,(AppAn.Data!Y109*ozton*AppAn.Data!Y$6)/1000000),"-")</f>
        <v>35.7575</v>
      </c>
      <c r="Q41" s="68" t="str">
        <f t="shared" si="0"/>
        <v>▼</v>
      </c>
      <c r="R41" s="69">
        <f t="shared" si="6"/>
        <v>-26.613648024628013</v>
      </c>
      <c r="S41" s="64"/>
      <c r="T41" s="81">
        <f>IFERROR(IF($B$2="Tonnes",AppQt.Data!M119,(AppQt.Data!M119*ozton*AppQt.Data!M$7)/1000000),"-")</f>
        <v>13.661360841423948</v>
      </c>
      <c r="U41" s="81">
        <f>IFERROR(IF($B$2="Tonnes",AppQt.Data!N119,(AppQt.Data!N119*ozton*AppQt.Data!N$7)/1000000),"-")</f>
        <v>33.972940291262141</v>
      </c>
      <c r="V41" s="81">
        <f>IFERROR(IF($B$2="Tonnes",AppQt.Data!O119,(AppQt.Data!O119*ozton*AppQt.Data!O$7)/1000000),"-")</f>
        <v>15.580899029126215</v>
      </c>
      <c r="W41" s="81">
        <f>IFERROR(IF($B$2="Tonnes",AppQt.Data!P119,(AppQt.Data!P119*ozton*AppQt.Data!P$7)/1000000),"-")</f>
        <v>23.665044012944982</v>
      </c>
      <c r="X41" s="81">
        <f>IFERROR(IF($B$2="Tonnes",AppQt.Data!Q119,(AppQt.Data!Q119*ozton*AppQt.Data!Q$7)/1000000),"-")</f>
        <v>24.597273753684618</v>
      </c>
      <c r="Y41" s="81">
        <f>IFERROR(IF($B$2="Tonnes",AppQt.Data!R119,(AppQt.Data!R119*ozton*AppQt.Data!R$7)/1000000),"-")</f>
        <v>17.407180432256816</v>
      </c>
      <c r="Z41" s="81">
        <f>IFERROR(IF($B$2="Tonnes",AppQt.Data!S119,(AppQt.Data!S119*ozton*AppQt.Data!S$7)/1000000),"-")</f>
        <v>30.273841426942354</v>
      </c>
      <c r="AA41" s="81">
        <f>IFERROR(IF($B$2="Tonnes",AppQt.Data!T119,(AppQt.Data!T119*ozton*AppQt.Data!T$7)/1000000),"-")</f>
        <v>24.477855025066162</v>
      </c>
      <c r="AB41" s="81">
        <f>IFERROR(IF($B$2="Tonnes",AppQt.Data!U119,(AppQt.Data!U119*ozton*AppQt.Data!U$7)/1000000),"-")</f>
        <v>21.424346328748893</v>
      </c>
      <c r="AC41" s="81">
        <f>IFERROR(IF($B$2="Tonnes",AppQt.Data!V119,(AppQt.Data!V119*ozton*AppQt.Data!V$7)/1000000),"-")</f>
        <v>13.501880627855009</v>
      </c>
      <c r="AD41" s="81">
        <f>IFERROR(IF($B$2="Tonnes",AppQt.Data!W119,(AppQt.Data!W119*ozton*AppQt.Data!W$7)/1000000),"-")</f>
        <v>13.197918798678892</v>
      </c>
      <c r="AE41" s="81">
        <f>IFERROR(IF($B$2="Tonnes",AppQt.Data!X119,(AppQt.Data!X119*ozton*AppQt.Data!X$7)/1000000),"-")</f>
        <v>14.068040693088832</v>
      </c>
      <c r="AF41" s="81">
        <f>IFERROR(IF($B$2="Tonnes",AppQt.Data!Y119,(AppQt.Data!Y119*ozton*AppQt.Data!Y$7)/1000000),"-")</f>
        <v>11.635592022499999</v>
      </c>
      <c r="AG41" s="81">
        <f>IFERROR(IF($B$2="Tonnes",AppQt.Data!Z119,(AppQt.Data!Z119*ozton*AppQt.Data!Z$7)/1000000),"-")</f>
        <v>19.521125793611109</v>
      </c>
      <c r="AH41" s="81">
        <f>IFERROR(IF($B$2="Tonnes",AppQt.Data!AA119,(AppQt.Data!AA119*ozton*AppQt.Data!AA$7)/1000000),"-")</f>
        <v>12.450136177083332</v>
      </c>
      <c r="AI41" s="81">
        <f>IFERROR(IF($B$2="Tonnes",AppQt.Data!AB119,(AppQt.Data!AB119*ozton*AppQt.Data!AB$7)/1000000),"-")</f>
        <v>18.129147033333332</v>
      </c>
      <c r="AJ41" s="81">
        <f>IFERROR(IF($B$2="Tonnes",AppQt.Data!AC119,(AppQt.Data!AC119*ozton*AppQt.Data!AC$7)/1000000),"-")</f>
        <v>12.488649999999998</v>
      </c>
      <c r="AK41" s="81">
        <f>IFERROR(IF($B$2="Tonnes",AppQt.Data!AD119,(AppQt.Data!AD119*ozton*AppQt.Data!AD$7)/1000000),"-")</f>
        <v>9.7897777777777772</v>
      </c>
      <c r="AL41" s="81">
        <f>IFERROR(IF($B$2="Tonnes",AppQt.Data!AE119,(AppQt.Data!AE119*ozton*AppQt.Data!AE$7)/1000000),"-")</f>
        <v>10.447605555555555</v>
      </c>
      <c r="AM41" s="81">
        <f>IFERROR(IF($B$2="Tonnes",AppQt.Data!AF119,(AppQt.Data!AF119*ozton*AppQt.Data!AF$7)/1000000),"-")</f>
        <v>15.001333333333331</v>
      </c>
      <c r="AN41" s="81">
        <f>IFERROR(IF($B$2="Tonnes",AppQt.Data!AG119,(AppQt.Data!AG119*ozton*AppQt.Data!AG$7)/1000000),"-")</f>
        <v>13.8409</v>
      </c>
      <c r="AO41" s="81">
        <f>IFERROR(IF($B$2="Tonnes",AppQt.Data!AH119,(AppQt.Data!AH119*ozton*AppQt.Data!AH$7)/1000000),"-")</f>
        <v>10.986055555555556</v>
      </c>
      <c r="AP41" s="81">
        <f>IFERROR(IF($B$2="Tonnes",AppQt.Data!AI119,(AppQt.Data!AI119*ozton*AppQt.Data!AI$7)/1000000),"-")</f>
        <v>13.620722222222222</v>
      </c>
      <c r="AQ41" s="81">
        <f>IFERROR(IF($B$2="Tonnes",AppQt.Data!AJ119,(AppQt.Data!AJ119*ozton*AppQt.Data!AJ$7)/1000000),"-")</f>
        <v>11.9</v>
      </c>
      <c r="AR41" s="81">
        <f>IFERROR(IF($B$2="Tonnes",AppQt.Data!AK119,(AppQt.Data!AK119*ozton*AppQt.Data!AK$7)/1000000),"-")</f>
        <v>11.68</v>
      </c>
      <c r="AS41" s="81">
        <f>IFERROR(IF($B$2="Tonnes",AppQt.Data!AL119,(AppQt.Data!AL119*ozton*AppQt.Data!AL$7)/1000000),"-")</f>
        <v>10.7</v>
      </c>
      <c r="AT41" s="81">
        <f>IFERROR(IF($B$2="Tonnes",AppQt.Data!AM119,(AppQt.Data!AM119*ozton*AppQt.Data!AM$7)/1000000),"-")</f>
        <v>8.3000000000000007</v>
      </c>
      <c r="AU41" s="81">
        <f>IFERROR(IF($B$2="Tonnes",AppQt.Data!AN119,(AppQt.Data!AN119*ozton*AppQt.Data!AN$7)/1000000),"-")</f>
        <v>14.940799999999999</v>
      </c>
      <c r="AV41" s="81">
        <f>IFERROR(IF($B$2="Tonnes",AppQt.Data!AO119,(AppQt.Data!AO119*ozton*AppQt.Data!AO$7)/1000000),"-")</f>
        <v>13.4</v>
      </c>
      <c r="AW41" s="81">
        <f>IFERROR(IF($B$2="Tonnes",AppQt.Data!AP119,(AppQt.Data!AP119*ozton*AppQt.Data!AP$7)/1000000),"-")</f>
        <v>9</v>
      </c>
      <c r="AX41" s="81">
        <f>IFERROR(IF($B$2="Tonnes",AppQt.Data!AQ119,(AppQt.Data!AQ119*ozton*AppQt.Data!AQ$7)/1000000),"-")</f>
        <v>10.45</v>
      </c>
      <c r="AY41" s="81">
        <f>IFERROR(IF($B$2="Tonnes",AppQt.Data!AR119,(AppQt.Data!AR119*ozton*AppQt.Data!AR$7)/1000000),"-")</f>
        <v>9.6300000000000008</v>
      </c>
      <c r="AZ41" s="81">
        <f>IFERROR(IF($B$2="Tonnes",AppQt.Data!AS119,(AppQt.Data!AS119*ozton*AppQt.Data!AS$7)/1000000),"-")</f>
        <v>8.23</v>
      </c>
      <c r="BA41" s="81">
        <f>IFERROR(IF($B$2="Tonnes",AppQt.Data!AT119,(AppQt.Data!AT119*ozton*AppQt.Data!AT$7)/1000000),"-")</f>
        <v>7.05</v>
      </c>
      <c r="BB41" s="81">
        <f>IFERROR(IF($B$2="Tonnes",AppQt.Data!AU119,(AppQt.Data!AU119*ozton*AppQt.Data!AU$7)/1000000),"-")</f>
        <v>11.14</v>
      </c>
      <c r="BC41" s="81">
        <f>IFERROR(IF($B$2="Tonnes",AppQt.Data!AV119,(AppQt.Data!AV119*ozton*AppQt.Data!AV$7)/1000000),"-")</f>
        <v>10.130000000000001</v>
      </c>
      <c r="BD41" s="81">
        <f>IFERROR(IF($B$2="Tonnes",AppQt.Data!AW119,(AppQt.Data!AW119*ozton*AppQt.Data!AW$7)/1000000),"-")</f>
        <v>8.91</v>
      </c>
      <c r="BE41" s="81">
        <f>IFERROR(IF($B$2="Tonnes",AppQt.Data!AX119,(AppQt.Data!AX119*ozton*AppQt.Data!AX$7)/1000000),"-")</f>
        <v>6.74</v>
      </c>
      <c r="BF41" s="81">
        <f>IFERROR(IF($B$2="Tonnes",AppQt.Data!AY119,(AppQt.Data!AY119*ozton*AppQt.Data!AY$7)/1000000),"-")</f>
        <v>6.4850000000000003</v>
      </c>
      <c r="BG41" s="81">
        <f>IFERROR(IF($B$2="Tonnes",AppQt.Data!AZ119,(AppQt.Data!AZ119*ozton*AppQt.Data!AZ$7)/1000000),"-")</f>
        <v>7.6850000000000005</v>
      </c>
      <c r="BH41" s="81">
        <f>IFERROR(IF($B$2="Tonnes",AppQt.Data!BA119,(AppQt.Data!BA119*ozton*AppQt.Data!BA$7)/1000000),"-")</f>
        <v>14</v>
      </c>
      <c r="BI41" s="81">
        <f>IFERROR(IF($B$2="Tonnes",AppQt.Data!BB119,(AppQt.Data!BB119*ozton*AppQt.Data!BB$7)/1000000),"-")</f>
        <v>11.8</v>
      </c>
      <c r="BJ41" s="81">
        <f>IFERROR(IF($B$2="Tonnes",AppQt.Data!BC119,(AppQt.Data!BC119*ozton*AppQt.Data!BC$7)/1000000),"-")</f>
        <v>7.5</v>
      </c>
      <c r="BK41" s="81">
        <f>IFERROR(IF($B$2="Tonnes",AppQt.Data!BD119,(AppQt.Data!BD119*ozton*AppQt.Data!BD$7)/1000000),"-")</f>
        <v>9.6</v>
      </c>
      <c r="BL41" s="81">
        <f>IFERROR(IF($B$2="Tonnes",AppQt.Data!BE119,(AppQt.Data!BE119*ozton*AppQt.Data!BE$7)/1000000),"-")</f>
        <v>13</v>
      </c>
      <c r="BM41" s="81">
        <f>IFERROR(IF($B$2="Tonnes",AppQt.Data!BF119,(AppQt.Data!BF119*ozton*AppQt.Data!BF$7)/1000000),"-")</f>
        <v>12</v>
      </c>
      <c r="BN41" s="81">
        <f>IFERROR(IF($B$2="Tonnes",AppQt.Data!BG119,(AppQt.Data!BG119*ozton*AppQt.Data!BG$7)/1000000),"-")</f>
        <v>9.1</v>
      </c>
      <c r="BO41" s="81">
        <f>IFERROR(IF($B$2="Tonnes",AppQt.Data!BH119,(AppQt.Data!BH119*ozton*AppQt.Data!BH$7)/1000000),"-")</f>
        <v>9.6999999999999993</v>
      </c>
      <c r="BP41" s="81">
        <f>IFERROR(IF($B$2="Tonnes",AppQt.Data!BI119,(AppQt.Data!BI119*ozton*AppQt.Data!BI$7)/1000000),"-")</f>
        <v>13.5</v>
      </c>
      <c r="BQ41" s="81">
        <f>IFERROR(IF($B$2="Tonnes",AppQt.Data!BJ119,(AppQt.Data!BJ119*ozton*AppQt.Data!BJ$7)/1000000),"-")</f>
        <v>11.600000000000001</v>
      </c>
      <c r="BR41" s="81">
        <f>IFERROR(IF($B$2="Tonnes",AppQt.Data!BK119,(AppQt.Data!BK119*ozton*AppQt.Data!BK$7)/1000000),"-")</f>
        <v>11</v>
      </c>
      <c r="BS41" s="81">
        <f>IFERROR(IF($B$2="Tonnes",AppQt.Data!BL119,(AppQt.Data!BL119*ozton*AppQt.Data!BL$7)/1000000),"-")</f>
        <v>12.625</v>
      </c>
      <c r="BT41" s="81">
        <f>IFERROR(IF($B$2="Tonnes",AppQt.Data!BM119,(AppQt.Data!BM119*ozton*AppQt.Data!BM$7)/1000000),"-")</f>
        <v>10.8</v>
      </c>
      <c r="BU41" s="81">
        <f>IFERROR(IF($B$2="Tonnes",AppQt.Data!BN119,(AppQt.Data!BN119*ozton*AppQt.Data!BN$7)/1000000),"-")</f>
        <v>8.120000000000001</v>
      </c>
      <c r="BV41" s="81">
        <f>IFERROR(IF($B$2="Tonnes",AppQt.Data!BO119,(AppQt.Data!BO119*ozton*AppQt.Data!BO$7)/1000000),"-")</f>
        <v>8</v>
      </c>
      <c r="BW41" s="81">
        <f>IFERROR(IF($B$2="Tonnes",AppQt.Data!BP119,(AppQt.Data!BP119*ozton*AppQt.Data!BP$7)/1000000),"-")</f>
        <v>8.8374999999999986</v>
      </c>
      <c r="BX41" s="68" t="str">
        <f t="shared" si="7"/>
        <v>▼</v>
      </c>
      <c r="BY41" s="69">
        <f t="shared" si="8"/>
        <v>-30.000000000000014</v>
      </c>
    </row>
    <row r="42" spans="1:77">
      <c r="A42" s="64"/>
      <c r="B42" s="80" t="s">
        <v>117</v>
      </c>
      <c r="C42" s="81">
        <f>IFERROR(IF($B$2="Tonnes",AppAn.Data!L110,(AppAn.Data!L110*ozton*AppAn.Data!L$6)/1000000),"-")</f>
        <v>13.737271684931248</v>
      </c>
      <c r="D42" s="81">
        <f>IFERROR(IF($B$2="Tonnes",AppAn.Data!M110,(AppAn.Data!M110*ozton*AppAn.Data!M$6)/1000000),"-")</f>
        <v>15.099401812444784</v>
      </c>
      <c r="E42" s="81">
        <f>IFERROR(IF($B$2="Tonnes",AppAn.Data!N110,(AppAn.Data!N110*ozton*AppAn.Data!N$6)/1000000),"-")</f>
        <v>10.416386255550757</v>
      </c>
      <c r="F42" s="81">
        <f>IFERROR(IF($B$2="Tonnes",AppAn.Data!O110,(AppAn.Data!O110*ozton*AppAn.Data!O$6)/1000000),"-")</f>
        <v>12.986976769970804</v>
      </c>
      <c r="G42" s="81">
        <f>IFERROR(IF($B$2="Tonnes",AppAn.Data!P110,(AppAn.Data!P110*ozton*AppAn.Data!P$6)/1000000),"-")</f>
        <v>10.231152840524683</v>
      </c>
      <c r="H42" s="81">
        <f>IFERROR(IF($B$2="Tonnes",AppAn.Data!Q110,(AppAn.Data!Q110*ozton*AppAn.Data!Q$6)/1000000),"-")</f>
        <v>12.200331129905001</v>
      </c>
      <c r="I42" s="81">
        <f>IFERROR(IF($B$2="Tonnes",AppAn.Data!R110,(AppAn.Data!R110*ozton*AppAn.Data!R$6)/1000000),"-")</f>
        <v>10.837013815435</v>
      </c>
      <c r="J42" s="81">
        <f>IFERROR(IF($B$2="Tonnes",AppAn.Data!S110,(AppAn.Data!S110*ozton*AppAn.Data!S$6)/1000000),"-")</f>
        <v>9.6828970717000011</v>
      </c>
      <c r="K42" s="81">
        <f>IFERROR(IF($B$2="Tonnes",AppAn.Data!T110,(AppAn.Data!T110*ozton*AppAn.Data!T$6)/1000000),"-")</f>
        <v>8.1812401231949998</v>
      </c>
      <c r="L42" s="81">
        <f>IFERROR(IF($B$2="Tonnes",AppAn.Data!U110,(AppAn.Data!U110*ozton*AppAn.Data!U$6)/1000000),"-")</f>
        <v>6.2393288379899996</v>
      </c>
      <c r="M42" s="81">
        <f>IFERROR(IF($B$2="Tonnes",AppAn.Data!V110,(AppAn.Data!V110*ozton*AppAn.Data!V$6)/1000000),"-")</f>
        <v>11.567192839265003</v>
      </c>
      <c r="N42" s="81">
        <f>IFERROR(IF($B$2="Tonnes",AppAn.Data!W110,(AppAn.Data!W110*ozton*AppAn.Data!W$6)/1000000),"-")</f>
        <v>12.245203467255001</v>
      </c>
      <c r="O42" s="81">
        <f>IFERROR(IF($B$2="Tonnes",AppAn.Data!X110,(AppAn.Data!X110*ozton*AppAn.Data!X$6)/1000000),"-")</f>
        <v>14.219125138759999</v>
      </c>
      <c r="P42" s="81">
        <f>IFERROR(IF($B$2="Tonnes",AppAn.Data!Y110,(AppAn.Data!Y110*ozton*AppAn.Data!Y$6)/1000000),"-")</f>
        <v>4.0797856120300215</v>
      </c>
      <c r="Q42" s="68" t="str">
        <f t="shared" si="0"/>
        <v>▼</v>
      </c>
      <c r="R42" s="69">
        <f t="shared" si="6"/>
        <v>-71.307759287462005</v>
      </c>
      <c r="S42" s="64"/>
      <c r="T42" s="81">
        <f>IFERROR(IF($B$2="Tonnes",AppQt.Data!M120,(AppQt.Data!M120*ozton*AppQt.Data!M$7)/1000000),"-")</f>
        <v>2.3814544718774999</v>
      </c>
      <c r="U42" s="81">
        <f>IFERROR(IF($B$2="Tonnes",AppQt.Data!N120,(AppQt.Data!N120*ozton*AppQt.Data!N$7)/1000000),"-")</f>
        <v>6.0057268987106243</v>
      </c>
      <c r="V42" s="81">
        <f>IFERROR(IF($B$2="Tonnes",AppQt.Data!O120,(AppQt.Data!O120*ozton*AppQt.Data!O$7)/1000000),"-")</f>
        <v>2.5397270336018751</v>
      </c>
      <c r="W42" s="81">
        <f>IFERROR(IF($B$2="Tonnes",AppQt.Data!P120,(AppQt.Data!P120*ozton*AppQt.Data!P$7)/1000000),"-")</f>
        <v>2.81036328074125</v>
      </c>
      <c r="X42" s="81">
        <f>IFERROR(IF($B$2="Tonnes",AppQt.Data!Q120,(AppQt.Data!Q120*ozton*AppQt.Data!Q$7)/1000000),"-")</f>
        <v>2.3333286008264325</v>
      </c>
      <c r="Y42" s="81">
        <f>IFERROR(IF($B$2="Tonnes",AppQt.Data!R120,(AppQt.Data!R120*ozton*AppQt.Data!R$7)/1000000),"-")</f>
        <v>1.7399957407437898</v>
      </c>
      <c r="Z42" s="81">
        <f>IFERROR(IF($B$2="Tonnes",AppQt.Data!S120,(AppQt.Data!S120*ozton*AppQt.Data!S$7)/1000000),"-")</f>
        <v>6.4394259482299763</v>
      </c>
      <c r="AA42" s="81">
        <f>IFERROR(IF($B$2="Tonnes",AppQt.Data!T120,(AppQt.Data!T120*ozton*AppQt.Data!T$7)/1000000),"-")</f>
        <v>4.5866515226445852</v>
      </c>
      <c r="AB42" s="81">
        <f>IFERROR(IF($B$2="Tonnes",AppQt.Data!U120,(AppQt.Data!U120*ozton*AppQt.Data!U$7)/1000000),"-")</f>
        <v>1.5005490260597749</v>
      </c>
      <c r="AC42" s="81">
        <f>IFERROR(IF($B$2="Tonnes",AppQt.Data!V120,(AppQt.Data!V120*ozton*AppQt.Data!V$7)/1000000),"-")</f>
        <v>2.5010167149255089</v>
      </c>
      <c r="AD42" s="81">
        <f>IFERROR(IF($B$2="Tonnes",AppQt.Data!W120,(AppQt.Data!W120*ozton*AppQt.Data!W$7)/1000000),"-")</f>
        <v>3.2576129694265172</v>
      </c>
      <c r="AE42" s="81">
        <f>IFERROR(IF($B$2="Tonnes",AppQt.Data!X120,(AppQt.Data!X120*ozton*AppQt.Data!X$7)/1000000),"-")</f>
        <v>3.1572075451389554</v>
      </c>
      <c r="AF42" s="81">
        <f>IFERROR(IF($B$2="Tonnes",AppQt.Data!Y120,(AppQt.Data!Y120*ozton*AppQt.Data!Y$7)/1000000),"-")</f>
        <v>1.9666199864846505</v>
      </c>
      <c r="AG42" s="81">
        <f>IFERROR(IF($B$2="Tonnes",AppQt.Data!Z120,(AppQt.Data!Z120*ozton*AppQt.Data!Z$7)/1000000),"-")</f>
        <v>4.0714811478213333</v>
      </c>
      <c r="AH42" s="81">
        <f>IFERROR(IF($B$2="Tonnes",AppQt.Data!AA120,(AppQt.Data!AA120*ozton*AppQt.Data!AA$7)/1000000),"-")</f>
        <v>2.9313896827738839</v>
      </c>
      <c r="AI42" s="81">
        <f>IFERROR(IF($B$2="Tonnes",AppQt.Data!AB120,(AppQt.Data!AB120*ozton*AppQt.Data!AB$7)/1000000),"-")</f>
        <v>4.0174859528909348</v>
      </c>
      <c r="AJ42" s="81">
        <f>IFERROR(IF($B$2="Tonnes",AppQt.Data!AC120,(AppQt.Data!AC120*ozton*AppQt.Data!AC$7)/1000000),"-")</f>
        <v>2.8556504023252742</v>
      </c>
      <c r="AK42" s="81">
        <f>IFERROR(IF($B$2="Tonnes",AppQt.Data!AD120,(AppQt.Data!AD120*ozton*AppQt.Data!AD$7)/1000000),"-")</f>
        <v>1.9366831031933327</v>
      </c>
      <c r="AL42" s="81">
        <f>IFERROR(IF($B$2="Tonnes",AppQt.Data!AE120,(AppQt.Data!AE120*ozton*AppQt.Data!AE$7)/1000000),"-")</f>
        <v>2.3242501153182551</v>
      </c>
      <c r="AM42" s="81">
        <f>IFERROR(IF($B$2="Tonnes",AppQt.Data!AF120,(AppQt.Data!AF120*ozton*AppQt.Data!AF$7)/1000000),"-")</f>
        <v>3.1145692196878221</v>
      </c>
      <c r="AN42" s="81">
        <f>IFERROR(IF($B$2="Tonnes",AppQt.Data!AG120,(AppQt.Data!AG120*ozton*AppQt.Data!AG$7)/1000000),"-")</f>
        <v>2.9500669322249999</v>
      </c>
      <c r="AO42" s="81">
        <f>IFERROR(IF($B$2="Tonnes",AppQt.Data!AH120,(AppQt.Data!AH120*ozton*AppQt.Data!AH$7)/1000000),"-")</f>
        <v>2.4713552112250001</v>
      </c>
      <c r="AP42" s="81">
        <f>IFERROR(IF($B$2="Tonnes",AppQt.Data!AI120,(AppQt.Data!AI120*ozton*AppQt.Data!AI$7)/1000000),"-")</f>
        <v>3.5291816543149999</v>
      </c>
      <c r="AQ42" s="81">
        <f>IFERROR(IF($B$2="Tonnes",AppQt.Data!AJ120,(AppQt.Data!AJ120*ozton*AppQt.Data!AJ$7)/1000000),"-")</f>
        <v>3.2497273321400009</v>
      </c>
      <c r="AR42" s="81">
        <f>IFERROR(IF($B$2="Tonnes",AppQt.Data!AK120,(AppQt.Data!AK120*ozton*AppQt.Data!AK$7)/1000000),"-")</f>
        <v>2.9198248286499999</v>
      </c>
      <c r="AS42" s="81">
        <f>IFERROR(IF($B$2="Tonnes",AppQt.Data!AL120,(AppQt.Data!AL120*ozton*AppQt.Data!AL$7)/1000000),"-")</f>
        <v>2.3386774427000003</v>
      </c>
      <c r="AT42" s="81">
        <f>IFERROR(IF($B$2="Tonnes",AppQt.Data!AM120,(AppQt.Data!AM120*ozton*AppQt.Data!AM$7)/1000000),"-")</f>
        <v>1.8930666683500004</v>
      </c>
      <c r="AU42" s="81">
        <f>IFERROR(IF($B$2="Tonnes",AppQt.Data!AN120,(AppQt.Data!AN120*ozton*AppQt.Data!AN$7)/1000000),"-")</f>
        <v>3.6854448757350005</v>
      </c>
      <c r="AV42" s="81">
        <f>IFERROR(IF($B$2="Tonnes",AppQt.Data!AO120,(AppQt.Data!AO120*ozton*AppQt.Data!AO$7)/1000000),"-")</f>
        <v>2.9797330191000002</v>
      </c>
      <c r="AW42" s="81">
        <f>IFERROR(IF($B$2="Tonnes",AppQt.Data!AP120,(AppQt.Data!AP120*ozton*AppQt.Data!AP$7)/1000000),"-")</f>
        <v>2.0146741102750001</v>
      </c>
      <c r="AX42" s="81">
        <f>IFERROR(IF($B$2="Tonnes",AppQt.Data!AQ120,(AppQt.Data!AQ120*ozton*AppQt.Data!AQ$7)/1000000),"-")</f>
        <v>2.585582648375</v>
      </c>
      <c r="AY42" s="81">
        <f>IFERROR(IF($B$2="Tonnes",AppQt.Data!AR120,(AppQt.Data!AR120*ozton*AppQt.Data!AR$7)/1000000),"-")</f>
        <v>2.1029072939500009</v>
      </c>
      <c r="AZ42" s="81">
        <f>IFERROR(IF($B$2="Tonnes",AppQt.Data!AS120,(AppQt.Data!AS120*ozton*AppQt.Data!AS$7)/1000000),"-")</f>
        <v>1.7945149677000001</v>
      </c>
      <c r="BA42" s="81">
        <f>IFERROR(IF($B$2="Tonnes",AppQt.Data!AT120,(AppQt.Data!AT120*ozton*AppQt.Data!AT$7)/1000000),"-")</f>
        <v>1.3884758821249998</v>
      </c>
      <c r="BB42" s="81">
        <f>IFERROR(IF($B$2="Tonnes",AppQt.Data!AU120,(AppQt.Data!AU120*ozton*AppQt.Data!AU$7)/1000000),"-")</f>
        <v>2.7618739412150002</v>
      </c>
      <c r="BC42" s="81">
        <f>IFERROR(IF($B$2="Tonnes",AppQt.Data!AV120,(AppQt.Data!AV120*ozton*AppQt.Data!AV$7)/1000000),"-")</f>
        <v>2.2363753321549997</v>
      </c>
      <c r="BD42" s="81">
        <f>IFERROR(IF($B$2="Tonnes",AppQt.Data!AW120,(AppQt.Data!AW120*ozton*AppQt.Data!AW$7)/1000000),"-")</f>
        <v>1.7472593751274998</v>
      </c>
      <c r="BE42" s="81">
        <f>IFERROR(IF($B$2="Tonnes",AppQt.Data!AX120,(AppQt.Data!AX120*ozton*AppQt.Data!AX$7)/1000000),"-")</f>
        <v>1.1708960164675002</v>
      </c>
      <c r="BF42" s="81">
        <f>IFERROR(IF($B$2="Tonnes",AppQt.Data!AY120,(AppQt.Data!AY120*ozton*AppQt.Data!AY$7)/1000000),"-")</f>
        <v>1.0536976843499999</v>
      </c>
      <c r="BG42" s="81">
        <f>IFERROR(IF($B$2="Tonnes",AppQt.Data!AZ120,(AppQt.Data!AZ120*ozton*AppQt.Data!AZ$7)/1000000),"-")</f>
        <v>2.2674757620450001</v>
      </c>
      <c r="BH42" s="81">
        <f>IFERROR(IF($B$2="Tonnes",AppQt.Data!BA120,(AppQt.Data!BA120*ozton*AppQt.Data!BA$7)/1000000),"-")</f>
        <v>2.7858122384150006</v>
      </c>
      <c r="BI42" s="81">
        <f>IFERROR(IF($B$2="Tonnes",AppQt.Data!BB120,(AppQt.Data!BB120*ozton*AppQt.Data!BB$7)/1000000),"-")</f>
        <v>3.2508528174000002</v>
      </c>
      <c r="BJ42" s="81">
        <f>IFERROR(IF($B$2="Tonnes",AppQt.Data!BC120,(AppQt.Data!BC120*ozton*AppQt.Data!BC$7)/1000000),"-")</f>
        <v>2.4058208290500014</v>
      </c>
      <c r="BK42" s="81">
        <f>IFERROR(IF($B$2="Tonnes",AppQt.Data!BD120,(AppQt.Data!BD120*ozton*AppQt.Data!BD$7)/1000000),"-")</f>
        <v>3.1247069544000001</v>
      </c>
      <c r="BL42" s="81">
        <f>IFERROR(IF($B$2="Tonnes",AppQt.Data!BE120,(AppQt.Data!BE120*ozton*AppQt.Data!BE$7)/1000000),"-")</f>
        <v>3.166558770505</v>
      </c>
      <c r="BM42" s="81">
        <f>IFERROR(IF($B$2="Tonnes",AppQt.Data!BF120,(AppQt.Data!BF120*ozton*AppQt.Data!BF$7)/1000000),"-")</f>
        <v>2.934395785025</v>
      </c>
      <c r="BN42" s="81">
        <f>IFERROR(IF($B$2="Tonnes",AppQt.Data!BG120,(AppQt.Data!BG120*ozton*AppQt.Data!BG$7)/1000000),"-")</f>
        <v>2.5423694281499998</v>
      </c>
      <c r="BO42" s="81">
        <f>IFERROR(IF($B$2="Tonnes",AppQt.Data!BH120,(AppQt.Data!BH120*ozton*AppQt.Data!BH$7)/1000000),"-")</f>
        <v>3.6018794835750012</v>
      </c>
      <c r="BP42" s="81">
        <f>IFERROR(IF($B$2="Tonnes",AppQt.Data!BI120,(AppQt.Data!BI120*ozton*AppQt.Data!BI$7)/1000000),"-")</f>
        <v>3.7127748489799997</v>
      </c>
      <c r="BQ42" s="81">
        <f>IFERROR(IF($B$2="Tonnes",AppQt.Data!BJ120,(AppQt.Data!BJ120*ozton*AppQt.Data!BJ$7)/1000000),"-")</f>
        <v>2.9922642580800005</v>
      </c>
      <c r="BR42" s="81">
        <f>IFERROR(IF($B$2="Tonnes",AppQt.Data!BK120,(AppQt.Data!BK120*ozton*AppQt.Data!BK$7)/1000000),"-")</f>
        <v>3.2773180787842842</v>
      </c>
      <c r="BS42" s="81">
        <f>IFERROR(IF($B$2="Tonnes",AppQt.Data!BL120,(AppQt.Data!BL120*ozton*AppQt.Data!BL$7)/1000000),"-")</f>
        <v>4.2367679529157156</v>
      </c>
      <c r="BT42" s="81">
        <f>IFERROR(IF($B$2="Tonnes",AppQt.Data!BM120,(AppQt.Data!BM120*ozton*AppQt.Data!BM$7)/1000000),"-")</f>
        <v>1.2714148399</v>
      </c>
      <c r="BU42" s="81">
        <f>IFERROR(IF($B$2="Tonnes",AppQt.Data!BN120,(AppQt.Data!BN120*ozton*AppQt.Data!BN$7)/1000000),"-")</f>
        <v>0.88588021490000024</v>
      </c>
      <c r="BV42" s="81">
        <f>IFERROR(IF($B$2="Tonnes",AppQt.Data!BO120,(AppQt.Data!BO120*ozton*AppQt.Data!BO$7)/1000000),"-")</f>
        <v>0.86536434629999981</v>
      </c>
      <c r="BW42" s="81">
        <f>IFERROR(IF($B$2="Tonnes",AppQt.Data!BP120,(AppQt.Data!BP120*ozton*AppQt.Data!BP$7)/1000000),"-")</f>
        <v>1.057126210930021</v>
      </c>
      <c r="BX42" s="68" t="str">
        <f t="shared" si="7"/>
        <v>▼</v>
      </c>
      <c r="BY42" s="69">
        <f t="shared" si="8"/>
        <v>-75.048758329978554</v>
      </c>
    </row>
    <row r="43" spans="1:77">
      <c r="A43" s="64"/>
      <c r="B43" s="80" t="s">
        <v>84</v>
      </c>
      <c r="C43" s="81">
        <f>IFERROR(IF($B$2="Tonnes",AppAn.Data!L111,(AppAn.Data!L111*ozton*AppAn.Data!L$6)/1000000),"-")</f>
        <v>48.590810718682434</v>
      </c>
      <c r="D43" s="81">
        <f>IFERROR(IF($B$2="Tonnes",AppAn.Data!M111,(AppAn.Data!M111*ozton*AppAn.Data!M$6)/1000000),"-")</f>
        <v>55.764765925581301</v>
      </c>
      <c r="E43" s="81">
        <f>IFERROR(IF($B$2="Tonnes",AppAn.Data!N111,(AppAn.Data!N111*ozton*AppAn.Data!N$6)/1000000),"-")</f>
        <v>41.485058645243797</v>
      </c>
      <c r="F43" s="81">
        <f>IFERROR(IF($B$2="Tonnes",AppAn.Data!O111,(AppAn.Data!O111*ozton*AppAn.Data!O$6)/1000000),"-")</f>
        <v>40.013117783322507</v>
      </c>
      <c r="G43" s="81">
        <f>IFERROR(IF($B$2="Tonnes",AppAn.Data!P111,(AppAn.Data!P111*ozton*AppAn.Data!P$6)/1000000),"-")</f>
        <v>28.570539078755267</v>
      </c>
      <c r="H43" s="81">
        <f>IFERROR(IF($B$2="Tonnes",AppAn.Data!Q111,(AppAn.Data!Q111*ozton*AppAn.Data!Q$6)/1000000),"-")</f>
        <v>33.718296518330938</v>
      </c>
      <c r="I43" s="81">
        <f>IFERROR(IF($B$2="Tonnes",AppAn.Data!R111,(AppAn.Data!R111*ozton*AppAn.Data!R$6)/1000000),"-")</f>
        <v>26.964127226711117</v>
      </c>
      <c r="J43" s="81">
        <f>IFERROR(IF($B$2="Tonnes",AppAn.Data!S111,(AppAn.Data!S111*ozton*AppAn.Data!S$6)/1000000),"-")</f>
        <v>23.42050808236667</v>
      </c>
      <c r="K43" s="81">
        <f>IFERROR(IF($B$2="Tonnes",AppAn.Data!T111,(AppAn.Data!T111*ozton*AppAn.Data!T$6)/1000000),"-")</f>
        <v>19.903162277911999</v>
      </c>
      <c r="L43" s="81">
        <f>IFERROR(IF($B$2="Tonnes",AppAn.Data!U111,(AppAn.Data!U111*ozton*AppAn.Data!U$6)/1000000),"-")</f>
        <v>20.562224717612001</v>
      </c>
      <c r="M43" s="81">
        <f>IFERROR(IF($B$2="Tonnes",AppAn.Data!V111,(AppAn.Data!V111*ozton*AppAn.Data!V$6)/1000000),"-")</f>
        <v>27.296404187767251</v>
      </c>
      <c r="N43" s="81">
        <f>IFERROR(IF($B$2="Tonnes",AppAn.Data!W111,(AppAn.Data!W111*ozton*AppAn.Data!W$6)/1000000),"-")</f>
        <v>35.883865083057003</v>
      </c>
      <c r="O43" s="81">
        <f>IFERROR(IF($B$2="Tonnes",AppAn.Data!X111,(AppAn.Data!X111*ozton*AppAn.Data!X$6)/1000000),"-")</f>
        <v>41.914985599768002</v>
      </c>
      <c r="P43" s="81">
        <f>IFERROR(IF($B$2="Tonnes",AppAn.Data!Y111,(AppAn.Data!Y111*ozton*AppAn.Data!Y$6)/1000000),"-")</f>
        <v>24.186254283847671</v>
      </c>
      <c r="Q43" s="68" t="str">
        <f t="shared" si="0"/>
        <v>▼</v>
      </c>
      <c r="R43" s="69">
        <f t="shared" si="6"/>
        <v>-42.296880369245457</v>
      </c>
      <c r="S43" s="64"/>
      <c r="T43" s="81">
        <f>IFERROR(IF($B$2="Tonnes",AppQt.Data!M121,(AppQt.Data!M121*ozton*AppQt.Data!M$7)/1000000),"-")</f>
        <v>9.763889750822468</v>
      </c>
      <c r="U43" s="81">
        <f>IFERROR(IF($B$2="Tonnes",AppQt.Data!N121,(AppQt.Data!N121*ozton*AppQt.Data!N$7)/1000000),"-")</f>
        <v>17.442853444338219</v>
      </c>
      <c r="V43" s="81">
        <f>IFERROR(IF($B$2="Tonnes",AppQt.Data!O121,(AppQt.Data!O121*ozton*AppQt.Data!O$7)/1000000),"-")</f>
        <v>9.7134959516407058</v>
      </c>
      <c r="W43" s="81">
        <f>IFERROR(IF($B$2="Tonnes",AppQt.Data!P121,(AppQt.Data!P121*ozton*AppQt.Data!P$7)/1000000),"-")</f>
        <v>11.670571571881037</v>
      </c>
      <c r="X43" s="81">
        <f>IFERROR(IF($B$2="Tonnes",AppQt.Data!Q121,(AppQt.Data!Q121*ozton*AppQt.Data!Q$7)/1000000),"-")</f>
        <v>11.291541307210903</v>
      </c>
      <c r="Y43" s="81">
        <f>IFERROR(IF($B$2="Tonnes",AppQt.Data!R121,(AppQt.Data!R121*ozton*AppQt.Data!R$7)/1000000),"-")</f>
        <v>13.28315336660104</v>
      </c>
      <c r="Z43" s="81">
        <f>IFERROR(IF($B$2="Tonnes",AppQt.Data!S121,(AppQt.Data!S121*ozton*AppQt.Data!S$7)/1000000),"-")</f>
        <v>19.131536795829078</v>
      </c>
      <c r="AA43" s="81">
        <f>IFERROR(IF($B$2="Tonnes",AppQt.Data!T121,(AppQt.Data!T121*ozton*AppQt.Data!T$7)/1000000),"-")</f>
        <v>12.058534455940279</v>
      </c>
      <c r="AB43" s="81">
        <f>IFERROR(IF($B$2="Tonnes",AppQt.Data!U121,(AppQt.Data!U121*ozton*AppQt.Data!U$7)/1000000),"-")</f>
        <v>8.2364765906662871</v>
      </c>
      <c r="AC43" s="81">
        <f>IFERROR(IF($B$2="Tonnes",AppQt.Data!V121,(AppQt.Data!V121*ozton*AppQt.Data!V$7)/1000000),"-")</f>
        <v>11.084661084026756</v>
      </c>
      <c r="AD43" s="81">
        <f>IFERROR(IF($B$2="Tonnes",AppQt.Data!W121,(AppQt.Data!W121*ozton*AppQt.Data!W$7)/1000000),"-")</f>
        <v>11.925304678333546</v>
      </c>
      <c r="AE43" s="81">
        <f>IFERROR(IF($B$2="Tonnes",AppQt.Data!X121,(AppQt.Data!X121*ozton*AppQt.Data!X$7)/1000000),"-")</f>
        <v>10.238616292217205</v>
      </c>
      <c r="AF43" s="81">
        <f>IFERROR(IF($B$2="Tonnes",AppQt.Data!Y121,(AppQt.Data!Y121*ozton*AppQt.Data!Y$7)/1000000),"-")</f>
        <v>7.4363346339338987</v>
      </c>
      <c r="AG43" s="81">
        <f>IFERROR(IF($B$2="Tonnes",AppQt.Data!Z121,(AppQt.Data!Z121*ozton*AppQt.Data!Z$7)/1000000),"-")</f>
        <v>12.498913668411095</v>
      </c>
      <c r="AH43" s="81">
        <f>IFERROR(IF($B$2="Tonnes",AppQt.Data!AA121,(AppQt.Data!AA121*ozton*AppQt.Data!AA$7)/1000000),"-")</f>
        <v>9.2814201842160262</v>
      </c>
      <c r="AI43" s="81">
        <f>IFERROR(IF($B$2="Tonnes",AppQt.Data!AB121,(AppQt.Data!AB121*ozton*AppQt.Data!AB$7)/1000000),"-")</f>
        <v>10.796449296761487</v>
      </c>
      <c r="AJ43" s="81">
        <f>IFERROR(IF($B$2="Tonnes",AppQt.Data!AC121,(AppQt.Data!AC121*ozton*AppQt.Data!AC$7)/1000000),"-")</f>
        <v>7.1219758048731778</v>
      </c>
      <c r="AK43" s="81">
        <f>IFERROR(IF($B$2="Tonnes",AppQt.Data!AD121,(AppQt.Data!AD121*ozton*AppQt.Data!AD$7)/1000000),"-")</f>
        <v>6.0007866163649997</v>
      </c>
      <c r="AL43" s="81">
        <f>IFERROR(IF($B$2="Tonnes",AppQt.Data!AE121,(AppQt.Data!AE121*ozton*AppQt.Data!AE$7)/1000000),"-")</f>
        <v>6.5363156851282138</v>
      </c>
      <c r="AM43" s="81">
        <f>IFERROR(IF($B$2="Tonnes",AppQt.Data!AF121,(AppQt.Data!AF121*ozton*AppQt.Data!AF$7)/1000000),"-")</f>
        <v>8.9114609723888751</v>
      </c>
      <c r="AN43" s="81">
        <f>IFERROR(IF($B$2="Tonnes",AppQt.Data!AG121,(AppQt.Data!AG121*ozton*AppQt.Data!AG$7)/1000000),"-")</f>
        <v>7.6791091106959826</v>
      </c>
      <c r="AO43" s="81">
        <f>IFERROR(IF($B$2="Tonnes",AppQt.Data!AH121,(AppQt.Data!AH121*ozton*AppQt.Data!AH$7)/1000000),"-")</f>
        <v>7.4594422648452392</v>
      </c>
      <c r="AP43" s="81">
        <f>IFERROR(IF($B$2="Tonnes",AppQt.Data!AI121,(AppQt.Data!AI121*ozton*AppQt.Data!AI$7)/1000000),"-")</f>
        <v>9.7073310795298582</v>
      </c>
      <c r="AQ43" s="81">
        <f>IFERROR(IF($B$2="Tonnes",AppQt.Data!AJ121,(AppQt.Data!AJ121*ozton*AppQt.Data!AJ$7)/1000000),"-")</f>
        <v>8.8724140632598587</v>
      </c>
      <c r="AR43" s="81">
        <f>IFERROR(IF($B$2="Tonnes",AppQt.Data!AK121,(AppQt.Data!AK121*ozton*AppQt.Data!AK$7)/1000000),"-")</f>
        <v>8.0549617710851287</v>
      </c>
      <c r="AS43" s="81">
        <f>IFERROR(IF($B$2="Tonnes",AppQt.Data!AL121,(AppQt.Data!AL121*ozton*AppQt.Data!AL$7)/1000000),"-")</f>
        <v>6.2277726607194879</v>
      </c>
      <c r="AT43" s="81">
        <f>IFERROR(IF($B$2="Tonnes",AppQt.Data!AM121,(AppQt.Data!AM121*ozton*AppQt.Data!AM$7)/1000000),"-")</f>
        <v>4.1803719576200002</v>
      </c>
      <c r="AU43" s="81">
        <f>IFERROR(IF($B$2="Tonnes",AppQt.Data!AN121,(AppQt.Data!AN121*ozton*AppQt.Data!AN$7)/1000000),"-")</f>
        <v>8.5010208372865002</v>
      </c>
      <c r="AV43" s="81">
        <f>IFERROR(IF($B$2="Tonnes",AppQt.Data!AO121,(AppQt.Data!AO121*ozton*AppQt.Data!AO$7)/1000000),"-")</f>
        <v>7.7096113428150002</v>
      </c>
      <c r="AW43" s="81">
        <f>IFERROR(IF($B$2="Tonnes",AppQt.Data!AP121,(AppQt.Data!AP121*ozton*AppQt.Data!AP$7)/1000000),"-")</f>
        <v>5.160868789438334</v>
      </c>
      <c r="AX43" s="81">
        <f>IFERROR(IF($B$2="Tonnes",AppQt.Data!AQ121,(AppQt.Data!AQ121*ozton*AppQt.Data!AQ$7)/1000000),"-")</f>
        <v>5.3412474291133334</v>
      </c>
      <c r="AY43" s="81">
        <f>IFERROR(IF($B$2="Tonnes",AppQt.Data!AR121,(AppQt.Data!AR121*ozton*AppQt.Data!AR$7)/1000000),"-")</f>
        <v>5.2087805210000004</v>
      </c>
      <c r="AZ43" s="81">
        <f>IFERROR(IF($B$2="Tonnes",AppQt.Data!AS121,(AppQt.Data!AS121*ozton*AppQt.Data!AS$7)/1000000),"-")</f>
        <v>4.8069429506450003</v>
      </c>
      <c r="BA43" s="81">
        <f>IFERROR(IF($B$2="Tonnes",AppQt.Data!AT121,(AppQt.Data!AT121*ozton*AppQt.Data!AT$7)/1000000),"-")</f>
        <v>4.0813947591100002</v>
      </c>
      <c r="BB43" s="81">
        <f>IFERROR(IF($B$2="Tonnes",AppQt.Data!AU121,(AppQt.Data!AU121*ozton*AppQt.Data!AU$7)/1000000),"-")</f>
        <v>5.7129462474727495</v>
      </c>
      <c r="BC43" s="81">
        <f>IFERROR(IF($B$2="Tonnes",AppQt.Data!AV121,(AppQt.Data!AV121*ozton*AppQt.Data!AV$7)/1000000),"-")</f>
        <v>5.3018783206842492</v>
      </c>
      <c r="BD43" s="81">
        <f>IFERROR(IF($B$2="Tonnes",AppQt.Data!AW121,(AppQt.Data!AW121*ozton*AppQt.Data!AW$7)/1000000),"-")</f>
        <v>5.8931762810450001</v>
      </c>
      <c r="BE43" s="81">
        <f>IFERROR(IF($B$2="Tonnes",AppQt.Data!AX121,(AppQt.Data!AX121*ozton*AppQt.Data!AX$7)/1000000),"-")</f>
        <v>4.2772599803100002</v>
      </c>
      <c r="BF43" s="81">
        <f>IFERROR(IF($B$2="Tonnes",AppQt.Data!AY121,(AppQt.Data!AY121*ozton*AppQt.Data!AY$7)/1000000),"-")</f>
        <v>4.2770644563125</v>
      </c>
      <c r="BG43" s="81">
        <f>IFERROR(IF($B$2="Tonnes",AppQt.Data!AZ121,(AppQt.Data!AZ121*ozton*AppQt.Data!AZ$7)/1000000),"-")</f>
        <v>6.1147239999445002</v>
      </c>
      <c r="BH43" s="81">
        <f>IFERROR(IF($B$2="Tonnes",AppQt.Data!BA121,(AppQt.Data!BA121*ozton*AppQt.Data!BA$7)/1000000),"-")</f>
        <v>7.1948593557685001</v>
      </c>
      <c r="BI43" s="81">
        <f>IFERROR(IF($B$2="Tonnes",AppQt.Data!BB121,(AppQt.Data!BB121*ozton*AppQt.Data!BB$7)/1000000),"-")</f>
        <v>7.7048114726100003</v>
      </c>
      <c r="BJ43" s="81">
        <f>IFERROR(IF($B$2="Tonnes",AppQt.Data!BC121,(AppQt.Data!BC121*ozton*AppQt.Data!BC$7)/1000000),"-")</f>
        <v>5.1319759542375003</v>
      </c>
      <c r="BK43" s="81">
        <f>IFERROR(IF($B$2="Tonnes",AppQt.Data!BD121,(AppQt.Data!BD121*ozton*AppQt.Data!BD$7)/1000000),"-")</f>
        <v>7.2647574051512507</v>
      </c>
      <c r="BL43" s="81">
        <f>IFERROR(IF($B$2="Tonnes",AppQt.Data!BE121,(AppQt.Data!BE121*ozton*AppQt.Data!BE$7)/1000000),"-")</f>
        <v>10.645396721019498</v>
      </c>
      <c r="BM43" s="81">
        <f>IFERROR(IF($B$2="Tonnes",AppQt.Data!BF121,(AppQt.Data!BF121*ozton*AppQt.Data!BF$7)/1000000),"-")</f>
        <v>9.2132646373450005</v>
      </c>
      <c r="BN43" s="81">
        <f>IFERROR(IF($B$2="Tonnes",AppQt.Data!BG121,(AppQt.Data!BG121*ozton*AppQt.Data!BG$7)/1000000),"-")</f>
        <v>7.4857543691824997</v>
      </c>
      <c r="BO43" s="81">
        <f>IFERROR(IF($B$2="Tonnes",AppQt.Data!BH121,(AppQt.Data!BH121*ozton*AppQt.Data!BH$7)/1000000),"-")</f>
        <v>8.5394493555100013</v>
      </c>
      <c r="BP43" s="81">
        <f>IFERROR(IF($B$2="Tonnes",AppQt.Data!BI121,(AppQt.Data!BI121*ozton*AppQt.Data!BI$7)/1000000),"-")</f>
        <v>10.337615909142</v>
      </c>
      <c r="BQ43" s="81">
        <f>IFERROR(IF($B$2="Tonnes",AppQt.Data!BJ121,(AppQt.Data!BJ121*ozton*AppQt.Data!BJ$7)/1000000),"-")</f>
        <v>10.142110498106</v>
      </c>
      <c r="BR43" s="81">
        <f>IFERROR(IF($B$2="Tonnes",AppQt.Data!BK121,(AppQt.Data!BK121*ozton*AppQt.Data!BK$7)/1000000),"-")</f>
        <v>10.303862231270571</v>
      </c>
      <c r="BS43" s="81">
        <f>IFERROR(IF($B$2="Tonnes",AppQt.Data!BL121,(AppQt.Data!BL121*ozton*AppQt.Data!BL$7)/1000000),"-")</f>
        <v>11.131396961249429</v>
      </c>
      <c r="BT43" s="81">
        <f>IFERROR(IF($B$2="Tonnes",AppQt.Data!BM121,(AppQt.Data!BM121*ozton*AppQt.Data!BM$7)/1000000),"-")</f>
        <v>6.5677359437400007</v>
      </c>
      <c r="BU43" s="81">
        <f>IFERROR(IF($B$2="Tonnes",AppQt.Data!BN121,(AppQt.Data!BN121*ozton*AppQt.Data!BN$7)/1000000),"-")</f>
        <v>6.0470735126400008</v>
      </c>
      <c r="BV43" s="81">
        <f>IFERROR(IF($B$2="Tonnes",AppQt.Data!BO121,(AppQt.Data!BO121*ozton*AppQt.Data!BO$7)/1000000),"-")</f>
        <v>5.7698765547799997</v>
      </c>
      <c r="BW43" s="81">
        <f>IFERROR(IF($B$2="Tonnes",AppQt.Data!BP121,(AppQt.Data!BP121*ozton*AppQt.Data!BP$7)/1000000),"-")</f>
        <v>5.8015682726876721</v>
      </c>
      <c r="BX43" s="68" t="str">
        <f t="shared" si="7"/>
        <v>▼</v>
      </c>
      <c r="BY43" s="69">
        <f t="shared" si="8"/>
        <v>-47.881040511949521</v>
      </c>
    </row>
    <row r="44" spans="1:77">
      <c r="A44" s="64"/>
      <c r="B44" s="92" t="s">
        <v>85</v>
      </c>
      <c r="C44" s="83">
        <f>IFERROR(IF($B$2="Tonnes",AppAn.Data!L112,(AppAn.Data!L112*ozton*AppAn.Data!L$6)/1000000),"-")</f>
        <v>1164.1861817798076</v>
      </c>
      <c r="D44" s="83">
        <f>IFERROR(IF($B$2="Tonnes",AppAn.Data!M112,(AppAn.Data!M112*ozton*AppAn.Data!M$6)/1000000),"-")</f>
        <v>1417.8100309964891</v>
      </c>
      <c r="E44" s="83">
        <f>IFERROR(IF($B$2="Tonnes",AppAn.Data!N112,(AppAn.Data!N112*ozton*AppAn.Data!N$6)/1000000),"-")</f>
        <v>1250.8636182391506</v>
      </c>
      <c r="F44" s="83">
        <f>IFERROR(IF($B$2="Tonnes",AppAn.Data!O112,(AppAn.Data!O112*ozton*AppAn.Data!O$6)/1000000),"-")</f>
        <v>1655.391625902457</v>
      </c>
      <c r="G44" s="83">
        <f>IFERROR(IF($B$2="Tonnes",AppAn.Data!P112,(AppAn.Data!P112*ozton*AppAn.Data!P$6)/1000000),"-")</f>
        <v>1018.3072802107595</v>
      </c>
      <c r="H44" s="83">
        <f>IFERROR(IF($B$2="Tonnes",AppAn.Data!Q112,(AppAn.Data!Q112*ozton*AppAn.Data!Q$6)/1000000),"-")</f>
        <v>1031.5974644729422</v>
      </c>
      <c r="I44" s="83">
        <f>IFERROR(IF($B$2="Tonnes",AppAn.Data!R112,(AppAn.Data!R112*ozton*AppAn.Data!R$6)/1000000),"-")</f>
        <v>1009.8702027396989</v>
      </c>
      <c r="J44" s="83">
        <f>IFERROR(IF($B$2="Tonnes",AppAn.Data!S112,(AppAn.Data!S112*ozton*AppAn.Data!S$6)/1000000),"-")</f>
        <v>979.64311794894388</v>
      </c>
      <c r="K44" s="83">
        <f>IFERROR(IF($B$2="Tonnes",AppAn.Data!T112,(AppAn.Data!T112*ozton*AppAn.Data!T$6)/1000000),"-")</f>
        <v>996.96692247860608</v>
      </c>
      <c r="L44" s="83">
        <f>IFERROR(IF($B$2="Tonnes",AppAn.Data!U112,(AppAn.Data!U112*ozton*AppAn.Data!U$6)/1000000),"-")</f>
        <v>770.82554302498522</v>
      </c>
      <c r="M44" s="83">
        <f>IFERROR(IF($B$2="Tonnes",AppAn.Data!V112,(AppAn.Data!V112*ozton*AppAn.Data!V$6)/1000000),"-")</f>
        <v>844.80878539992364</v>
      </c>
      <c r="N44" s="83">
        <f>IFERROR(IF($B$2="Tonnes",AppAn.Data!W112,(AppAn.Data!W112*ozton*AppAn.Data!W$6)/1000000),"-")</f>
        <v>1156.559428114505</v>
      </c>
      <c r="O44" s="83">
        <f>IFERROR(IF($B$2="Tonnes",AppAn.Data!X112,(AppAn.Data!X112*ozton*AppAn.Data!X$6)/1000000),"-")</f>
        <v>1192.4596900332131</v>
      </c>
      <c r="P44" s="83">
        <f>IFERROR(IF($B$2="Tonnes",AppAn.Data!Y112,(AppAn.Data!Y112*ozton*AppAn.Data!Y$6)/1000000),"-")</f>
        <v>1182.8114277721386</v>
      </c>
      <c r="Q44" s="84" t="str">
        <f t="shared" si="0"/>
        <v>▼</v>
      </c>
      <c r="R44" s="85">
        <f t="shared" si="6"/>
        <v>-0.80910594644970635</v>
      </c>
      <c r="S44" s="64"/>
      <c r="T44" s="83">
        <f>IFERROR(IF($B$2="Tonnes",AppQt.Data!M122,(AppQt.Data!M122*ozton*AppQt.Data!M$7)/1000000),"-")</f>
        <v>246.50159242830921</v>
      </c>
      <c r="U44" s="83">
        <f>IFERROR(IF($B$2="Tonnes",AppQt.Data!N122,(AppQt.Data!N122*ozton*AppQt.Data!N$7)/1000000),"-")</f>
        <v>290.5998720414097</v>
      </c>
      <c r="V44" s="83">
        <f>IFERROR(IF($B$2="Tonnes",AppQt.Data!O122,(AppQt.Data!O122*ozton*AppQt.Data!O$7)/1000000),"-")</f>
        <v>306.07338398353113</v>
      </c>
      <c r="W44" s="83">
        <f>IFERROR(IF($B$2="Tonnes",AppQt.Data!P122,(AppQt.Data!P122*ozton*AppQt.Data!P$7)/1000000),"-")</f>
        <v>321.01133332655735</v>
      </c>
      <c r="X44" s="83">
        <f>IFERROR(IF($B$2="Tonnes",AppQt.Data!Q122,(AppQt.Data!Q122*ozton*AppQt.Data!Q$7)/1000000),"-")</f>
        <v>378.45063592723329</v>
      </c>
      <c r="Y44" s="83">
        <f>IFERROR(IF($B$2="Tonnes",AppQt.Data!R122,(AppQt.Data!R122*ozton*AppQt.Data!R$7)/1000000),"-")</f>
        <v>318.41120009211426</v>
      </c>
      <c r="Z44" s="83">
        <f>IFERROR(IF($B$2="Tonnes",AppQt.Data!S122,(AppQt.Data!S122*ozton*AppQt.Data!S$7)/1000000),"-")</f>
        <v>389.50044886507942</v>
      </c>
      <c r="AA44" s="83">
        <f>IFERROR(IF($B$2="Tonnes",AppQt.Data!T122,(AppQt.Data!T122*ozton*AppQt.Data!T$7)/1000000),"-")</f>
        <v>331.44774611206219</v>
      </c>
      <c r="AB44" s="83">
        <f>IFERROR(IF($B$2="Tonnes",AppQt.Data!U122,(AppQt.Data!U122*ozton*AppQt.Data!U$7)/1000000),"-")</f>
        <v>335.91930118727316</v>
      </c>
      <c r="AC44" s="83">
        <f>IFERROR(IF($B$2="Tonnes",AppQt.Data!V122,(AppQt.Data!V122*ozton*AppQt.Data!V$7)/1000000),"-")</f>
        <v>280.18187759922859</v>
      </c>
      <c r="AD44" s="83">
        <f>IFERROR(IF($B$2="Tonnes",AppQt.Data!W122,(AppQt.Data!W122*ozton*AppQt.Data!W$7)/1000000),"-")</f>
        <v>284.21513118334599</v>
      </c>
      <c r="AE44" s="83">
        <f>IFERROR(IF($B$2="Tonnes",AppQt.Data!X122,(AppQt.Data!X122*ozton*AppQt.Data!X$7)/1000000),"-")</f>
        <v>350.54730826930296</v>
      </c>
      <c r="AF44" s="83">
        <f>IFERROR(IF($B$2="Tonnes",AppQt.Data!Y122,(AppQt.Data!Y122*ozton*AppQt.Data!Y$7)/1000000),"-")</f>
        <v>425.68693379671942</v>
      </c>
      <c r="AG44" s="83">
        <f>IFERROR(IF($B$2="Tonnes",AppQt.Data!Z122,(AppQt.Data!Z122*ozton*AppQt.Data!Z$7)/1000000),"-")</f>
        <v>579.84564961647811</v>
      </c>
      <c r="AH44" s="83">
        <f>IFERROR(IF($B$2="Tonnes",AppQt.Data!AA122,(AppQt.Data!AA122*ozton*AppQt.Data!AA$7)/1000000),"-")</f>
        <v>309.05115605841462</v>
      </c>
      <c r="AI44" s="83">
        <f>IFERROR(IF($B$2="Tonnes",AppQt.Data!AB122,(AppQt.Data!AB122*ozton*AppQt.Data!AB$7)/1000000),"-")</f>
        <v>340.80788643084514</v>
      </c>
      <c r="AJ44" s="83">
        <f>IFERROR(IF($B$2="Tonnes",AppQt.Data!AC122,(AppQt.Data!AC122*ozton*AppQt.Data!AC$7)/1000000),"-")</f>
        <v>283.49348292906842</v>
      </c>
      <c r="AK44" s="83">
        <f>IFERROR(IF($B$2="Tonnes",AppQt.Data!AD122,(AppQt.Data!AD122*ozton*AppQt.Data!AD$7)/1000000),"-")</f>
        <v>235.13705881006109</v>
      </c>
      <c r="AL44" s="83">
        <f>IFERROR(IF($B$2="Tonnes",AppQt.Data!AE122,(AppQt.Data!AE122*ozton*AppQt.Data!AE$7)/1000000),"-")</f>
        <v>229.87192045400153</v>
      </c>
      <c r="AM44" s="83">
        <f>IFERROR(IF($B$2="Tonnes",AppQt.Data!AF122,(AppQt.Data!AF122*ozton*AppQt.Data!AF$7)/1000000),"-")</f>
        <v>269.80481801762875</v>
      </c>
      <c r="AN44" s="83">
        <f>IFERROR(IF($B$2="Tonnes",AppQt.Data!AG122,(AppQt.Data!AG122*ozton*AppQt.Data!AG$7)/1000000),"-")</f>
        <v>257.07429500793893</v>
      </c>
      <c r="AO44" s="83">
        <f>IFERROR(IF($B$2="Tonnes",AppQt.Data!AH122,(AppQt.Data!AH122*ozton*AppQt.Data!AH$7)/1000000),"-")</f>
        <v>206.87779046047061</v>
      </c>
      <c r="AP44" s="83">
        <f>IFERROR(IF($B$2="Tonnes",AppQt.Data!AI122,(AppQt.Data!AI122*ozton*AppQt.Data!AI$7)/1000000),"-")</f>
        <v>287.38326828939796</v>
      </c>
      <c r="AQ44" s="83">
        <f>IFERROR(IF($B$2="Tonnes",AppQt.Data!AJ122,(AppQt.Data!AJ122*ozton*AppQt.Data!AJ$7)/1000000),"-")</f>
        <v>280.26211071513444</v>
      </c>
      <c r="AR44" s="83">
        <f>IFERROR(IF($B$2="Tonnes",AppQt.Data!AK122,(AppQt.Data!AK122*ozton*AppQt.Data!AK$7)/1000000),"-")</f>
        <v>256.53859740707236</v>
      </c>
      <c r="AS44" s="83">
        <f>IFERROR(IF($B$2="Tonnes",AppQt.Data!AL122,(AppQt.Data!AL122*ozton*AppQt.Data!AL$7)/1000000),"-")</f>
        <v>202.99663236324773</v>
      </c>
      <c r="AT44" s="83">
        <f>IFERROR(IF($B$2="Tonnes",AppQt.Data!AM122,(AppQt.Data!AM122*ozton*AppQt.Data!AM$7)/1000000),"-")</f>
        <v>188.01879838146215</v>
      </c>
      <c r="AU44" s="83">
        <f>IFERROR(IF($B$2="Tonnes",AppQt.Data!AN122,(AppQt.Data!AN122*ozton*AppQt.Data!AN$7)/1000000),"-")</f>
        <v>362.31617458791624</v>
      </c>
      <c r="AV44" s="83">
        <f>IFERROR(IF($B$2="Tonnes",AppQt.Data!AO122,(AppQt.Data!AO122*ozton*AppQt.Data!AO$7)/1000000),"-")</f>
        <v>293.30450804437919</v>
      </c>
      <c r="AW44" s="83">
        <f>IFERROR(IF($B$2="Tonnes",AppQt.Data!AP122,(AppQt.Data!AP122*ozton*AppQt.Data!AP$7)/1000000),"-")</f>
        <v>227.78067376982543</v>
      </c>
      <c r="AX44" s="83">
        <f>IFERROR(IF($B$2="Tonnes",AppQt.Data!AQ122,(AppQt.Data!AQ122*ozton*AppQt.Data!AQ$7)/1000000),"-")</f>
        <v>215.7684664145647</v>
      </c>
      <c r="AY44" s="83">
        <f>IFERROR(IF($B$2="Tonnes",AppQt.Data!AR122,(AppQt.Data!AR122*ozton*AppQt.Data!AR$7)/1000000),"-")</f>
        <v>242.78946972017462</v>
      </c>
      <c r="AZ44" s="83">
        <f>IFERROR(IF($B$2="Tonnes",AppQt.Data!AS122,(AppQt.Data!AS122*ozton*AppQt.Data!AS$7)/1000000),"-")</f>
        <v>240.72671570618198</v>
      </c>
      <c r="BA44" s="83">
        <f>IFERROR(IF($B$2="Tonnes",AppQt.Data!AT122,(AppQt.Data!AT122*ozton*AppQt.Data!AT$7)/1000000),"-")</f>
        <v>227.09152926819596</v>
      </c>
      <c r="BB44" s="83">
        <f>IFERROR(IF($B$2="Tonnes",AppQt.Data!AU122,(AppQt.Data!AU122*ozton*AppQt.Data!AU$7)/1000000),"-")</f>
        <v>268.70889126167026</v>
      </c>
      <c r="BC44" s="83">
        <f>IFERROR(IF($B$2="Tonnes",AppQt.Data!AV122,(AppQt.Data!AV122*ozton*AppQt.Data!AV$7)/1000000),"-")</f>
        <v>260.43978624255828</v>
      </c>
      <c r="BD44" s="83">
        <f>IFERROR(IF($B$2="Tonnes",AppQt.Data!AW122,(AppQt.Data!AW122*ozton*AppQt.Data!AW$7)/1000000),"-")</f>
        <v>238.65773574799363</v>
      </c>
      <c r="BE44" s="83">
        <f>IFERROR(IF($B$2="Tonnes",AppQt.Data!AX122,(AppQt.Data!AX122*ozton*AppQt.Data!AX$7)/1000000),"-")</f>
        <v>192.81986288357109</v>
      </c>
      <c r="BF44" s="83">
        <f>IFERROR(IF($B$2="Tonnes",AppQt.Data!AY122,(AppQt.Data!AY122*ozton*AppQt.Data!AY$7)/1000000),"-")</f>
        <v>128.0244830697159</v>
      </c>
      <c r="BG44" s="83">
        <f>IFERROR(IF($B$2="Tonnes",AppQt.Data!AZ122,(AppQt.Data!AZ122*ozton*AppQt.Data!AZ$7)/1000000),"-")</f>
        <v>211.323461323705</v>
      </c>
      <c r="BH44" s="83">
        <f>IFERROR(IF($B$2="Tonnes",AppQt.Data!BA122,(AppQt.Data!BA122*ozton*AppQt.Data!BA$7)/1000000),"-")</f>
        <v>224.12604715691606</v>
      </c>
      <c r="BI44" s="83">
        <f>IFERROR(IF($B$2="Tonnes",AppQt.Data!BB122,(AppQt.Data!BB122*ozton*AppQt.Data!BB$7)/1000000),"-")</f>
        <v>154.21580633239418</v>
      </c>
      <c r="BJ44" s="83">
        <f>IFERROR(IF($B$2="Tonnes",AppQt.Data!BC122,(AppQt.Data!BC122*ozton*AppQt.Data!BC$7)/1000000),"-")</f>
        <v>211.71546902953153</v>
      </c>
      <c r="BK44" s="83">
        <f>IFERROR(IF($B$2="Tonnes",AppQt.Data!BD122,(AppQt.Data!BD122*ozton*AppQt.Data!BD$7)/1000000),"-")</f>
        <v>254.75146288108178</v>
      </c>
      <c r="BL44" s="83">
        <f>IFERROR(IF($B$2="Tonnes",AppQt.Data!BE122,(AppQt.Data!BE122*ozton*AppQt.Data!BE$7)/1000000),"-")</f>
        <v>349.77529692671419</v>
      </c>
      <c r="BM44" s="83">
        <f>IFERROR(IF($B$2="Tonnes",AppQt.Data!BF122,(AppQt.Data!BF122*ozton*AppQt.Data!BF$7)/1000000),"-")</f>
        <v>239.3411826162442</v>
      </c>
      <c r="BN44" s="83">
        <f>IFERROR(IF($B$2="Tonnes",AppQt.Data!BG122,(AppQt.Data!BG122*ozton*AppQt.Data!BG$7)/1000000),"-")</f>
        <v>253.92038725813816</v>
      </c>
      <c r="BO44" s="83">
        <f>IFERROR(IF($B$2="Tonnes",AppQt.Data!BH122,(AppQt.Data!BH122*ozton*AppQt.Data!BH$7)/1000000),"-")</f>
        <v>313.52256131340789</v>
      </c>
      <c r="BP44" s="83">
        <f>IFERROR(IF($B$2="Tonnes",AppQt.Data!BI122,(AppQt.Data!BI122*ozton*AppQt.Data!BI$7)/1000000),"-")</f>
        <v>274.97907847291225</v>
      </c>
      <c r="BQ44" s="83">
        <f>IFERROR(IF($B$2="Tonnes",AppQt.Data!BJ122,(AppQt.Data!BJ122*ozton*AppQt.Data!BJ$7)/1000000),"-")</f>
        <v>251.7625713484934</v>
      </c>
      <c r="BR44" s="83">
        <f>IFERROR(IF($B$2="Tonnes",AppQt.Data!BK122,(AppQt.Data!BK122*ozton*AppQt.Data!BK$7)/1000000),"-")</f>
        <v>337.73514805603497</v>
      </c>
      <c r="BS44" s="83">
        <f>IFERROR(IF($B$2="Tonnes",AppQt.Data!BL122,(AppQt.Data!BL122*ozton*AppQt.Data!BL$7)/1000000),"-")</f>
        <v>327.98289215577284</v>
      </c>
      <c r="BT44" s="83">
        <f>IFERROR(IF($B$2="Tonnes",AppQt.Data!BM122,(AppQt.Data!BM122*ozton*AppQt.Data!BM$7)/1000000),"-")</f>
        <v>299.87251878426127</v>
      </c>
      <c r="BU44" s="83">
        <f>IFERROR(IF($B$2="Tonnes",AppQt.Data!BN122,(AppQt.Data!BN122*ozton*AppQt.Data!BN$7)/1000000),"-")</f>
        <v>273.75786008966571</v>
      </c>
      <c r="BV44" s="83">
        <f>IFERROR(IF($B$2="Tonnes",AppQt.Data!BO122,(AppQt.Data!BO122*ozton*AppQt.Data!BO$7)/1000000),"-")</f>
        <v>297.33859374023911</v>
      </c>
      <c r="BW44" s="83">
        <f>IFERROR(IF($B$2="Tonnes",AppQt.Data!BP122,(AppQt.Data!BP122*ozton*AppQt.Data!BP$7)/1000000),"-")</f>
        <v>311.84245515797221</v>
      </c>
      <c r="BX44" s="84" t="str">
        <f t="shared" si="7"/>
        <v>▼</v>
      </c>
      <c r="BY44" s="85">
        <f t="shared" si="8"/>
        <v>-4.9211216145184977</v>
      </c>
    </row>
    <row r="45" spans="1:77">
      <c r="A45" s="64"/>
      <c r="B45" s="60" t="s">
        <v>86</v>
      </c>
      <c r="C45" s="83">
        <f>IFERROR(IF($B$2="Tonnes",AppAn.Data!L113,(AppAn.Data!L113*ozton*AppAn.Data!L$6)/1000000),"-")</f>
        <v>40.108131492064665</v>
      </c>
      <c r="D45" s="83">
        <f>IFERROR(IF($B$2="Tonnes",AppAn.Data!M113,(AppAn.Data!M113*ozton*AppAn.Data!M$6)/1000000),"-")</f>
        <v>84.162573536383718</v>
      </c>
      <c r="E45" s="83">
        <f>IFERROR(IF($B$2="Tonnes",AppAn.Data!N113,(AppAn.Data!N113*ozton*AppAn.Data!N$6)/1000000),"-")</f>
        <v>71.486687233710455</v>
      </c>
      <c r="F45" s="83">
        <f>IFERROR(IF($B$2="Tonnes",AppAn.Data!O113,(AppAn.Data!O113*ozton*AppAn.Data!O$6)/1000000),"-")</f>
        <v>74.766826217626772</v>
      </c>
      <c r="G45" s="83">
        <f>IFERROR(IF($B$2="Tonnes",AppAn.Data!P113,(AppAn.Data!P113*ozton*AppAn.Data!P$6)/1000000),"-")</f>
        <v>48.690714586435689</v>
      </c>
      <c r="H45" s="83">
        <f>IFERROR(IF($B$2="Tonnes",AppAn.Data!Q113,(AppAn.Data!Q113*ozton*AppAn.Data!Q$6)/1000000),"-")</f>
        <v>59.392267827666331</v>
      </c>
      <c r="I45" s="83">
        <f>IFERROR(IF($B$2="Tonnes",AppAn.Data!R113,(AppAn.Data!R113*ozton*AppAn.Data!R$6)/1000000),"-")</f>
        <v>63.237420250596415</v>
      </c>
      <c r="J45" s="83">
        <f>IFERROR(IF($B$2="Tonnes",AppAn.Data!S113,(AppAn.Data!S113*ozton*AppAn.Data!S$6)/1000000),"-")</f>
        <v>64.620719282258733</v>
      </c>
      <c r="K45" s="83">
        <f>IFERROR(IF($B$2="Tonnes",AppAn.Data!T113,(AppAn.Data!T113*ozton*AppAn.Data!T$6)/1000000),"-")</f>
        <v>93.707311001912274</v>
      </c>
      <c r="L45" s="83">
        <f>IFERROR(IF($B$2="Tonnes",AppAn.Data!U113,(AppAn.Data!U113*ozton*AppAn.Data!U$6)/1000000),"-")</f>
        <v>100.2253483816983</v>
      </c>
      <c r="M45" s="83">
        <f>IFERROR(IF($B$2="Tonnes",AppAn.Data!V113,(AppAn.Data!V113*ozton*AppAn.Data!V$6)/1000000),"-")</f>
        <v>57.522945927404152</v>
      </c>
      <c r="N45" s="83">
        <f>IFERROR(IF($B$2="Tonnes",AppAn.Data!W113,(AppAn.Data!W113*ozton*AppAn.Data!W$6)/1000000),"-")</f>
        <v>23.724266688672657</v>
      </c>
      <c r="O45" s="83">
        <f>IFERROR(IF($B$2="Tonnes",AppAn.Data!X113,(AppAn.Data!X113*ozton*AppAn.Data!X$6)/1000000),"-")</f>
        <v>30.090643083872976</v>
      </c>
      <c r="P45" s="83">
        <f>IFERROR(IF($B$2="Tonnes",AppAn.Data!Y113,(AppAn.Data!Y113*ozton*AppAn.Data!Y$6)/1000000),"-")</f>
        <v>6.7040123388971438</v>
      </c>
      <c r="Q45" s="84" t="str">
        <f t="shared" si="0"/>
        <v>▼</v>
      </c>
      <c r="R45" s="85">
        <f t="shared" si="6"/>
        <v>-77.720607963709</v>
      </c>
      <c r="S45" s="64"/>
      <c r="T45" s="83">
        <f>IFERROR(IF($B$2="Tonnes",AppQt.Data!M123,(AppQt.Data!M123*ozton*AppQt.Data!M$7)/1000000),"-")</f>
        <v>5.5163430035529393</v>
      </c>
      <c r="U45" s="83">
        <f>IFERROR(IF($B$2="Tonnes",AppQt.Data!N123,(AppQt.Data!N123*ozton*AppQt.Data!N$7)/1000000),"-")</f>
        <v>15.557915865741741</v>
      </c>
      <c r="V45" s="83">
        <f>IFERROR(IF($B$2="Tonnes",AppQt.Data!O123,(AppQt.Data!O123*ozton*AppQt.Data!O$7)/1000000),"-")</f>
        <v>11.724281519008041</v>
      </c>
      <c r="W45" s="83">
        <f>IFERROR(IF($B$2="Tonnes",AppQt.Data!P123,(AppQt.Data!P123*ozton*AppQt.Data!P$7)/1000000),"-")</f>
        <v>7.309591103761937</v>
      </c>
      <c r="X45" s="83">
        <f>IFERROR(IF($B$2="Tonnes",AppQt.Data!Q123,(AppQt.Data!Q123*ozton*AppQt.Data!Q$7)/1000000),"-")</f>
        <v>17.901748627799972</v>
      </c>
      <c r="Y45" s="83">
        <f>IFERROR(IF($B$2="Tonnes",AppQt.Data!R123,(AppQt.Data!R123*ozton*AppQt.Data!R$7)/1000000),"-")</f>
        <v>15.229188425991055</v>
      </c>
      <c r="Z45" s="83">
        <f>IFERROR(IF($B$2="Tonnes",AppQt.Data!S123,(AppQt.Data!S123*ozton*AppQt.Data!S$7)/1000000),"-")</f>
        <v>29.113785300941949</v>
      </c>
      <c r="AA45" s="83">
        <f>IFERROR(IF($B$2="Tonnes",AppQt.Data!T123,(AppQt.Data!T123*ozton*AppQt.Data!T$7)/1000000),"-")</f>
        <v>21.917851181650736</v>
      </c>
      <c r="AB45" s="83">
        <f>IFERROR(IF($B$2="Tonnes",AppQt.Data!U123,(AppQt.Data!U123*ozton*AppQt.Data!U$7)/1000000),"-")</f>
        <v>10.955976544122693</v>
      </c>
      <c r="AC45" s="83">
        <f>IFERROR(IF($B$2="Tonnes",AppQt.Data!V123,(AppQt.Data!V123*ozton*AppQt.Data!V$7)/1000000),"-")</f>
        <v>15.984020511822813</v>
      </c>
      <c r="AD45" s="83">
        <f>IFERROR(IF($B$2="Tonnes",AppQt.Data!W123,(AppQt.Data!W123*ozton*AppQt.Data!W$7)/1000000),"-")</f>
        <v>19.365740672573168</v>
      </c>
      <c r="AE45" s="83">
        <f>IFERROR(IF($B$2="Tonnes",AppQt.Data!X123,(AppQt.Data!X123*ozton*AppQt.Data!X$7)/1000000),"-")</f>
        <v>25.180949505191787</v>
      </c>
      <c r="AF45" s="83">
        <f>IFERROR(IF($B$2="Tonnes",AppQt.Data!Y123,(AppQt.Data!Y123*ozton*AppQt.Data!Y$7)/1000000),"-")</f>
        <v>17.582572726928632</v>
      </c>
      <c r="AG45" s="83">
        <f>IFERROR(IF($B$2="Tonnes",AppQt.Data!Z123,(AppQt.Data!Z123*ozton*AppQt.Data!Z$7)/1000000),"-")</f>
        <v>19.665820186746139</v>
      </c>
      <c r="AH45" s="83">
        <f>IFERROR(IF($B$2="Tonnes",AppQt.Data!AA123,(AppQt.Data!AA123*ozton*AppQt.Data!AA$7)/1000000),"-")</f>
        <v>18.057300155907022</v>
      </c>
      <c r="AI45" s="83">
        <f>IFERROR(IF($B$2="Tonnes",AppQt.Data!AB123,(AppQt.Data!AB123*ozton*AppQt.Data!AB$7)/1000000),"-")</f>
        <v>19.461133148044986</v>
      </c>
      <c r="AJ45" s="83">
        <f>IFERROR(IF($B$2="Tonnes",AppQt.Data!AC123,(AppQt.Data!AC123*ozton*AppQt.Data!AC$7)/1000000),"-")</f>
        <v>9.8101416694250361</v>
      </c>
      <c r="AK45" s="83">
        <f>IFERROR(IF($B$2="Tonnes",AppQt.Data!AD123,(AppQt.Data!AD123*ozton*AppQt.Data!AD$7)/1000000),"-")</f>
        <v>13.708236715641476</v>
      </c>
      <c r="AL45" s="83">
        <f>IFERROR(IF($B$2="Tonnes",AppQt.Data!AE123,(AppQt.Data!AE123*ozton*AppQt.Data!AE$7)/1000000),"-")</f>
        <v>11.121284111381811</v>
      </c>
      <c r="AM45" s="83">
        <f>IFERROR(IF($B$2="Tonnes",AppQt.Data!AF123,(AppQt.Data!AF123*ozton*AppQt.Data!AF$7)/1000000),"-")</f>
        <v>14.051052089987365</v>
      </c>
      <c r="AN45" s="83">
        <f>IFERROR(IF($B$2="Tonnes",AppQt.Data!AG123,(AppQt.Data!AG123*ozton*AppQt.Data!AG$7)/1000000),"-")</f>
        <v>9.7212920972436905</v>
      </c>
      <c r="AO45" s="83">
        <f>IFERROR(IF($B$2="Tonnes",AppQt.Data!AH123,(AppQt.Data!AH123*ozton*AppQt.Data!AH$7)/1000000),"-")</f>
        <v>11.662209924629053</v>
      </c>
      <c r="AP45" s="83">
        <f>IFERROR(IF($B$2="Tonnes",AppQt.Data!AI123,(AppQt.Data!AI123*ozton*AppQt.Data!AI$7)/1000000),"-")</f>
        <v>17.698888910683422</v>
      </c>
      <c r="AQ45" s="83">
        <f>IFERROR(IF($B$2="Tonnes",AppQt.Data!AJ123,(AppQt.Data!AJ123*ozton*AppQt.Data!AJ$7)/1000000),"-")</f>
        <v>20.309876895110165</v>
      </c>
      <c r="AR45" s="83">
        <f>IFERROR(IF($B$2="Tonnes",AppQt.Data!AK123,(AppQt.Data!AK123*ozton*AppQt.Data!AK$7)/1000000),"-")</f>
        <v>15.720830160674041</v>
      </c>
      <c r="AS45" s="83">
        <f>IFERROR(IF($B$2="Tonnes",AppQt.Data!AL123,(AppQt.Data!AL123*ozton*AppQt.Data!AL$7)/1000000),"-")</f>
        <v>18.046711514567733</v>
      </c>
      <c r="AT45" s="83">
        <f>IFERROR(IF($B$2="Tonnes",AppQt.Data!AM123,(AppQt.Data!AM123*ozton*AppQt.Data!AM$7)/1000000),"-")</f>
        <v>12.004282539801579</v>
      </c>
      <c r="AU45" s="83">
        <f>IFERROR(IF($B$2="Tonnes",AppQt.Data!AN123,(AppQt.Data!AN123*ozton*AppQt.Data!AN$7)/1000000),"-")</f>
        <v>17.465596035553062</v>
      </c>
      <c r="AV45" s="83">
        <f>IFERROR(IF($B$2="Tonnes",AppQt.Data!AO123,(AppQt.Data!AO123*ozton*AppQt.Data!AO$7)/1000000),"-")</f>
        <v>10.799918856730642</v>
      </c>
      <c r="AW45" s="83">
        <f>IFERROR(IF($B$2="Tonnes",AppQt.Data!AP123,(AppQt.Data!AP123*ozton*AppQt.Data!AP$7)/1000000),"-")</f>
        <v>20.641715670106748</v>
      </c>
      <c r="AX45" s="83">
        <f>IFERROR(IF($B$2="Tonnes",AppQt.Data!AQ123,(AppQt.Data!AQ123*ozton*AppQt.Data!AQ$7)/1000000),"-")</f>
        <v>17.209993023760802</v>
      </c>
      <c r="AY45" s="83">
        <f>IFERROR(IF($B$2="Tonnes",AppQt.Data!AR123,(AppQt.Data!AR123*ozton*AppQt.Data!AR$7)/1000000),"-")</f>
        <v>15.969091731660541</v>
      </c>
      <c r="AZ45" s="83">
        <f>IFERROR(IF($B$2="Tonnes",AppQt.Data!AS123,(AppQt.Data!AS123*ozton*AppQt.Data!AS$7)/1000000),"-")</f>
        <v>20.58381845788432</v>
      </c>
      <c r="BA45" s="83">
        <f>IFERROR(IF($B$2="Tonnes",AppQt.Data!AT123,(AppQt.Data!AT123*ozton*AppQt.Data!AT$7)/1000000),"-")</f>
        <v>20.960073785500242</v>
      </c>
      <c r="BB45" s="83">
        <f>IFERROR(IF($B$2="Tonnes",AppQt.Data!AU123,(AppQt.Data!AU123*ozton*AppQt.Data!AU$7)/1000000),"-")</f>
        <v>28.757514793469056</v>
      </c>
      <c r="BC45" s="83">
        <f>IFERROR(IF($B$2="Tonnes",AppQt.Data!AV123,(AppQt.Data!AV123*ozton*AppQt.Data!AV$7)/1000000),"-")</f>
        <v>23.405903965058656</v>
      </c>
      <c r="BD45" s="83">
        <f>IFERROR(IF($B$2="Tonnes",AppQt.Data!AW123,(AppQt.Data!AW123*ozton*AppQt.Data!AW$7)/1000000),"-")</f>
        <v>19.6333347679535</v>
      </c>
      <c r="BE45" s="83">
        <f>IFERROR(IF($B$2="Tonnes",AppQt.Data!AX123,(AppQt.Data!AX123*ozton*AppQt.Data!AX$7)/1000000),"-")</f>
        <v>26.968677847221329</v>
      </c>
      <c r="BF45" s="83">
        <f>IFERROR(IF($B$2="Tonnes",AppQt.Data!AY123,(AppQt.Data!AY123*ozton*AppQt.Data!AY$7)/1000000),"-")</f>
        <v>22.381308999692948</v>
      </c>
      <c r="BG45" s="83">
        <f>IFERROR(IF($B$2="Tonnes",AppQt.Data!AZ123,(AppQt.Data!AZ123*ozton*AppQt.Data!AZ$7)/1000000),"-")</f>
        <v>31.24202676683052</v>
      </c>
      <c r="BH45" s="83">
        <f>IFERROR(IF($B$2="Tonnes",AppQt.Data!BA123,(AppQt.Data!BA123*ozton*AppQt.Data!BA$7)/1000000),"-")</f>
        <v>29.459176261539284</v>
      </c>
      <c r="BI45" s="83">
        <f>IFERROR(IF($B$2="Tonnes",AppQt.Data!BB123,(AppQt.Data!BB123*ozton*AppQt.Data!BB$7)/1000000),"-")</f>
        <v>5.3708076292515443</v>
      </c>
      <c r="BJ45" s="83">
        <f>IFERROR(IF($B$2="Tonnes",AppQt.Data!BC123,(AppQt.Data!BC123*ozton*AppQt.Data!BC$7)/1000000),"-")</f>
        <v>10.004775552794342</v>
      </c>
      <c r="BK45" s="83">
        <f>IFERROR(IF($B$2="Tonnes",AppQt.Data!BD123,(AppQt.Data!BD123*ozton*AppQt.Data!BD$7)/1000000),"-")</f>
        <v>12.688186483818981</v>
      </c>
      <c r="BL45" s="83">
        <f>IFERROR(IF($B$2="Tonnes",AppQt.Data!BE123,(AppQt.Data!BE123*ozton*AppQt.Data!BE$7)/1000000),"-")</f>
        <v>2.2317159774020183</v>
      </c>
      <c r="BM45" s="83">
        <f>IFERROR(IF($B$2="Tonnes",AppQt.Data!BF123,(AppQt.Data!BF123*ozton*AppQt.Data!BF$7)/1000000),"-")</f>
        <v>5.7474602106146051</v>
      </c>
      <c r="BN45" s="83">
        <f>IFERROR(IF($B$2="Tonnes",AppQt.Data!BG123,(AppQt.Data!BG123*ozton*AppQt.Data!BG$7)/1000000),"-")</f>
        <v>5.1213908867919145</v>
      </c>
      <c r="BO45" s="83">
        <f>IFERROR(IF($B$2="Tonnes",AppQt.Data!BH123,(AppQt.Data!BH123*ozton*AppQt.Data!BH$7)/1000000),"-")</f>
        <v>10.623699613864119</v>
      </c>
      <c r="BP45" s="83">
        <f>IFERROR(IF($B$2="Tonnes",AppQt.Data!BI123,(AppQt.Data!BI123*ozton*AppQt.Data!BI$7)/1000000),"-")</f>
        <v>9.1228483784349805</v>
      </c>
      <c r="BQ45" s="83">
        <f>IFERROR(IF($B$2="Tonnes",AppQt.Data!BJ123,(AppQt.Data!BJ123*ozton*AppQt.Data!BJ$7)/1000000),"-")</f>
        <v>5.8531690370419369</v>
      </c>
      <c r="BR45" s="83">
        <f>IFERROR(IF($B$2="Tonnes",AppQt.Data!BK123,(AppQt.Data!BK123*ozton*AppQt.Data!BK$7)/1000000),"-")</f>
        <v>6.4769752200413677</v>
      </c>
      <c r="BS45" s="83">
        <f>IFERROR(IF($B$2="Tonnes",AppQt.Data!BL123,(AppQt.Data!BL123*ozton*AppQt.Data!BL$7)/1000000),"-")</f>
        <v>8.637650448354691</v>
      </c>
      <c r="BT45" s="83">
        <f>IFERROR(IF($B$2="Tonnes",AppQt.Data!BM123,(AppQt.Data!BM123*ozton*AppQt.Data!BM$7)/1000000),"-")</f>
        <v>1.7318967504381817</v>
      </c>
      <c r="BU45" s="83">
        <f>IFERROR(IF($B$2="Tonnes",AppQt.Data!BN123,(AppQt.Data!BN123*ozton*AppQt.Data!BN$7)/1000000),"-")</f>
        <v>4.8175973668485881</v>
      </c>
      <c r="BV45" s="83">
        <f>IFERROR(IF($B$2="Tonnes",AppQt.Data!BO123,(AppQt.Data!BO123*ozton*AppQt.Data!BO$7)/1000000),"-")</f>
        <v>-1.8268856165064449</v>
      </c>
      <c r="BW45" s="83">
        <f>IFERROR(IF($B$2="Tonnes",AppQt.Data!BP123,(AppQt.Data!BP123*ozton*AppQt.Data!BP$7)/1000000),"-")</f>
        <v>1.9814038381168189</v>
      </c>
      <c r="BX45" s="84" t="str">
        <f t="shared" si="7"/>
        <v>▼</v>
      </c>
      <c r="BY45" s="85">
        <f t="shared" si="8"/>
        <v>-77.060847160187649</v>
      </c>
    </row>
    <row r="46" spans="1:77">
      <c r="A46" s="64"/>
      <c r="B46" s="93" t="s">
        <v>126</v>
      </c>
      <c r="C46" s="88">
        <f>IFERROR(IF($B$2="Tonnes",AppAn.Data!L114,(AppAn.Data!L114*ozton*AppAn.Data!L$6)/1000000),"-")</f>
        <v>1204.2943132718722</v>
      </c>
      <c r="D46" s="88">
        <f>IFERROR(IF($B$2="Tonnes",AppAn.Data!M114,(AppAn.Data!M114*ozton*AppAn.Data!M$6)/1000000),"-")</f>
        <v>1501.9726045328728</v>
      </c>
      <c r="E46" s="88">
        <f>IFERROR(IF($B$2="Tonnes",AppAn.Data!N114,(AppAn.Data!N114*ozton*AppAn.Data!N$6)/1000000),"-")</f>
        <v>1322.350305472861</v>
      </c>
      <c r="F46" s="88">
        <f>IFERROR(IF($B$2="Tonnes",AppAn.Data!O114,(AppAn.Data!O114*ozton*AppAn.Data!O$6)/1000000),"-")</f>
        <v>1730.1584521200839</v>
      </c>
      <c r="G46" s="88">
        <f>IFERROR(IF($B$2="Tonnes",AppAn.Data!P114,(AppAn.Data!P114*ozton*AppAn.Data!P$6)/1000000),"-")</f>
        <v>1066.9979947971951</v>
      </c>
      <c r="H46" s="88">
        <f>IFERROR(IF($B$2="Tonnes",AppAn.Data!Q114,(AppAn.Data!Q114*ozton*AppAn.Data!Q$6)/1000000),"-")</f>
        <v>1090.9897323006085</v>
      </c>
      <c r="I46" s="88">
        <f>IFERROR(IF($B$2="Tonnes",AppAn.Data!R114,(AppAn.Data!R114*ozton*AppAn.Data!R$6)/1000000),"-")</f>
        <v>1073.1076229902953</v>
      </c>
      <c r="J46" s="88">
        <f>IFERROR(IF($B$2="Tonnes",AppAn.Data!S114,(AppAn.Data!S114*ozton*AppAn.Data!S$6)/1000000),"-")</f>
        <v>1044.2638372312026</v>
      </c>
      <c r="K46" s="88">
        <f>IFERROR(IF($B$2="Tonnes",AppAn.Data!T114,(AppAn.Data!T114*ozton*AppAn.Data!T$6)/1000000),"-")</f>
        <v>1090.6742334805183</v>
      </c>
      <c r="L46" s="88">
        <f>IFERROR(IF($B$2="Tonnes",AppAn.Data!U114,(AppAn.Data!U114*ozton*AppAn.Data!U$6)/1000000),"-")</f>
        <v>871.05089140668349</v>
      </c>
      <c r="M46" s="88">
        <f>IFERROR(IF($B$2="Tonnes",AppAn.Data!V114,(AppAn.Data!V114*ozton*AppAn.Data!V$6)/1000000),"-")</f>
        <v>902.33173132732782</v>
      </c>
      <c r="N46" s="88">
        <f>IFERROR(IF($B$2="Tonnes",AppAn.Data!W114,(AppAn.Data!W114*ozton*AppAn.Data!W$6)/1000000),"-")</f>
        <v>1180.2836948031777</v>
      </c>
      <c r="O46" s="88">
        <f>IFERROR(IF($B$2="Tonnes",AppAn.Data!X114,(AppAn.Data!X114*ozton*AppAn.Data!X$6)/1000000),"-")</f>
        <v>1222.550333117086</v>
      </c>
      <c r="P46" s="88">
        <f>IFERROR(IF($B$2="Tonnes",AppAn.Data!Y114,(AppAn.Data!Y114*ozton*AppAn.Data!Y$6)/1000000),"-")</f>
        <v>1189.5154401110358</v>
      </c>
      <c r="Q46" s="72" t="str">
        <f t="shared" si="0"/>
        <v>▼</v>
      </c>
      <c r="R46" s="73">
        <f t="shared" si="6"/>
        <v>-2.7021294838489363</v>
      </c>
      <c r="S46" s="64"/>
      <c r="T46" s="88">
        <f>IFERROR(IF($B$2="Tonnes",AppQt.Data!M124,(AppQt.Data!M124*ozton*AppQt.Data!M$7)/1000000),"-")</f>
        <v>252.01793543186216</v>
      </c>
      <c r="U46" s="88">
        <f>IFERROR(IF($B$2="Tonnes",AppQt.Data!N124,(AppQt.Data!N124*ozton*AppQt.Data!N$7)/1000000),"-")</f>
        <v>306.15778790715143</v>
      </c>
      <c r="V46" s="88">
        <f>IFERROR(IF($B$2="Tonnes",AppQt.Data!O124,(AppQt.Data!O124*ozton*AppQt.Data!O$7)/1000000),"-")</f>
        <v>317.79766550253919</v>
      </c>
      <c r="W46" s="88">
        <f>IFERROR(IF($B$2="Tonnes",AppQt.Data!P124,(AppQt.Data!P124*ozton*AppQt.Data!P$7)/1000000),"-")</f>
        <v>328.32092443031928</v>
      </c>
      <c r="X46" s="88">
        <f>IFERROR(IF($B$2="Tonnes",AppQt.Data!Q124,(AppQt.Data!Q124*ozton*AppQt.Data!Q$7)/1000000),"-")</f>
        <v>396.35238455503327</v>
      </c>
      <c r="Y46" s="88">
        <f>IFERROR(IF($B$2="Tonnes",AppQt.Data!R124,(AppQt.Data!R124*ozton*AppQt.Data!R$7)/1000000),"-")</f>
        <v>333.64038851810528</v>
      </c>
      <c r="Z46" s="88">
        <f>IFERROR(IF($B$2="Tonnes",AppQt.Data!S124,(AppQt.Data!S124*ozton*AppQt.Data!S$7)/1000000),"-")</f>
        <v>418.61423416602139</v>
      </c>
      <c r="AA46" s="88">
        <f>IFERROR(IF($B$2="Tonnes",AppQt.Data!T124,(AppQt.Data!T124*ozton*AppQt.Data!T$7)/1000000),"-")</f>
        <v>353.36559729371294</v>
      </c>
      <c r="AB46" s="88">
        <f>IFERROR(IF($B$2="Tonnes",AppQt.Data!U124,(AppQt.Data!U124*ozton*AppQt.Data!U$7)/1000000),"-")</f>
        <v>346.87527773139584</v>
      </c>
      <c r="AC46" s="88">
        <f>IFERROR(IF($B$2="Tonnes",AppQt.Data!V124,(AppQt.Data!V124*ozton*AppQt.Data!V$7)/1000000),"-")</f>
        <v>296.16589811105138</v>
      </c>
      <c r="AD46" s="88">
        <f>IFERROR(IF($B$2="Tonnes",AppQt.Data!W124,(AppQt.Data!W124*ozton*AppQt.Data!W$7)/1000000),"-")</f>
        <v>303.58087185591916</v>
      </c>
      <c r="AE46" s="88">
        <f>IFERROR(IF($B$2="Tonnes",AppQt.Data!X124,(AppQt.Data!X124*ozton*AppQt.Data!X$7)/1000000),"-")</f>
        <v>375.72825777449475</v>
      </c>
      <c r="AF46" s="88">
        <f>IFERROR(IF($B$2="Tonnes",AppQt.Data!Y124,(AppQt.Data!Y124*ozton*AppQt.Data!Y$7)/1000000),"-")</f>
        <v>443.26950652364803</v>
      </c>
      <c r="AG46" s="88">
        <f>IFERROR(IF($B$2="Tonnes",AppQt.Data!Z124,(AppQt.Data!Z124*ozton*AppQt.Data!Z$7)/1000000),"-")</f>
        <v>599.51146980322426</v>
      </c>
      <c r="AH46" s="88">
        <f>IFERROR(IF($B$2="Tonnes",AppQt.Data!AA124,(AppQt.Data!AA124*ozton*AppQt.Data!AA$7)/1000000),"-")</f>
        <v>327.10845621432162</v>
      </c>
      <c r="AI46" s="88">
        <f>IFERROR(IF($B$2="Tonnes",AppQt.Data!AB124,(AppQt.Data!AB124*ozton*AppQt.Data!AB$7)/1000000),"-")</f>
        <v>360.26901957889015</v>
      </c>
      <c r="AJ46" s="88">
        <f>IFERROR(IF($B$2="Tonnes",AppQt.Data!AC124,(AppQt.Data!AC124*ozton*AppQt.Data!AC$7)/1000000),"-")</f>
        <v>293.30362459849346</v>
      </c>
      <c r="AK46" s="88">
        <f>IFERROR(IF($B$2="Tonnes",AppQt.Data!AD124,(AppQt.Data!AD124*ozton*AppQt.Data!AD$7)/1000000),"-")</f>
        <v>248.84529552570257</v>
      </c>
      <c r="AL46" s="88">
        <f>IFERROR(IF($B$2="Tonnes",AppQt.Data!AE124,(AppQt.Data!AE124*ozton*AppQt.Data!AE$7)/1000000),"-")</f>
        <v>240.99320456538334</v>
      </c>
      <c r="AM46" s="88">
        <f>IFERROR(IF($B$2="Tonnes",AppQt.Data!AF124,(AppQt.Data!AF124*ozton*AppQt.Data!AF$7)/1000000),"-")</f>
        <v>283.85587010761611</v>
      </c>
      <c r="AN46" s="88">
        <f>IFERROR(IF($B$2="Tonnes",AppQt.Data!AG124,(AppQt.Data!AG124*ozton*AppQt.Data!AG$7)/1000000),"-")</f>
        <v>266.79558710518262</v>
      </c>
      <c r="AO46" s="88">
        <f>IFERROR(IF($B$2="Tonnes",AppQt.Data!AH124,(AppQt.Data!AH124*ozton*AppQt.Data!AH$7)/1000000),"-")</f>
        <v>218.54000038509966</v>
      </c>
      <c r="AP46" s="88">
        <f>IFERROR(IF($B$2="Tonnes",AppQt.Data!AI124,(AppQt.Data!AI124*ozton*AppQt.Data!AI$7)/1000000),"-")</f>
        <v>305.08215720008138</v>
      </c>
      <c r="AQ46" s="88">
        <f>IFERROR(IF($B$2="Tonnes",AppQt.Data!AJ124,(AppQt.Data!AJ124*ozton*AppQt.Data!AJ$7)/1000000),"-")</f>
        <v>300.57198761024461</v>
      </c>
      <c r="AR46" s="88">
        <f>IFERROR(IF($B$2="Tonnes",AppQt.Data!AK124,(AppQt.Data!AK124*ozton*AppQt.Data!AK$7)/1000000),"-")</f>
        <v>272.2594275677464</v>
      </c>
      <c r="AS46" s="88">
        <f>IFERROR(IF($B$2="Tonnes",AppQt.Data!AL124,(AppQt.Data!AL124*ozton*AppQt.Data!AL$7)/1000000),"-")</f>
        <v>221.04334387781546</v>
      </c>
      <c r="AT46" s="88">
        <f>IFERROR(IF($B$2="Tonnes",AppQt.Data!AM124,(AppQt.Data!AM124*ozton*AppQt.Data!AM$7)/1000000),"-")</f>
        <v>200.02308092126373</v>
      </c>
      <c r="AU46" s="88">
        <f>IFERROR(IF($B$2="Tonnes",AppQt.Data!AN124,(AppQt.Data!AN124*ozton*AppQt.Data!AN$7)/1000000),"-")</f>
        <v>379.7817706234693</v>
      </c>
      <c r="AV46" s="88">
        <f>IFERROR(IF($B$2="Tonnes",AppQt.Data!AO124,(AppQt.Data!AO124*ozton*AppQt.Data!AO$7)/1000000),"-")</f>
        <v>304.10442690110983</v>
      </c>
      <c r="AW46" s="88">
        <f>IFERROR(IF($B$2="Tonnes",AppQt.Data!AP124,(AppQt.Data!AP124*ozton*AppQt.Data!AP$7)/1000000),"-")</f>
        <v>248.42238943993218</v>
      </c>
      <c r="AX46" s="88">
        <f>IFERROR(IF($B$2="Tonnes",AppQt.Data!AQ124,(AppQt.Data!AQ124*ozton*AppQt.Data!AQ$7)/1000000),"-")</f>
        <v>232.9784594383255</v>
      </c>
      <c r="AY46" s="88">
        <f>IFERROR(IF($B$2="Tonnes",AppQt.Data!AR124,(AppQt.Data!AR124*ozton*AppQt.Data!AR$7)/1000000),"-")</f>
        <v>258.75856145183513</v>
      </c>
      <c r="AZ46" s="88">
        <f>IFERROR(IF($B$2="Tonnes",AppQt.Data!AS124,(AppQt.Data!AS124*ozton*AppQt.Data!AS$7)/1000000),"-")</f>
        <v>261.31053416406633</v>
      </c>
      <c r="BA46" s="88">
        <f>IFERROR(IF($B$2="Tonnes",AppQt.Data!AT124,(AppQt.Data!AT124*ozton*AppQt.Data!AT$7)/1000000),"-")</f>
        <v>248.0516030536962</v>
      </c>
      <c r="BB46" s="88">
        <f>IFERROR(IF($B$2="Tonnes",AppQt.Data!AU124,(AppQt.Data!AU124*ozton*AppQt.Data!AU$7)/1000000),"-")</f>
        <v>297.46640605513932</v>
      </c>
      <c r="BC46" s="88">
        <f>IFERROR(IF($B$2="Tonnes",AppQt.Data!AV124,(AppQt.Data!AV124*ozton*AppQt.Data!AV$7)/1000000),"-")</f>
        <v>283.84569020761694</v>
      </c>
      <c r="BD46" s="88">
        <f>IFERROR(IF($B$2="Tonnes",AppQt.Data!AW124,(AppQt.Data!AW124*ozton*AppQt.Data!AW$7)/1000000),"-")</f>
        <v>258.29107051594713</v>
      </c>
      <c r="BE46" s="88">
        <f>IFERROR(IF($B$2="Tonnes",AppQt.Data!AX124,(AppQt.Data!AX124*ozton*AppQt.Data!AX$7)/1000000),"-")</f>
        <v>219.78854073079242</v>
      </c>
      <c r="BF46" s="88">
        <f>IFERROR(IF($B$2="Tonnes",AppQt.Data!AY124,(AppQt.Data!AY124*ozton*AppQt.Data!AY$7)/1000000),"-")</f>
        <v>150.40579206940885</v>
      </c>
      <c r="BG46" s="88">
        <f>IFERROR(IF($B$2="Tonnes",AppQt.Data!AZ124,(AppQt.Data!AZ124*ozton*AppQt.Data!AZ$7)/1000000),"-")</f>
        <v>242.56548809053552</v>
      </c>
      <c r="BH46" s="88">
        <f>IFERROR(IF($B$2="Tonnes",AppQt.Data!BA124,(AppQt.Data!BA124*ozton*AppQt.Data!BA$7)/1000000),"-")</f>
        <v>253.58522341845534</v>
      </c>
      <c r="BI46" s="88">
        <f>IFERROR(IF($B$2="Tonnes",AppQt.Data!BB124,(AppQt.Data!BB124*ozton*AppQt.Data!BB$7)/1000000),"-")</f>
        <v>159.58661396164572</v>
      </c>
      <c r="BJ46" s="88">
        <f>IFERROR(IF($B$2="Tonnes",AppQt.Data!BC124,(AppQt.Data!BC124*ozton*AppQt.Data!BC$7)/1000000),"-")</f>
        <v>221.72024458232588</v>
      </c>
      <c r="BK46" s="88">
        <f>IFERROR(IF($B$2="Tonnes",AppQt.Data!BD124,(AppQt.Data!BD124*ozton*AppQt.Data!BD$7)/1000000),"-")</f>
        <v>267.43964936490079</v>
      </c>
      <c r="BL46" s="88">
        <f>IFERROR(IF($B$2="Tonnes",AppQt.Data!BE124,(AppQt.Data!BE124*ozton*AppQt.Data!BE$7)/1000000),"-")</f>
        <v>352.00701290411621</v>
      </c>
      <c r="BM46" s="88">
        <f>IFERROR(IF($B$2="Tonnes",AppQt.Data!BF124,(AppQt.Data!BF124*ozton*AppQt.Data!BF$7)/1000000),"-")</f>
        <v>245.0886428268588</v>
      </c>
      <c r="BN46" s="88">
        <f>IFERROR(IF($B$2="Tonnes",AppQt.Data!BG124,(AppQt.Data!BG124*ozton*AppQt.Data!BG$7)/1000000),"-")</f>
        <v>259.04177814493005</v>
      </c>
      <c r="BO46" s="88">
        <f>IFERROR(IF($B$2="Tonnes",AppQt.Data!BH124,(AppQt.Data!BH124*ozton*AppQt.Data!BH$7)/1000000),"-")</f>
        <v>324.14626092727201</v>
      </c>
      <c r="BP46" s="88">
        <f>IFERROR(IF($B$2="Tonnes",AppQt.Data!BI124,(AppQt.Data!BI124*ozton*AppQt.Data!BI$7)/1000000),"-")</f>
        <v>284.10192685134723</v>
      </c>
      <c r="BQ46" s="88">
        <f>IFERROR(IF($B$2="Tonnes",AppQt.Data!BJ124,(AppQt.Data!BJ124*ozton*AppQt.Data!BJ$7)/1000000),"-")</f>
        <v>257.61574038553533</v>
      </c>
      <c r="BR46" s="88">
        <f>IFERROR(IF($B$2="Tonnes",AppQt.Data!BK124,(AppQt.Data!BK124*ozton*AppQt.Data!BK$7)/1000000),"-")</f>
        <v>344.21212327607634</v>
      </c>
      <c r="BS46" s="88">
        <f>IFERROR(IF($B$2="Tonnes",AppQt.Data!BL124,(AppQt.Data!BL124*ozton*AppQt.Data!BL$7)/1000000),"-")</f>
        <v>336.62054260412754</v>
      </c>
      <c r="BT46" s="88">
        <f>IFERROR(IF($B$2="Tonnes",AppQt.Data!BM124,(AppQt.Data!BM124*ozton*AppQt.Data!BM$7)/1000000),"-")</f>
        <v>301.60441553469946</v>
      </c>
      <c r="BU46" s="88">
        <f>IFERROR(IF($B$2="Tonnes",AppQt.Data!BN124,(AppQt.Data!BN124*ozton*AppQt.Data!BN$7)/1000000),"-")</f>
        <v>278.5754574565143</v>
      </c>
      <c r="BV46" s="88">
        <f>IFERROR(IF($B$2="Tonnes",AppQt.Data!BO124,(AppQt.Data!BO124*ozton*AppQt.Data!BO$7)/1000000),"-")</f>
        <v>295.51170812373266</v>
      </c>
      <c r="BW46" s="88">
        <f>IFERROR(IF($B$2="Tonnes",AppQt.Data!BP124,(AppQt.Data!BP124*ozton*AppQt.Data!BP$7)/1000000),"-")</f>
        <v>313.82385899608903</v>
      </c>
      <c r="BX46" s="72" t="str">
        <f t="shared" si="7"/>
        <v>▼</v>
      </c>
      <c r="BY46" s="73">
        <f t="shared" si="8"/>
        <v>-6.7722199696076952</v>
      </c>
    </row>
    <row r="47" spans="1:77">
      <c r="B47" s="33" t="s">
        <v>235</v>
      </c>
    </row>
  </sheetData>
  <conditionalFormatting sqref="R41:R46 R6:R7 R9:R37 T6:BX46 B6:P46">
    <cfRule type="expression" dxfId="119" priority="21">
      <formula>MOD(ROW(),2)=1</formula>
    </cfRule>
  </conditionalFormatting>
  <conditionalFormatting sqref="BX40:BX46 BX6:BX37">
    <cfRule type="cellIs" dxfId="118" priority="19" operator="equal">
      <formula>$A$1</formula>
    </cfRule>
    <cfRule type="cellIs" dxfId="117" priority="20" operator="equal">
      <formula>$A$2</formula>
    </cfRule>
  </conditionalFormatting>
  <conditionalFormatting sqref="R6:R7 R41:R46 R9:R37">
    <cfRule type="cellIs" dxfId="116" priority="16" operator="greaterThan">
      <formula>0</formula>
    </cfRule>
    <cfRule type="cellIs" dxfId="115" priority="17" operator="lessThan">
      <formula>0</formula>
    </cfRule>
  </conditionalFormatting>
  <conditionalFormatting sqref="Q6:Q46">
    <cfRule type="expression" dxfId="114" priority="14">
      <formula>MOD(ROW(),2)=1</formula>
    </cfRule>
  </conditionalFormatting>
  <conditionalFormatting sqref="Q40:Q46 Q6:Q37">
    <cfRule type="cellIs" dxfId="113" priority="12" operator="equal">
      <formula>$A$1</formula>
    </cfRule>
    <cfRule type="cellIs" dxfId="112" priority="13" operator="equal">
      <formula>$A$2</formula>
    </cfRule>
  </conditionalFormatting>
  <conditionalFormatting sqref="BY41:BY46 BY6:BY7 BY9:BY37">
    <cfRule type="expression" dxfId="111" priority="11">
      <formula>MOD(ROW(),2)=1</formula>
    </cfRule>
  </conditionalFormatting>
  <conditionalFormatting sqref="BY6:BY7 BY41:BY46 BY9:BY37">
    <cfRule type="cellIs" dxfId="110" priority="9" operator="greaterThan">
      <formula>0</formula>
    </cfRule>
    <cfRule type="cellIs" dxfId="109" priority="10" operator="lessThan">
      <formula>0</formula>
    </cfRule>
  </conditionalFormatting>
  <conditionalFormatting sqref="R38:R40">
    <cfRule type="expression" dxfId="108" priority="6">
      <formula>MOD(ROW(),2)=1</formula>
    </cfRule>
  </conditionalFormatting>
  <conditionalFormatting sqref="R38:R40">
    <cfRule type="cellIs" dxfId="107" priority="4" operator="greaterThan">
      <formula>0</formula>
    </cfRule>
    <cfRule type="cellIs" dxfId="106" priority="5" operator="lessThan">
      <formula>0</formula>
    </cfRule>
  </conditionalFormatting>
  <conditionalFormatting sqref="BY38:BY40">
    <cfRule type="expression" dxfId="105" priority="3">
      <formula>MOD(ROW(),2)=1</formula>
    </cfRule>
  </conditionalFormatting>
  <conditionalFormatting sqref="BY38:BY40">
    <cfRule type="cellIs" dxfId="104" priority="1" operator="greaterThan">
      <formula>0</formula>
    </cfRule>
    <cfRule type="cellIs" dxfId="103" priority="2" operator="less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9" ma:contentTypeDescription="Create a new document." ma:contentTypeScope="" ma:versionID="9bbd7342b6818f439b51eef3444fed17">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07e43f63b071852cdfbe8697f01c3b99"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0a7b052-0fca-4c8e-b17f-a229547550a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a2d26-7208-4098-b7cd-1db435ad554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BCA31B-600E-4E00-8DFF-353B818C13D3}">
  <ds:schemaRefs>
    <ds:schemaRef ds:uri="http://schemas.microsoft.com/sharepoint/v3/contenttype/forms"/>
  </ds:schemaRefs>
</ds:datastoreItem>
</file>

<file path=customXml/itemProps2.xml><?xml version="1.0" encoding="utf-8"?>
<ds:datastoreItem xmlns:ds="http://schemas.openxmlformats.org/officeDocument/2006/customXml" ds:itemID="{ED9F646D-303A-4C7A-9DA2-04495BA321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8A0BB-EE32-4279-9A21-620EC4BF438E}">
  <ds:schemaRefs>
    <ds:schemaRef ds:uri="http://schemas.microsoft.com/office/2006/documentManagement/types"/>
    <ds:schemaRef ds:uri="http://schemas.microsoft.com/sharepoint/v3"/>
    <ds:schemaRef ds:uri="http://schemas.openxmlformats.org/package/2006/metadata/core-properties"/>
    <ds:schemaRef ds:uri="http://purl.org/dc/terms/"/>
    <ds:schemaRef ds:uri="http://schemas.microsoft.com/office/infopath/2007/PartnerControls"/>
    <ds:schemaRef ds:uri="http://purl.org/dc/dcmitype/"/>
    <ds:schemaRef ds:uri="d6c5908d-f417-492b-af08-ab5b835958da"/>
    <ds:schemaRef ds:uri="http://schemas.microsoft.com/office/2006/metadata/properties"/>
    <ds:schemaRef ds:uri="81ba2d26-7208-4098-b7cd-1db435ad554f"/>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User guide &amp; contents</vt:lpstr>
      <vt:lpstr>Disclaimer</vt:lpstr>
      <vt:lpstr>Exec Summary</vt:lpstr>
      <vt:lpstr>Snapshot</vt:lpstr>
      <vt:lpstr>Gold Balance</vt:lpstr>
      <vt:lpstr>Jewellery</vt:lpstr>
      <vt:lpstr>Bar &amp; Coin</vt:lpstr>
      <vt:lpstr>Consumer</vt:lpstr>
      <vt:lpstr>Consumer Per Capita</vt:lpstr>
      <vt:lpstr>Prices</vt:lpstr>
      <vt:lpstr>India Supply</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Simon Walsworth</cp:lastModifiedBy>
  <cp:lastPrinted>2017-01-13T11:59:51Z</cp:lastPrinted>
  <dcterms:created xsi:type="dcterms:W3CDTF">2011-05-25T10:08:01Z</dcterms:created>
  <dcterms:modified xsi:type="dcterms:W3CDTF">2024-01-29T19:42:08Z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y fmtid="{D5CDD505-2E9C-101B-9397-08002B2CF9AE}" pid="4" name="MediaServiceImageTags">
    <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